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o\Desktop\Temp\"/>
    </mc:Choice>
  </mc:AlternateContent>
  <xr:revisionPtr revIDLastSave="0" documentId="13_ncr:1_{63C2A3E4-50DC-43B8-919E-6446124EBAD8}" xr6:coauthVersionLast="45" xr6:coauthVersionMax="45" xr10:uidLastSave="{00000000-0000-0000-0000-000000000000}"/>
  <bookViews>
    <workbookView xWindow="-120" yWindow="-120" windowWidth="20730" windowHeight="11160" activeTab="1" xr2:uid="{58ADD44D-40B9-46EA-B833-B59DBC4AF6F0}"/>
  </bookViews>
  <sheets>
    <sheet name="Gen1Prototype" sheetId="1" r:id="rId1"/>
    <sheet name="Gen2Prototype" sheetId="5" r:id="rId2"/>
  </sheets>
  <definedNames>
    <definedName name="_xlnm._FilterDatabase" localSheetId="0" hidden="1">Gen1Prototype!$A$1:$G$17</definedName>
    <definedName name="_xlnm._FilterDatabase" localSheetId="1" hidden="1">Gen2Prototype!$A$1:$G$20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5" l="1"/>
  <c r="E5" i="5"/>
  <c r="D5" i="5"/>
  <c r="D18" i="5" l="1"/>
  <c r="E18" i="5" s="1"/>
  <c r="E13" i="5"/>
  <c r="E4" i="5" l="1"/>
  <c r="E6" i="5"/>
  <c r="E7" i="5"/>
  <c r="E11" i="5"/>
  <c r="E20" i="5"/>
  <c r="D8" i="5"/>
  <c r="E8" i="5" s="1"/>
  <c r="E3" i="5"/>
  <c r="D9" i="5" l="1"/>
  <c r="E9" i="5" s="1"/>
  <c r="D14" i="5"/>
  <c r="E14" i="5" s="1"/>
  <c r="D15" i="5"/>
  <c r="E15" i="5" s="1"/>
  <c r="D17" i="5"/>
  <c r="E17" i="5" s="1"/>
  <c r="D12" i="5" l="1"/>
  <c r="E12" i="5" s="1"/>
  <c r="D19" i="5"/>
  <c r="E19" i="5" s="1"/>
  <c r="E2" i="5" l="1"/>
  <c r="D16" i="5"/>
  <c r="E16" i="5" s="1"/>
  <c r="D10" i="5"/>
  <c r="E10" i="5" s="1"/>
  <c r="E22" i="5" l="1"/>
  <c r="F5" i="5" l="1"/>
  <c r="F6" i="5"/>
  <c r="F13" i="5"/>
  <c r="F18" i="5"/>
  <c r="F8" i="5"/>
  <c r="F4" i="5"/>
  <c r="F2" i="5"/>
  <c r="F9" i="5"/>
  <c r="F3" i="5"/>
  <c r="F7" i="5"/>
  <c r="F12" i="5"/>
  <c r="F16" i="5"/>
  <c r="F17" i="5"/>
  <c r="F10" i="5"/>
  <c r="F14" i="5"/>
  <c r="F19" i="5"/>
  <c r="F11" i="5"/>
  <c r="F15" i="5"/>
  <c r="F20" i="5"/>
  <c r="E9" i="1"/>
  <c r="D4" i="1"/>
  <c r="E4" i="1" s="1"/>
  <c r="F22" i="5" l="1"/>
  <c r="E8" i="1"/>
  <c r="E13" i="1"/>
  <c r="E16" i="1"/>
  <c r="D6" i="1"/>
  <c r="E6" i="1" s="1"/>
  <c r="D5" i="1"/>
  <c r="E5" i="1" s="1"/>
  <c r="D15" i="1"/>
  <c r="E15" i="1" s="1"/>
  <c r="D3" i="1"/>
  <c r="E3" i="1" s="1"/>
  <c r="D2" i="1"/>
  <c r="D7" i="1" l="1"/>
  <c r="E7" i="1" s="1"/>
  <c r="D14" i="1"/>
  <c r="E14" i="1" s="1"/>
  <c r="D17" i="1"/>
  <c r="E17" i="1" s="1"/>
  <c r="D12" i="1"/>
  <c r="E12" i="1" s="1"/>
  <c r="D11" i="1" l="1"/>
  <c r="E11" i="1" s="1"/>
  <c r="D10" i="1"/>
  <c r="E10" i="1" s="1"/>
  <c r="E2" i="1" l="1"/>
  <c r="E19" i="1" l="1"/>
  <c r="F4" i="1" l="1"/>
  <c r="F9" i="1"/>
  <c r="F6" i="1"/>
  <c r="F10" i="1"/>
  <c r="F5" i="1"/>
  <c r="F11" i="1"/>
  <c r="F13" i="1"/>
  <c r="F15" i="1"/>
  <c r="F17" i="1"/>
  <c r="F8" i="1"/>
  <c r="F3" i="1"/>
  <c r="F12" i="1"/>
  <c r="F7" i="1"/>
  <c r="F2" i="1"/>
  <c r="F16" i="1"/>
  <c r="F14" i="1"/>
  <c r="F19" i="1" l="1"/>
</calcChain>
</file>

<file path=xl/sharedStrings.xml><?xml version="1.0" encoding="utf-8"?>
<sst xmlns="http://schemas.openxmlformats.org/spreadsheetml/2006/main" count="118" uniqueCount="77">
  <si>
    <t>Description</t>
  </si>
  <si>
    <t>Qty</t>
  </si>
  <si>
    <t>Supplier</t>
  </si>
  <si>
    <t>Unit Cost</t>
  </si>
  <si>
    <t>Cost</t>
  </si>
  <si>
    <t>% of Total Cost</t>
  </si>
  <si>
    <t>Total</t>
  </si>
  <si>
    <t>https://www.aliexpress.com/item/4000881231429.html?spm=a2g0o.cart.0.0.784f3c00Q9r95c&amp;mp=1</t>
  </si>
  <si>
    <t>https://www.aliexpress.com/item/1979236405.html?spm=a2g0o.cart.0.0.1ed53c00KFMCEU&amp;mp=1</t>
  </si>
  <si>
    <t>NTC thermistor, 100K ohm</t>
  </si>
  <si>
    <t>https://www.aliexpress.com/item/32866959979.html?spm=a2g0o.productlist.0.0.6ac24442nuYYVJ&amp;algo_pvid=d2c5e9b0-ffba-4cd9-abbd-648a14c2eca5&amp;algo_expid=d2c5e9b0-ffba-4cd9-abbd-648a14c2eca5-10&amp;btsid=0ab6f82415926928167636157e0c07&amp;ws_ab_test=searchweb0_0,searchweb201602_,searchweb201603_</t>
  </si>
  <si>
    <t>bread board, 8.5x5.5cm</t>
  </si>
  <si>
    <t>https://www.aliexpress.com/item/32803112223.html?spm=a2g0o.productlist.0.0.238a4a9eMhbVNy&amp;algo_pvid=8fdf2eaf-0d88-4c59-8224-1ee54a5e3f1a&amp;algo_expid=8fdf2eaf-0d88-4c59-8224-1ee54a5e3f1a-11&amp;btsid=0ab50f0815926935288086634ed1f5&amp;ws_ab_test=searchweb0_0,searchweb201602_,searchweb201603_</t>
  </si>
  <si>
    <t>silicone heater pad, 12VDC, 100W, 10x23.5cm</t>
  </si>
  <si>
    <t>https://www.aliexpress.com/item/32960085041.html?spm=a2g0o.productlist.0.0.16f7463c5d7WGg&amp;algo_pvid=e7d239c8-d8da-4862-895e-47818abc5973&amp;algo_expid=e7d239c8-d8da-4862-895e-47818abc5973-25&amp;btsid=0ab6f81e15926939119991503e0c37&amp;ws_ab_test=searchweb0_0,searchweb201602_,searchweb201603_</t>
  </si>
  <si>
    <t>power connector, 50A</t>
  </si>
  <si>
    <t>https://www.aliexpress.com/item/4001133994436.html?spm=a2g0o.cart.0.0.69b13c00Byjlp5&amp;mp=1</t>
  </si>
  <si>
    <t>dc-dc step-down, 3A, 5V output, 4.5-28V input</t>
  </si>
  <si>
    <t>https://www.aliexpress.com/item/33004374185.html?spm=a2g0o.productlist.0.0.32872f04OH2qwg&amp;algo_pvid=92db4d9c-620b-445d-8f65-57ca420bc504&amp;algo_expid=92db4d9c-620b-445d-8f65-57ca420bc504-8&amp;btsid=0ab6fa7b15926956112623220e4233&amp;ws_ab_test=searchweb0_0,searchweb201602_,searchweb201603_</t>
  </si>
  <si>
    <t>misc power/signal wiring</t>
  </si>
  <si>
    <t>tray, 11x22mm, stainless steel</t>
  </si>
  <si>
    <t>https://www.aliexpress.com/item/32847882456.html?spm=a2g0o.productlist.0.0.2edee418it6kLo&amp;algo_pvid=1f623fa3-6b70-44a4-bb6d-e147d6beddcc&amp;algo_expid=1f623fa3-6b70-44a4-bb6d-e147d6beddcc-1&amp;btsid=0ab6fb8815945770413112078eb7ad&amp;ws_ab_test=searchweb0_0,searchweb201602_,searchweb201603_</t>
  </si>
  <si>
    <t>https://www.aliexpress.com/item/33034328987.html?spm=a2g0o.productlist.0.0.41f796f4pY76vi&amp;algo_pvid=9e7d9ae7-0d18-4617-9d2d-ab613ced0fd4&amp;algo_expid=9e7d9ae7-0d18-4617-9d2d-ab613ced0fd4-2&amp;btsid=0be3746c15945782869851707ed766&amp;ws_ab_test=searchweb0_0,searchweb201602_,searchweb201603_</t>
  </si>
  <si>
    <t>rocker switch, 12VDC, 20A, sealed</t>
  </si>
  <si>
    <t>https://www.aliexpress.com/item/4000208124456.html?spm=a2g0o.cart.0.0.ebe73c00ASO0Qy&amp;mp=1</t>
  </si>
  <si>
    <t>LED status lights, red-yellow-green, 5V</t>
  </si>
  <si>
    <t>piezo buzzer, 2-24V</t>
  </si>
  <si>
    <t>https://www.aliexpress.com/item/32670035011.html?spm=a2g0o.productlist.0.0.16be7e78BoGPk2&amp;algo_pvid=d29febc0-2897-423e-a252-019377a3fdde&amp;algo_expid=d29febc0-2897-423e-a252-019377a3fdde-17&amp;btsid=0ab50f4915945819721154681e0d04&amp;ws_ab_test=searchweb0_0,searchweb201602_,searchweb201603_</t>
  </si>
  <si>
    <t>waterproof electrical enclosure, 200x120x75mm</t>
  </si>
  <si>
    <t>https://www.aliexpress.com/item/4000805054931.html?spm=a2g0o.productlist.0.0.27cc76635xmNeM&amp;algo_pvid=07959b0e-a116-4317-b2df-eb27c2581f71&amp;algo_expid=07959b0e-a116-4317-b2df-eb27c2581f71-30&amp;btsid=0ab6f81e15945810126137006e6ef0&amp;ws_ab_test=searchweb0_0,searchweb201602_,searchweb201603_</t>
  </si>
  <si>
    <t>waterproof cable gland</t>
  </si>
  <si>
    <t>https://www.aliexpress.com/item/4000242432947.html?spm=a2g0o.productlist.0.0.303f3e0bAvO5IZ&amp;algo_pvid=a92bb150-da7a-42c1-8b57-14ffc0c6b210&amp;algo_expid=a92bb150-da7a-42c1-8b57-14ffc0c6b210-0&amp;btsid=0ab6f82315945826160343209e2b4b&amp;ws_ab_test=searchweb0_0,searchweb201602_,searchweb201603_</t>
  </si>
  <si>
    <t>insulation foam, 3mm thick, 100x50cm, adhesive backed</t>
  </si>
  <si>
    <t>https://www.lowes.com/pd/Common-1-in-x-4-ft-x-8-ft-Actual-0-9375-in-x-3-875-ft-x-7-875-ft-R-Expanded-Polystyrene-Foam-Board-Insulation/3365576</t>
  </si>
  <si>
    <t>Common Use</t>
  </si>
  <si>
    <t>automotive speaker foam</t>
  </si>
  <si>
    <t>home insulation</t>
  </si>
  <si>
    <t>electrical junction box</t>
  </si>
  <si>
    <t>DC battery</t>
  </si>
  <si>
    <t>https://www.aliexpress.com/item/32909882481.html?spm=a2g0s.9042311.0.0.77f74c4dkojsR0</t>
  </si>
  <si>
    <t>1 channel, 5VDC, relay module</t>
  </si>
  <si>
    <t>3D printer</t>
  </si>
  <si>
    <t>Arduino nano</t>
  </si>
  <si>
    <t>hobby electronics</t>
  </si>
  <si>
    <t>electrical wire</t>
  </si>
  <si>
    <t>automotive oil pan heater</t>
  </si>
  <si>
    <t>surgical instrument tray</t>
  </si>
  <si>
    <t>polystyrene foam board, 0.75in thick, 4ftx4ft</t>
  </si>
  <si>
    <t>https://www.amazon.com/AuAg-Immersion-Circulator-Temperature-Removable/dp/B07LBL1VM8/ref=sr_1_22_sspa?dchild=1&amp;keywords=sous+vide&amp;qid=1602129506&amp;sr=8-22-spons&amp;psc=1&amp;spLa=ZW5jcnlwdGVkUXVhbGlmaWVyPUExWjM1TURDNU1MVzRVJmVuY3J5cHRlZElkPUEwOTA3ODQ4MTc3QzNRTVYwQkpBUiZlbmNyeXB0ZWRBZElkPUEwMzA0NjU0NUFLTDZNVFU1MURDJndpZGdldE5hbWU9c3BfYnRmJmFjdGlvbj1jbGlja1JlZGlyZWN0JmRvTm90TG9nQ2xpY2s9dHJ1ZQ==</t>
  </si>
  <si>
    <t>https://www.aliexpress.com/item/32887226075.html?spm=a2g0o.productlist.0.0.78e75ed7Cc6pQo&amp;algo_pvid=4bb4f318-ca16-49c0-86e8-e0627c1aa952&amp;algo_expid=4bb4f318-ca16-49c0-86e8-e0627c1aa952-7&amp;btsid=0bb0623e16021314723043416e1e3a&amp;ws_ab_test=searchweb0_0,searchweb201602_,searchweb201603_</t>
  </si>
  <si>
    <t>Arduino Uno</t>
  </si>
  <si>
    <t>https://www.aliexpress.com/item/33042313383.html?spm=a2g0o.productlist.0.0.688e6cb5W8JpXd&amp;s=p&amp;ad_pvid=202010072121201502728097257640001952909_1&amp;algo_pvid=e91c1140-47fb-404a-95e9-5af7faf200d2&amp;algo_expid=e91c1140-47fb-404a-95e9-5af7faf200d2-0&amp;btsid=0bb0623d16021308798591605ef768&amp;ws_ab_test=searchweb0_0,searchweb201602_,searchweb201603_</t>
  </si>
  <si>
    <t>12V, 12W, AC to DC power supply</t>
  </si>
  <si>
    <t>cooking</t>
  </si>
  <si>
    <t>lever nut wire connector</t>
  </si>
  <si>
    <t>https://www.amazon.com/dp/B07XNXYNWG/ref=sspa_dk_detail_0?psc=1&amp;spLa=ZW5jcnlwdGVkUXVhbGlmaWVyPUEzU1FET00xSEVKSTJZJmVuY3J5cHRlZElkPUEwMzExNzkwMjVGUTJIMTVTTzFQMiZlbmNyeXB0ZWRBZElkPUEwOTMwNDgwM1JYVkY1VFdYRjlVSyZ3aWRnZXROYW1lPXNwX2RldGFpbDImYWN0aW9uPWNsaWNrUmVkaXJlY3QmZG9Ob3RMb2dDbGljaz10cnVl</t>
  </si>
  <si>
    <t>DS18B20 waterproof temperature sensor</t>
  </si>
  <si>
    <t>https://www.aliexpress.com/item/4000292562865.html?spm=a2g0o.productlist.0.0.6f931d392VwHqR&amp;s=p&amp;ad_pvid=202010102130141670861087916000003535056_3&amp;algo_pvid=7dfb3d61-2fdf-4855-a703-65c97949dd43&amp;algo_expid=7dfb3d61-2fdf-4855-a703-65c97949dd43-2&amp;btsid=0bb0624616023906143753747e6e65&amp;ws_ab_test=searchweb0_0,searchweb201602_,searchweb201603_</t>
  </si>
  <si>
    <t>https://www.aliexpress.com/item/1005001356923047.html?spm=a2g0o.productlist.0.0.76af7a43Q0K6CV&amp;s=p&amp;ad_pvid=2020101021391182761923267400003435353_5&amp;algo_pvid=4613181a-be5c-48f6-ad89-7615058401b0&amp;algo_expid=4613181a-be5c-48f6-ad89-7615058401b0-4&amp;btsid=0bb0624116023911510118875e4bfc&amp;ws_ab_test=searchweb0_0,searchweb201602_,searchweb201603_</t>
  </si>
  <si>
    <t>TM1637, 4 digit, 7 segment LED display, red</t>
  </si>
  <si>
    <t>momentary button, 16mm, waterproof, red power symbol, 3-6 VDC</t>
  </si>
  <si>
    <t>momentary button, 16mm, waterproof, yellow ring, 3-6VDC</t>
  </si>
  <si>
    <t>https://www.aliexpress.com/item/4000784554359.html?spm=a2g0o.productlist.0.0.60c92a42wjVFIl&amp;algo_pvid=ddc5c716-3c2b-4210-adf5-c9591a4ce4d0&amp;algo_expid=ddc5c716-3c2b-4210-adf5-c9591a4ce4d0-0&amp;btsid=0bb0622e16023930723805414e484c&amp;ws_ab_test=searchweb0_0,searchweb201602_,searchweb201603_</t>
  </si>
  <si>
    <t>waterproof electrical enclosure, one side transparent, 200x120x75mm</t>
  </si>
  <si>
    <t>5.5 x 2.1mm, power plug</t>
  </si>
  <si>
    <t>https://www.aliexpress.com/item/4000148360909.html?spm=a2g0o.productlist.0.0.206f3441H1SChz&amp;algo_pvid=7af7741c-8eff-4683-b51e-65bbd5b30b7f&amp;algo_expid=7af7741c-8eff-4683-b51e-65bbd5b30b7f-17&amp;btsid=0bb0622d16024356357145729ef096&amp;ws_ab_test=searchweb0_0,searchweb201602_,searchweb201603_</t>
  </si>
  <si>
    <t>https://www.aliexpress.com/item/33027527569.html?spm=a2g0o.productlist.0.0.779a3e3cFlFwQR&amp;algo_pvid=d5b1d44f-81c7-4f48-bcdf-e84f1cf8372a&amp;algo_expid=d5b1d44f-81c7-4f48-bcdf-e84f1cf8372a-1&amp;btsid=0bb0623416024720463598559e4397&amp;ws_ab_test=searchweb0_0,searchweb201602_,searchweb201603_</t>
  </si>
  <si>
    <t>https://www.aliexpress.com/item/32871901553.html?spm=a2g0o.productlist.0.0.1c03186dHhfUAe&amp;algo_pvid=a954f1a0-0d58-4191-90c0-186eb860e2e7&amp;algo_expid=a954f1a0-0d58-4191-90c0-186eb860e2e7-0&amp;btsid=0bb0624316030420539025164e8aec&amp;ws_ab_test=searchweb0_0,searchweb201602_,searchweb201603_</t>
  </si>
  <si>
    <t>liquid water level float switch</t>
  </si>
  <si>
    <t>https://www.aliexpress.com/item/1005001520963264.html?spm=a2g0o.detail.1000014.1.103a501cAaR0xA&amp;gps-id=pcDetailBottomMoreOtherSeller&amp;scm=1007.14976.194266.0&amp;scm_id=1007.14976.194266.0&amp;scm-url=1007.14976.194266.0&amp;pvid=386f2efe-4b35-495b-8421-4111c9eb2039&amp;_t=gps-id:pcDetailBottomMoreOtherSeller,scm-url:1007.14976.194266.0,pvid:386f2efe-4b35-495b-8421-4111c9eb2039,tpp_buckets:668%230%23131923%2329_668%23808%233772%23821_668%23888%233325%2312_4976%230%23194266%238_4976%232711%237538%23554_4976%233104%239653%233_4976%234052%2319568%2384_4976%233141%239887%239_668%234328%2319931%23467_668%232846%238109%23205_668%232717%237562%23493_668%231000022185%231000066059%230_668%233422%2315392%23918_4452%230%23189847%230_4452%233474%2315675%23253_4452%233098%239599%23506_4452%233564%2316062%23956</t>
  </si>
  <si>
    <t>stainless steel money clip</t>
  </si>
  <si>
    <t>lifestyle</t>
  </si>
  <si>
    <t>fish tank</t>
  </si>
  <si>
    <t>sous vide cooker</t>
  </si>
  <si>
    <t>stainless steel tablecloth clip</t>
  </si>
  <si>
    <t>https://www.aliexpress.com/item/1005001333405487.html?spm=a2g0o.productlist.0.0.248515a6BxVfCh&amp;algo_pvid=6da14c08-9221-4930-9365-65ed9e132e7c&amp;algo_expid=6da14c08-9221-4930-9365-65ed9e132e7c-0&amp;btsid=0bb0624316039494076908976e076a&amp;ws_ab_test=searchweb0_0,searchweb201602_,searchweb201603_</t>
  </si>
  <si>
    <t xml:space="preserve">stainless steel mixing bowl, 24cm, nonslip silicone base, with lid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</si>
</sst>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item/32847882456.html?spm=a2g0o.productlist.0.0.2edee418it6kLo&amp;algo_pvid=1f623fa3-6b70-44a4-bb6d-e147d6beddcc&amp;algo_expid=1f623fa3-6b70-44a4-bb6d-e147d6beddcc-1&amp;btsid=0ab6fb8815945770413112078eb7ad&amp;ws_ab_test=searchweb0_0,searchweb201602_,searchweb201603_" TargetMode="External"/><Relationship Id="rId13" Type="http://schemas.openxmlformats.org/officeDocument/2006/relationships/hyperlink" Target="https://www.aliexpress.com/item/4000242432947.html?spm=a2g0o.productlist.0.0.303f3e0bAvO5IZ&amp;algo_pvid=a92bb150-da7a-42c1-8b57-14ffc0c6b210&amp;algo_expid=a92bb150-da7a-42c1-8b57-14ffc0c6b210-0&amp;btsid=0ab6f82315945826160343209e2b4b&amp;ws_ab_test=searchweb0_0,searchweb201602_,searchweb201603_" TargetMode="External"/><Relationship Id="rId3" Type="http://schemas.openxmlformats.org/officeDocument/2006/relationships/hyperlink" Target="https://www.aliexpress.com/item/32866959979.html?spm=a2g0o.productlist.0.0.6ac24442nuYYVJ&amp;algo_pvid=d2c5e9b0-ffba-4cd9-abbd-648a14c2eca5&amp;algo_expid=d2c5e9b0-ffba-4cd9-abbd-648a14c2eca5-10&amp;btsid=0ab6f82415926928167636157e0c07&amp;ws_ab_test=searchweb0_0,searchweb201602_,searchweb201603_" TargetMode="External"/><Relationship Id="rId7" Type="http://schemas.openxmlformats.org/officeDocument/2006/relationships/hyperlink" Target="https://www.aliexpress.com/item/33004374185.html?spm=a2g0o.productlist.0.0.32872f04OH2qwg&amp;algo_pvid=92db4d9c-620b-445d-8f65-57ca420bc504&amp;algo_expid=92db4d9c-620b-445d-8f65-57ca420bc504-8&amp;btsid=0ab6fa7b15926956112623220e4233&amp;ws_ab_test=searchweb0_0,searchweb201602_,searchweb201603_" TargetMode="External"/><Relationship Id="rId12" Type="http://schemas.openxmlformats.org/officeDocument/2006/relationships/hyperlink" Target="https://www.aliexpress.com/item/4000805054931.html?spm=a2g0o.productlist.0.0.27cc76635xmNeM&amp;algo_pvid=07959b0e-a116-4317-b2df-eb27c2581f71&amp;algo_expid=07959b0e-a116-4317-b2df-eb27c2581f71-30&amp;btsid=0ab6f81e15945810126137006e6ef0&amp;ws_ab_test=searchweb0_0,searchweb201602_,searchweb201603_" TargetMode="External"/><Relationship Id="rId2" Type="http://schemas.openxmlformats.org/officeDocument/2006/relationships/hyperlink" Target="https://www.aliexpress.com/item/1979236405.html?spm=a2g0o.cart.0.0.1ed53c00KFMCEU&amp;mp=1" TargetMode="External"/><Relationship Id="rId1" Type="http://schemas.openxmlformats.org/officeDocument/2006/relationships/hyperlink" Target="https://www.aliexpress.com/item/4000881231429.html?spm=a2g0o.cart.0.0.784f3c00Q9r95c&amp;mp=1" TargetMode="External"/><Relationship Id="rId6" Type="http://schemas.openxmlformats.org/officeDocument/2006/relationships/hyperlink" Target="https://www.aliexpress.com/item/4001133994436.html?spm=a2g0o.cart.0.0.69b13c00Byjlp5&amp;mp=1" TargetMode="External"/><Relationship Id="rId11" Type="http://schemas.openxmlformats.org/officeDocument/2006/relationships/hyperlink" Target="https://www.aliexpress.com/item/32670035011.html?spm=a2g0o.productlist.0.0.16be7e78BoGPk2&amp;algo_pvid=d29febc0-2897-423e-a252-019377a3fdde&amp;algo_expid=d29febc0-2897-423e-a252-019377a3fdde-17&amp;btsid=0ab50f4915945819721154681e0d04&amp;ws_ab_test=searchweb0_0,searchweb201602_,searchweb201603_" TargetMode="External"/><Relationship Id="rId5" Type="http://schemas.openxmlformats.org/officeDocument/2006/relationships/hyperlink" Target="https://www.aliexpress.com/item/32960085041.html?spm=a2g0o.productlist.0.0.16f7463c5d7WGg&amp;algo_pvid=e7d239c8-d8da-4862-895e-47818abc5973&amp;algo_expid=e7d239c8-d8da-4862-895e-47818abc5973-25&amp;btsid=0ab6f81e15926939119991503e0c37&amp;ws_ab_test=searchweb0_0,searchweb201602_,searchweb201603_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aliexpress.com/item/4000208124456.html?spm=a2g0o.cart.0.0.ebe73c00ASO0Qy&amp;mp=1" TargetMode="External"/><Relationship Id="rId4" Type="http://schemas.openxmlformats.org/officeDocument/2006/relationships/hyperlink" Target="https://www.aliexpress.com/item/32803112223.html?spm=a2g0o.productlist.0.0.238a4a9eMhbVNy&amp;algo_pvid=8fdf2eaf-0d88-4c59-8224-1ee54a5e3f1a&amp;algo_expid=8fdf2eaf-0d88-4c59-8224-1ee54a5e3f1a-11&amp;btsid=0ab50f0815926935288086634ed1f5&amp;ws_ab_test=searchweb0_0,searchweb201602_,searchweb201603_" TargetMode="External"/><Relationship Id="rId9" Type="http://schemas.openxmlformats.org/officeDocument/2006/relationships/hyperlink" Target="https://www.aliexpress.com/item/33034328987.html?spm=a2g0o.productlist.0.0.41f796f4pY76vi&amp;algo_pvid=9e7d9ae7-0d18-4617-9d2d-ab613ced0fd4&amp;algo_expid=9e7d9ae7-0d18-4617-9d2d-ab613ced0fd4-2&amp;btsid=0be3746c15945782869851707ed766&amp;ws_ab_test=searchweb0_0,searchweb201602_,searchweb201603_" TargetMode="External"/><Relationship Id="rId14" Type="http://schemas.openxmlformats.org/officeDocument/2006/relationships/hyperlink" Target="https://www.aliexpress.com/item/32909882481.html?spm=a2g0s.9042311.0.0.77f74c4dkojsR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iexpress.com/item/32909882481.html?spm=a2g0s.9042311.0.0.77f74c4dkojsR0" TargetMode="External"/><Relationship Id="rId3" Type="http://schemas.openxmlformats.org/officeDocument/2006/relationships/hyperlink" Target="https://www.amazon.com/dp/B07XNXYNWG/ref=sspa_dk_detail_0?psc=1&amp;spLa=ZW5jcnlwdGVkUXVhbGlmaWVyPUEzU1FET00xSEVKSTJZJmVuY3J5cHRlZElkPUEwMzExNzkwMjVGUTJIMTVTTzFQMiZlbmNyeXB0ZWRBZElkPUEwOTMwNDgwM1JYVkY1VFdYRjlVSyZ3aWRnZXROYW1lPXNwX2RldGFpbDImYWN0aW9uPWNsaWNrUmVkaXJlY3QmZG9Ob3RMb2dDbGljaz10cnVl" TargetMode="External"/><Relationship Id="rId7" Type="http://schemas.openxmlformats.org/officeDocument/2006/relationships/hyperlink" Target="https://www.aliexpress.com/item/33027527569.html?spm=a2g0o.productlist.0.0.779a3e3cFlFwQR&amp;algo_pvid=d5b1d44f-81c7-4f48-bcdf-e84f1cf8372a&amp;algo_expid=d5b1d44f-81c7-4f48-bcdf-e84f1cf8372a-1&amp;btsid=0bb0623416024720463598559e4397&amp;ws_ab_test=searchweb0_0,searchweb201602_,searchweb201603_" TargetMode="External"/><Relationship Id="rId2" Type="http://schemas.openxmlformats.org/officeDocument/2006/relationships/hyperlink" Target="https://www.aliexpress.com/item/4000242432947.html?spm=a2g0o.productlist.0.0.303f3e0bAvO5IZ&amp;algo_pvid=a92bb150-da7a-42c1-8b57-14ffc0c6b210&amp;algo_expid=a92bb150-da7a-42c1-8b57-14ffc0c6b210-0&amp;btsid=0ab6f82315945826160343209e2b4b&amp;ws_ab_test=searchweb0_0,searchweb201602_,searchweb201603_" TargetMode="External"/><Relationship Id="rId1" Type="http://schemas.openxmlformats.org/officeDocument/2006/relationships/hyperlink" Target="https://www.aliexpress.com/item/32670035011.html?spm=a2g0o.productlist.0.0.16be7e78BoGPk2&amp;algo_pvid=d29febc0-2897-423e-a252-019377a3fdde&amp;algo_expid=d29febc0-2897-423e-a252-019377a3fdde-17&amp;btsid=0ab50f4915945819721154681e0d04&amp;ws_ab_test=searchweb0_0,searchweb201602_,searchweb201603_" TargetMode="External"/><Relationship Id="rId6" Type="http://schemas.openxmlformats.org/officeDocument/2006/relationships/hyperlink" Target="https://www.aliexpress.com/item/33042313383.html?spm=a2g0o.productlist.0.0.688e6cb5W8JpXd&amp;s=p&amp;ad_pvid=202010072121201502728097257640001952909_1&amp;algo_pvid=e91c1140-47fb-404a-95e9-5af7faf200d2&amp;algo_expid=e91c1140-47fb-404a-95e9-5af7faf200d2-0&amp;btsid=0bb0623d16021308798591605ef768&amp;ws_ab_test=searchweb0_0,searchweb201602_,searchweb201603_" TargetMode="External"/><Relationship Id="rId5" Type="http://schemas.openxmlformats.org/officeDocument/2006/relationships/hyperlink" Target="https://www.aliexpress.com/item/1005001356923047.html?spm=a2g0o.productlist.0.0.76af7a43Q0K6CV&amp;s=p&amp;ad_pvid=2020101021391182761923267400003435353_5&amp;algo_pvid=4613181a-be5c-48f6-ad89-7615058401b0&amp;algo_expid=4613181a-be5c-48f6-ad89-7615058401b0-4&amp;btsid=0bb0624116023911510118875e4bfc&amp;ws_ab_test=searchweb0_0,searchweb201602_,searchweb201603_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s://www.aliexpress.com/item/4000784554359.html?spm=a2g0o.productlist.0.0.60c92a42wjVFIl&amp;algo_pvid=ddc5c716-3c2b-4210-adf5-c9591a4ce4d0&amp;algo_expid=ddc5c716-3c2b-4210-adf5-c9591a4ce4d0-0&amp;btsid=0bb0622e16023930723805414e484c&amp;ws_ab_test=searchweb0_0,searchweb201602_,searchweb201603_" TargetMode="External"/><Relationship Id="rId9" Type="http://schemas.openxmlformats.org/officeDocument/2006/relationships/hyperlink" Target="https://www.amazon.com/AuAg-Immersion-Circulator-Temperature-Removable/dp/B07LBL1VM8/ref=sr_1_22_sspa?dchild=1&amp;keywords=sous+vide&amp;qid=1602129506&amp;sr=8-22-spons&amp;psc=1&amp;spLa=ZW5jcnlwdGVkUXVhbGlmaWVyPUExWjM1TURDNU1MVzRVJmVuY3J5cHRlZElkPUEwOTA3ODQ4MTc3QzNRTVYwQkpBUiZlbmNyeXB0ZWRBZElkPUEwMzA0NjU0NUFLTDZNVFU1MURDJndpZGdldE5hbWU9c3BfYnRmJmFjdGlvbj1jbGlja1JlZGlyZWN0JmRvTm90TG9nQ2xpY2s9dHJ1ZQ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E64F-A4A6-4B49-9211-389E202324CD}">
  <dimension ref="A1:G41"/>
  <sheetViews>
    <sheetView workbookViewId="0">
      <selection activeCell="B21" sqref="B21"/>
    </sheetView>
  </sheetViews>
  <sheetFormatPr defaultRowHeight="15" x14ac:dyDescent="0.25"/>
  <cols>
    <col min="2" max="2" width="51.7109375" bestFit="1" customWidth="1"/>
    <col min="3" max="3" width="24.140625" bestFit="1" customWidth="1"/>
    <col min="4" max="4" width="11.42578125" bestFit="1" customWidth="1"/>
    <col min="5" max="5" width="8" bestFit="1" customWidth="1"/>
    <col min="6" max="6" width="16.42578125" style="2" bestFit="1" customWidth="1"/>
    <col min="7" max="7" width="255.7109375" bestFit="1" customWidth="1"/>
  </cols>
  <sheetData>
    <row r="1" spans="1:7" x14ac:dyDescent="0.25">
      <c r="A1" s="3" t="s">
        <v>1</v>
      </c>
      <c r="B1" s="3" t="s">
        <v>0</v>
      </c>
      <c r="C1" s="3" t="s">
        <v>34</v>
      </c>
      <c r="D1" s="3" t="s">
        <v>3</v>
      </c>
      <c r="E1" s="3" t="s">
        <v>4</v>
      </c>
      <c r="F1" s="4" t="s">
        <v>5</v>
      </c>
      <c r="G1" s="3" t="s">
        <v>2</v>
      </c>
    </row>
    <row r="2" spans="1:7" x14ac:dyDescent="0.25">
      <c r="A2">
        <v>2</v>
      </c>
      <c r="B2" t="s">
        <v>20</v>
      </c>
      <c r="C2" t="s">
        <v>46</v>
      </c>
      <c r="D2">
        <f>3.1+2.43</f>
        <v>5.53</v>
      </c>
      <c r="E2">
        <f t="shared" ref="E2:E17" si="0">A2*D2</f>
        <v>11.06</v>
      </c>
      <c r="F2" s="2">
        <f t="shared" ref="F2:F17" si="1">E2/$E$19*100</f>
        <v>14.176215745084466</v>
      </c>
      <c r="G2" s="1" t="s">
        <v>21</v>
      </c>
    </row>
    <row r="3" spans="1:7" x14ac:dyDescent="0.25">
      <c r="A3">
        <v>1</v>
      </c>
      <c r="B3" t="s">
        <v>32</v>
      </c>
      <c r="C3" t="s">
        <v>35</v>
      </c>
      <c r="D3">
        <f>3.95+2.6</f>
        <v>6.5500000000000007</v>
      </c>
      <c r="E3">
        <f t="shared" si="0"/>
        <v>6.5500000000000007</v>
      </c>
      <c r="F3" s="2">
        <f t="shared" si="1"/>
        <v>8.3954984747109638</v>
      </c>
      <c r="G3" s="1" t="s">
        <v>24</v>
      </c>
    </row>
    <row r="4" spans="1:7" x14ac:dyDescent="0.25">
      <c r="A4">
        <v>1</v>
      </c>
      <c r="B4" t="s">
        <v>47</v>
      </c>
      <c r="C4" t="s">
        <v>36</v>
      </c>
      <c r="D4">
        <f>12.58/2</f>
        <v>6.29</v>
      </c>
      <c r="E4">
        <f t="shared" si="0"/>
        <v>6.29</v>
      </c>
      <c r="F4" s="2">
        <f t="shared" si="1"/>
        <v>8.0622420467071692</v>
      </c>
      <c r="G4" s="1" t="s">
        <v>33</v>
      </c>
    </row>
    <row r="5" spans="1:7" x14ac:dyDescent="0.25">
      <c r="A5">
        <v>1</v>
      </c>
      <c r="B5" t="s">
        <v>28</v>
      </c>
      <c r="C5" t="s">
        <v>37</v>
      </c>
      <c r="D5">
        <f>4.85+4.21</f>
        <v>9.0599999999999987</v>
      </c>
      <c r="E5">
        <f t="shared" si="0"/>
        <v>9.0599999999999987</v>
      </c>
      <c r="F5" s="2">
        <f t="shared" si="1"/>
        <v>11.612704760439895</v>
      </c>
      <c r="G5" s="1" t="s">
        <v>29</v>
      </c>
    </row>
    <row r="6" spans="1:7" x14ac:dyDescent="0.25">
      <c r="A6">
        <v>4</v>
      </c>
      <c r="B6" t="s">
        <v>30</v>
      </c>
      <c r="C6" t="s">
        <v>37</v>
      </c>
      <c r="D6">
        <f>(1.29+4.81)/10</f>
        <v>0.61</v>
      </c>
      <c r="E6">
        <f t="shared" si="0"/>
        <v>2.44</v>
      </c>
      <c r="F6" s="2">
        <f t="shared" si="1"/>
        <v>3.1274834012663741</v>
      </c>
      <c r="G6" s="1" t="s">
        <v>31</v>
      </c>
    </row>
    <row r="7" spans="1:7" x14ac:dyDescent="0.25">
      <c r="A7">
        <v>2</v>
      </c>
      <c r="B7" t="s">
        <v>15</v>
      </c>
      <c r="C7" t="s">
        <v>38</v>
      </c>
      <c r="D7">
        <f>(2.1+0.53)</f>
        <v>2.63</v>
      </c>
      <c r="E7">
        <f t="shared" si="0"/>
        <v>5.26</v>
      </c>
      <c r="F7" s="2">
        <f t="shared" si="1"/>
        <v>6.7420338896152145</v>
      </c>
      <c r="G7" s="1" t="s">
        <v>16</v>
      </c>
    </row>
    <row r="8" spans="1:7" x14ac:dyDescent="0.25">
      <c r="A8">
        <v>2</v>
      </c>
      <c r="B8" t="s">
        <v>17</v>
      </c>
      <c r="C8" t="s">
        <v>43</v>
      </c>
      <c r="D8">
        <v>0.76</v>
      </c>
      <c r="E8">
        <f t="shared" si="0"/>
        <v>1.52</v>
      </c>
      <c r="F8" s="2">
        <f t="shared" si="1"/>
        <v>1.9482683483298722</v>
      </c>
      <c r="G8" s="1" t="s">
        <v>18</v>
      </c>
    </row>
    <row r="9" spans="1:7" x14ac:dyDescent="0.25">
      <c r="A9">
        <v>2</v>
      </c>
      <c r="B9" t="s">
        <v>40</v>
      </c>
      <c r="C9" t="s">
        <v>43</v>
      </c>
      <c r="D9">
        <v>0.67</v>
      </c>
      <c r="E9">
        <f t="shared" si="0"/>
        <v>1.34</v>
      </c>
      <c r="F9" s="2">
        <f t="shared" si="1"/>
        <v>1.7175523597118614</v>
      </c>
      <c r="G9" s="1" t="s">
        <v>39</v>
      </c>
    </row>
    <row r="10" spans="1:7" x14ac:dyDescent="0.25">
      <c r="A10">
        <v>2</v>
      </c>
      <c r="B10" t="s">
        <v>13</v>
      </c>
      <c r="C10" t="s">
        <v>45</v>
      </c>
      <c r="D10">
        <f>9.25+1.78</f>
        <v>11.03</v>
      </c>
      <c r="E10">
        <f t="shared" si="0"/>
        <v>22.06</v>
      </c>
      <c r="F10" s="2">
        <f t="shared" si="1"/>
        <v>28.275526160629592</v>
      </c>
      <c r="G10" s="1" t="s">
        <v>7</v>
      </c>
    </row>
    <row r="11" spans="1:7" x14ac:dyDescent="0.25">
      <c r="A11">
        <v>4</v>
      </c>
      <c r="B11" t="s">
        <v>9</v>
      </c>
      <c r="C11" t="s">
        <v>41</v>
      </c>
      <c r="D11">
        <f>(1.85+1.16)/5</f>
        <v>0.60199999999999998</v>
      </c>
      <c r="E11">
        <f t="shared" si="0"/>
        <v>2.4079999999999999</v>
      </c>
      <c r="F11" s="2">
        <f t="shared" si="1"/>
        <v>3.0864672255120609</v>
      </c>
      <c r="G11" s="1" t="s">
        <v>8</v>
      </c>
    </row>
    <row r="12" spans="1:7" x14ac:dyDescent="0.25">
      <c r="A12">
        <v>1</v>
      </c>
      <c r="B12" t="s">
        <v>42</v>
      </c>
      <c r="C12" t="s">
        <v>43</v>
      </c>
      <c r="D12">
        <f>1.88+0.52</f>
        <v>2.4</v>
      </c>
      <c r="E12">
        <f t="shared" si="0"/>
        <v>2.4</v>
      </c>
      <c r="F12" s="2">
        <f t="shared" si="1"/>
        <v>3.0762131815734826</v>
      </c>
      <c r="G12" s="1" t="s">
        <v>10</v>
      </c>
    </row>
    <row r="13" spans="1:7" x14ac:dyDescent="0.25">
      <c r="A13">
        <v>1</v>
      </c>
      <c r="B13" t="s">
        <v>23</v>
      </c>
      <c r="C13" t="s">
        <v>37</v>
      </c>
      <c r="D13">
        <v>1</v>
      </c>
      <c r="E13">
        <f t="shared" si="0"/>
        <v>1</v>
      </c>
      <c r="F13" s="2">
        <f t="shared" si="1"/>
        <v>1.2817554923222845</v>
      </c>
      <c r="G13" s="1" t="s">
        <v>22</v>
      </c>
    </row>
    <row r="14" spans="1:7" x14ac:dyDescent="0.25">
      <c r="A14">
        <v>1</v>
      </c>
      <c r="B14" t="s">
        <v>25</v>
      </c>
      <c r="C14" t="s">
        <v>43</v>
      </c>
      <c r="D14">
        <f>0.28+0.89</f>
        <v>1.17</v>
      </c>
      <c r="E14">
        <f t="shared" si="0"/>
        <v>1.17</v>
      </c>
      <c r="F14" s="2">
        <f t="shared" si="1"/>
        <v>1.4996539260170727</v>
      </c>
      <c r="G14" s="1" t="s">
        <v>14</v>
      </c>
    </row>
    <row r="15" spans="1:7" x14ac:dyDescent="0.25">
      <c r="A15">
        <v>1</v>
      </c>
      <c r="B15" t="s">
        <v>26</v>
      </c>
      <c r="C15" t="s">
        <v>43</v>
      </c>
      <c r="D15">
        <f>0.92+0.53</f>
        <v>1.4500000000000002</v>
      </c>
      <c r="E15">
        <f t="shared" si="0"/>
        <v>1.4500000000000002</v>
      </c>
      <c r="F15" s="2">
        <f t="shared" si="1"/>
        <v>1.8585454638673127</v>
      </c>
      <c r="G15" s="1" t="s">
        <v>27</v>
      </c>
    </row>
    <row r="16" spans="1:7" x14ac:dyDescent="0.25">
      <c r="A16">
        <v>1</v>
      </c>
      <c r="B16" t="s">
        <v>19</v>
      </c>
      <c r="C16" t="s">
        <v>44</v>
      </c>
      <c r="D16">
        <v>2</v>
      </c>
      <c r="E16">
        <f t="shared" si="0"/>
        <v>2</v>
      </c>
      <c r="F16" s="2">
        <f t="shared" si="1"/>
        <v>2.5635109846445689</v>
      </c>
      <c r="G16" s="1"/>
    </row>
    <row r="17" spans="1:7" x14ac:dyDescent="0.25">
      <c r="A17">
        <v>1</v>
      </c>
      <c r="B17" t="s">
        <v>11</v>
      </c>
      <c r="C17" t="s">
        <v>43</v>
      </c>
      <c r="D17">
        <f>1.04+0.97</f>
        <v>2.0099999999999998</v>
      </c>
      <c r="E17">
        <f t="shared" si="0"/>
        <v>2.0099999999999998</v>
      </c>
      <c r="F17" s="2">
        <f t="shared" si="1"/>
        <v>2.5763285395677915</v>
      </c>
      <c r="G17" s="1" t="s">
        <v>12</v>
      </c>
    </row>
    <row r="18" spans="1:7" x14ac:dyDescent="0.25">
      <c r="G18" s="1"/>
    </row>
    <row r="19" spans="1:7" x14ac:dyDescent="0.25">
      <c r="D19" s="3" t="s">
        <v>6</v>
      </c>
      <c r="E19">
        <f>SUM(E2:E17)</f>
        <v>78.018000000000015</v>
      </c>
      <c r="F19" s="2">
        <f>SUM(F2:F17)</f>
        <v>100</v>
      </c>
    </row>
    <row r="20" spans="1:7" x14ac:dyDescent="0.25">
      <c r="D20" s="3"/>
    </row>
    <row r="21" spans="1:7" x14ac:dyDescent="0.25">
      <c r="B21" s="3"/>
      <c r="C21" s="3"/>
    </row>
    <row r="22" spans="1:7" x14ac:dyDescent="0.25">
      <c r="G22" s="1"/>
    </row>
    <row r="23" spans="1:7" x14ac:dyDescent="0.25">
      <c r="G23" s="1"/>
    </row>
    <row r="24" spans="1:7" x14ac:dyDescent="0.25">
      <c r="G24" s="1"/>
    </row>
    <row r="25" spans="1:7" x14ac:dyDescent="0.25">
      <c r="G25" s="1"/>
    </row>
    <row r="32" spans="1:7" x14ac:dyDescent="0.25">
      <c r="B32" s="3"/>
      <c r="C32" s="3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  <row r="40" spans="7:7" x14ac:dyDescent="0.25">
      <c r="G40" s="1"/>
    </row>
    <row r="41" spans="7:7" x14ac:dyDescent="0.25">
      <c r="G41" s="1"/>
    </row>
  </sheetData>
  <hyperlinks>
    <hyperlink ref="G10" r:id="rId1" xr:uid="{6319214D-ACB2-4436-B725-5588A2F960AB}"/>
    <hyperlink ref="G11" r:id="rId2" xr:uid="{570641BA-C159-43B4-96CB-BECF6EB731EF}"/>
    <hyperlink ref="G12" r:id="rId3" display="https://www.aliexpress.com/item/32866959979.html?spm=a2g0o.productlist.0.0.6ac24442nuYYVJ&amp;algo_pvid=d2c5e9b0-ffba-4cd9-abbd-648a14c2eca5&amp;algo_expid=d2c5e9b0-ffba-4cd9-abbd-648a14c2eca5-10&amp;btsid=0ab6f82415926928167636157e0c07&amp;ws_ab_test=searchweb0_0,searchweb201602_,searchweb201603_" xr:uid="{589E25F0-EDE0-418F-90A8-217D689F272B}"/>
    <hyperlink ref="G17" r:id="rId4" display="https://www.aliexpress.com/item/32803112223.html?spm=a2g0o.productlist.0.0.238a4a9eMhbVNy&amp;algo_pvid=8fdf2eaf-0d88-4c59-8224-1ee54a5e3f1a&amp;algo_expid=8fdf2eaf-0d88-4c59-8224-1ee54a5e3f1a-11&amp;btsid=0ab50f0815926935288086634ed1f5&amp;ws_ab_test=searchweb0_0,searchweb201602_,searchweb201603_" xr:uid="{A11DEFC7-DE8A-424A-BFDC-1B39B2CF8BDC}"/>
    <hyperlink ref="G14" r:id="rId5" display="https://www.aliexpress.com/item/32960085041.html?spm=a2g0o.productlist.0.0.16f7463c5d7WGg&amp;algo_pvid=e7d239c8-d8da-4862-895e-47818abc5973&amp;algo_expid=e7d239c8-d8da-4862-895e-47818abc5973-25&amp;btsid=0ab6f81e15926939119991503e0c37&amp;ws_ab_test=searchweb0_0,searchweb201602_,searchweb201603_" xr:uid="{574B7CDB-BD72-46E4-860A-4D0076F166EA}"/>
    <hyperlink ref="G7" r:id="rId6" xr:uid="{28C4746C-92F4-412B-875D-09843A0264E3}"/>
    <hyperlink ref="G8" r:id="rId7" display="https://www.aliexpress.com/item/33004374185.html?spm=a2g0o.productlist.0.0.32872f04OH2qwg&amp;algo_pvid=92db4d9c-620b-445d-8f65-57ca420bc504&amp;algo_expid=92db4d9c-620b-445d-8f65-57ca420bc504-8&amp;btsid=0ab6fa7b15926956112623220e4233&amp;ws_ab_test=searchweb0_0,searchweb201602_,searchweb201603_" xr:uid="{F65B2455-E653-45B9-BDC1-39239A92AD64}"/>
    <hyperlink ref="G2" r:id="rId8" display="https://www.aliexpress.com/item/32847882456.html?spm=a2g0o.productlist.0.0.2edee418it6kLo&amp;algo_pvid=1f623fa3-6b70-44a4-bb6d-e147d6beddcc&amp;algo_expid=1f623fa3-6b70-44a4-bb6d-e147d6beddcc-1&amp;btsid=0ab6fb8815945770413112078eb7ad&amp;ws_ab_test=searchweb0_0,searchweb201602_,searchweb201603_" xr:uid="{DE2C21F3-FE89-41E8-9FEE-6AFE7BD77EBE}"/>
    <hyperlink ref="G13" r:id="rId9" display="https://www.aliexpress.com/item/33034328987.html?spm=a2g0o.productlist.0.0.41f796f4pY76vi&amp;algo_pvid=9e7d9ae7-0d18-4617-9d2d-ab613ced0fd4&amp;algo_expid=9e7d9ae7-0d18-4617-9d2d-ab613ced0fd4-2&amp;btsid=0be3746c15945782869851707ed766&amp;ws_ab_test=searchweb0_0,searchweb201602_,searchweb201603_" xr:uid="{A9469650-E8FA-4420-B28D-767FF983A70C}"/>
    <hyperlink ref="G3" r:id="rId10" xr:uid="{EEFDB1F7-E27F-431A-BFD1-918D4728F3F2}"/>
    <hyperlink ref="G15" r:id="rId11" display="https://www.aliexpress.com/item/32670035011.html?spm=a2g0o.productlist.0.0.16be7e78BoGPk2&amp;algo_pvid=d29febc0-2897-423e-a252-019377a3fdde&amp;algo_expid=d29febc0-2897-423e-a252-019377a3fdde-17&amp;btsid=0ab50f4915945819721154681e0d04&amp;ws_ab_test=searchweb0_0,searchweb201602_,searchweb201603_" xr:uid="{32A498D1-4766-46EA-9860-84AD6042700F}"/>
    <hyperlink ref="G5" r:id="rId12" display="https://www.aliexpress.com/item/4000805054931.html?spm=a2g0o.productlist.0.0.27cc76635xmNeM&amp;algo_pvid=07959b0e-a116-4317-b2df-eb27c2581f71&amp;algo_expid=07959b0e-a116-4317-b2df-eb27c2581f71-30&amp;btsid=0ab6f81e15945810126137006e6ef0&amp;ws_ab_test=searchweb0_0,searchweb201602_,searchweb201603_" xr:uid="{699F88A1-835D-4679-92B7-B936EEC5AFAD}"/>
    <hyperlink ref="G6" r:id="rId13" display="https://www.aliexpress.com/item/4000242432947.html?spm=a2g0o.productlist.0.0.303f3e0bAvO5IZ&amp;algo_pvid=a92bb150-da7a-42c1-8b57-14ffc0c6b210&amp;algo_expid=a92bb150-da7a-42c1-8b57-14ffc0c6b210-0&amp;btsid=0ab6f82315945826160343209e2b4b&amp;ws_ab_test=searchweb0_0,searchweb201602_,searchweb201603_" xr:uid="{9EB18292-DEDD-4F70-82FE-299E1E4C6663}"/>
    <hyperlink ref="G9" r:id="rId14" xr:uid="{AED8E0BD-7431-4738-A043-726DAA62504C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D016D-F867-484E-8BEC-DDC4AB26B793}">
  <dimension ref="A1:G43"/>
  <sheetViews>
    <sheetView tabSelected="1" workbookViewId="0">
      <selection activeCell="B21" sqref="B21"/>
    </sheetView>
  </sheetViews>
  <sheetFormatPr defaultRowHeight="15" x14ac:dyDescent="0.25"/>
  <cols>
    <col min="2" max="2" width="64.28515625" bestFit="1" customWidth="1"/>
    <col min="3" max="3" width="24.140625" bestFit="1" customWidth="1"/>
    <col min="4" max="4" width="11.42578125" bestFit="1" customWidth="1"/>
    <col min="5" max="5" width="8" bestFit="1" customWidth="1"/>
    <col min="6" max="6" width="16.42578125" style="2" bestFit="1" customWidth="1"/>
    <col min="7" max="7" width="255.7109375" bestFit="1" customWidth="1"/>
  </cols>
  <sheetData>
    <row r="1" spans="1:7" x14ac:dyDescent="0.25">
      <c r="A1" s="3" t="s">
        <v>1</v>
      </c>
      <c r="B1" s="3" t="s">
        <v>0</v>
      </c>
      <c r="C1" s="3" t="s">
        <v>34</v>
      </c>
      <c r="D1" s="3" t="s">
        <v>3</v>
      </c>
      <c r="E1" s="3" t="s">
        <v>4</v>
      </c>
      <c r="F1" s="4" t="s">
        <v>5</v>
      </c>
      <c r="G1" s="3" t="s">
        <v>2</v>
      </c>
    </row>
    <row r="2" spans="1:7" x14ac:dyDescent="0.25">
      <c r="A2">
        <v>1</v>
      </c>
      <c r="B2" t="s">
        <v>73</v>
      </c>
      <c r="C2" t="s">
        <v>53</v>
      </c>
      <c r="D2">
        <v>50</v>
      </c>
      <c r="E2">
        <f t="shared" ref="E2:E20" si="0">A2*D2</f>
        <v>50</v>
      </c>
      <c r="F2" s="2">
        <f t="shared" ref="F2:F19" si="1">E2/$E$22*100</f>
        <v>46.450917637877929</v>
      </c>
      <c r="G2" s="1" t="s">
        <v>48</v>
      </c>
    </row>
    <row r="3" spans="1:7" x14ac:dyDescent="0.25">
      <c r="A3">
        <v>1</v>
      </c>
      <c r="B3" t="s">
        <v>76</v>
      </c>
      <c r="C3" t="s">
        <v>53</v>
      </c>
      <c r="D3">
        <v>12.32</v>
      </c>
      <c r="E3">
        <f t="shared" si="0"/>
        <v>12.32</v>
      </c>
      <c r="F3" s="2">
        <f t="shared" si="1"/>
        <v>11.445506105973122</v>
      </c>
      <c r="G3" s="1" t="s">
        <v>75</v>
      </c>
    </row>
    <row r="4" spans="1:7" x14ac:dyDescent="0.25">
      <c r="A4">
        <v>6</v>
      </c>
      <c r="B4" t="s">
        <v>74</v>
      </c>
      <c r="C4" t="s">
        <v>71</v>
      </c>
      <c r="D4">
        <f>2.44/6</f>
        <v>0.40666666666666668</v>
      </c>
      <c r="E4">
        <f t="shared" si="0"/>
        <v>2.44</v>
      </c>
      <c r="F4" s="2">
        <f t="shared" si="1"/>
        <v>2.2668047807284433</v>
      </c>
      <c r="G4" s="1" t="s">
        <v>66</v>
      </c>
    </row>
    <row r="5" spans="1:7" x14ac:dyDescent="0.25">
      <c r="A5">
        <v>1</v>
      </c>
      <c r="B5" t="s">
        <v>70</v>
      </c>
      <c r="C5" t="s">
        <v>71</v>
      </c>
      <c r="D5">
        <f>2.77/4</f>
        <v>0.6925</v>
      </c>
      <c r="E5">
        <f t="shared" si="0"/>
        <v>0.6925</v>
      </c>
      <c r="F5" s="2">
        <f t="shared" si="1"/>
        <v>0.64334520928460925</v>
      </c>
      <c r="G5" s="1" t="s">
        <v>69</v>
      </c>
    </row>
    <row r="6" spans="1:7" x14ac:dyDescent="0.25">
      <c r="A6">
        <v>1</v>
      </c>
      <c r="B6" t="s">
        <v>52</v>
      </c>
      <c r="C6" t="s">
        <v>43</v>
      </c>
      <c r="D6">
        <v>2.36</v>
      </c>
      <c r="E6">
        <f t="shared" si="0"/>
        <v>2.36</v>
      </c>
      <c r="F6" s="2">
        <f t="shared" si="1"/>
        <v>2.1924833125078385</v>
      </c>
      <c r="G6" s="1" t="s">
        <v>51</v>
      </c>
    </row>
    <row r="7" spans="1:7" x14ac:dyDescent="0.25">
      <c r="A7">
        <v>1</v>
      </c>
      <c r="B7" t="s">
        <v>17</v>
      </c>
      <c r="C7" t="s">
        <v>43</v>
      </c>
      <c r="D7">
        <v>0.76</v>
      </c>
      <c r="E7">
        <f t="shared" si="0"/>
        <v>0.76</v>
      </c>
      <c r="F7" s="2">
        <f t="shared" si="1"/>
        <v>0.70605394809574451</v>
      </c>
      <c r="G7" s="1" t="s">
        <v>18</v>
      </c>
    </row>
    <row r="8" spans="1:7" x14ac:dyDescent="0.25">
      <c r="A8">
        <v>1</v>
      </c>
      <c r="B8" t="s">
        <v>64</v>
      </c>
      <c r="C8" t="s">
        <v>43</v>
      </c>
      <c r="D8">
        <f>(1.46+0.43)/5</f>
        <v>0.378</v>
      </c>
      <c r="E8">
        <f t="shared" si="0"/>
        <v>0.378</v>
      </c>
      <c r="F8" s="2">
        <f t="shared" si="1"/>
        <v>0.3511689373423571</v>
      </c>
      <c r="G8" s="1" t="s">
        <v>65</v>
      </c>
    </row>
    <row r="9" spans="1:7" x14ac:dyDescent="0.25">
      <c r="A9">
        <v>1</v>
      </c>
      <c r="B9" t="s">
        <v>63</v>
      </c>
      <c r="C9" t="s">
        <v>37</v>
      </c>
      <c r="D9">
        <f>10.55+3.16</f>
        <v>13.71</v>
      </c>
      <c r="E9">
        <f t="shared" si="0"/>
        <v>13.71</v>
      </c>
      <c r="F9" s="2">
        <f t="shared" si="1"/>
        <v>12.73684161630613</v>
      </c>
      <c r="G9" s="1" t="s">
        <v>62</v>
      </c>
    </row>
    <row r="10" spans="1:7" x14ac:dyDescent="0.25">
      <c r="A10">
        <v>6</v>
      </c>
      <c r="B10" t="s">
        <v>30</v>
      </c>
      <c r="C10" t="s">
        <v>37</v>
      </c>
      <c r="D10">
        <f>(1.29+4.81)/10</f>
        <v>0.61</v>
      </c>
      <c r="E10">
        <f t="shared" si="0"/>
        <v>3.66</v>
      </c>
      <c r="F10" s="2">
        <f t="shared" si="1"/>
        <v>3.4002071710926645</v>
      </c>
      <c r="G10" s="1" t="s">
        <v>31</v>
      </c>
    </row>
    <row r="11" spans="1:7" x14ac:dyDescent="0.25">
      <c r="A11">
        <v>1</v>
      </c>
      <c r="B11" t="s">
        <v>50</v>
      </c>
      <c r="C11" t="s">
        <v>43</v>
      </c>
      <c r="D11">
        <v>4</v>
      </c>
      <c r="E11">
        <f t="shared" si="0"/>
        <v>4</v>
      </c>
      <c r="F11" s="2">
        <f t="shared" si="1"/>
        <v>3.7160734110302345</v>
      </c>
      <c r="G11" s="1" t="s">
        <v>49</v>
      </c>
    </row>
    <row r="12" spans="1:7" x14ac:dyDescent="0.25">
      <c r="A12">
        <v>2</v>
      </c>
      <c r="B12" t="s">
        <v>56</v>
      </c>
      <c r="C12" t="s">
        <v>43</v>
      </c>
      <c r="D12">
        <f>10/5</f>
        <v>2</v>
      </c>
      <c r="E12">
        <f t="shared" si="0"/>
        <v>4</v>
      </c>
      <c r="F12" s="2">
        <f t="shared" si="1"/>
        <v>3.7160734110302345</v>
      </c>
      <c r="G12" s="1" t="s">
        <v>55</v>
      </c>
    </row>
    <row r="13" spans="1:7" x14ac:dyDescent="0.25">
      <c r="A13">
        <v>1</v>
      </c>
      <c r="B13" t="s">
        <v>40</v>
      </c>
      <c r="C13" t="s">
        <v>43</v>
      </c>
      <c r="D13">
        <v>0.67</v>
      </c>
      <c r="E13">
        <f t="shared" si="0"/>
        <v>0.67</v>
      </c>
      <c r="F13" s="2">
        <f t="shared" si="1"/>
        <v>0.62244229634756421</v>
      </c>
      <c r="G13" s="1" t="s">
        <v>39</v>
      </c>
    </row>
    <row r="14" spans="1:7" x14ac:dyDescent="0.25">
      <c r="A14">
        <v>1</v>
      </c>
      <c r="B14" t="s">
        <v>60</v>
      </c>
      <c r="C14" t="s">
        <v>43</v>
      </c>
      <c r="D14">
        <f>1.29+0.89</f>
        <v>2.1800000000000002</v>
      </c>
      <c r="E14">
        <f t="shared" si="0"/>
        <v>2.1800000000000002</v>
      </c>
      <c r="F14" s="2">
        <f t="shared" si="1"/>
        <v>2.0252600090114781</v>
      </c>
      <c r="G14" s="1" t="s">
        <v>58</v>
      </c>
    </row>
    <row r="15" spans="1:7" x14ac:dyDescent="0.25">
      <c r="A15">
        <v>1</v>
      </c>
      <c r="B15" t="s">
        <v>61</v>
      </c>
      <c r="C15" t="s">
        <v>43</v>
      </c>
      <c r="D15">
        <f>1.29+0.89</f>
        <v>2.1800000000000002</v>
      </c>
      <c r="E15">
        <f t="shared" si="0"/>
        <v>2.1800000000000002</v>
      </c>
      <c r="F15" s="2">
        <f t="shared" si="1"/>
        <v>2.0252600090114781</v>
      </c>
      <c r="G15" s="1" t="s">
        <v>58</v>
      </c>
    </row>
    <row r="16" spans="1:7" x14ac:dyDescent="0.25">
      <c r="A16">
        <v>1</v>
      </c>
      <c r="B16" t="s">
        <v>26</v>
      </c>
      <c r="C16" t="s">
        <v>43</v>
      </c>
      <c r="D16">
        <f>0.92+0.53</f>
        <v>1.4500000000000002</v>
      </c>
      <c r="E16">
        <f t="shared" si="0"/>
        <v>1.4500000000000002</v>
      </c>
      <c r="F16" s="2">
        <f t="shared" si="1"/>
        <v>1.34707661149846</v>
      </c>
      <c r="G16" s="1" t="s">
        <v>27</v>
      </c>
    </row>
    <row r="17" spans="1:7" x14ac:dyDescent="0.25">
      <c r="A17">
        <v>1</v>
      </c>
      <c r="B17" t="s">
        <v>59</v>
      </c>
      <c r="C17" t="s">
        <v>43</v>
      </c>
      <c r="D17">
        <f>0.68+1.42</f>
        <v>2.1</v>
      </c>
      <c r="E17">
        <f t="shared" si="0"/>
        <v>2.1</v>
      </c>
      <c r="F17" s="2">
        <f t="shared" si="1"/>
        <v>1.9509385407908733</v>
      </c>
      <c r="G17" s="1" t="s">
        <v>57</v>
      </c>
    </row>
    <row r="18" spans="1:7" x14ac:dyDescent="0.25">
      <c r="A18">
        <v>1</v>
      </c>
      <c r="B18" t="s">
        <v>68</v>
      </c>
      <c r="C18" t="s">
        <v>72</v>
      </c>
      <c r="D18">
        <f>1.41+0.51</f>
        <v>1.92</v>
      </c>
      <c r="E18">
        <f t="shared" si="0"/>
        <v>1.92</v>
      </c>
      <c r="F18" s="2">
        <f t="shared" si="1"/>
        <v>1.7837152372945124</v>
      </c>
      <c r="G18" s="1" t="s">
        <v>67</v>
      </c>
    </row>
    <row r="19" spans="1:7" x14ac:dyDescent="0.25">
      <c r="A19">
        <v>5</v>
      </c>
      <c r="B19" t="s">
        <v>54</v>
      </c>
      <c r="C19" t="s">
        <v>43</v>
      </c>
      <c r="D19">
        <f>0.82/5</f>
        <v>0.16399999999999998</v>
      </c>
      <c r="E19">
        <f t="shared" si="0"/>
        <v>0.81999999999999984</v>
      </c>
      <c r="F19" s="2">
        <f t="shared" si="1"/>
        <v>0.7617950492611979</v>
      </c>
      <c r="G19" s="1"/>
    </row>
    <row r="20" spans="1:7" x14ac:dyDescent="0.25">
      <c r="A20">
        <v>1</v>
      </c>
      <c r="B20" t="s">
        <v>19</v>
      </c>
      <c r="C20" t="s">
        <v>44</v>
      </c>
      <c r="D20">
        <v>2</v>
      </c>
      <c r="E20">
        <f t="shared" si="0"/>
        <v>2</v>
      </c>
      <c r="F20" s="2">
        <f>E20/$E$22*100</f>
        <v>1.8580367055151172</v>
      </c>
      <c r="G20" s="1"/>
    </row>
    <row r="21" spans="1:7" x14ac:dyDescent="0.25">
      <c r="G21" s="1"/>
    </row>
    <row r="22" spans="1:7" x14ac:dyDescent="0.25">
      <c r="D22" s="3" t="s">
        <v>6</v>
      </c>
      <c r="E22">
        <f>SUM(E2:E20)</f>
        <v>107.64050000000002</v>
      </c>
      <c r="F22" s="2">
        <f>SUM(F2:F20)</f>
        <v>99.999999999999986</v>
      </c>
    </row>
    <row r="23" spans="1:7" x14ac:dyDescent="0.25">
      <c r="D23" s="3"/>
    </row>
    <row r="24" spans="1:7" x14ac:dyDescent="0.25">
      <c r="B24" s="3"/>
      <c r="C24" s="3"/>
    </row>
    <row r="25" spans="1:7" x14ac:dyDescent="0.25">
      <c r="G25" s="1"/>
    </row>
    <row r="26" spans="1:7" x14ac:dyDescent="0.25">
      <c r="G26" s="1"/>
    </row>
    <row r="27" spans="1:7" x14ac:dyDescent="0.25">
      <c r="G27" s="1"/>
    </row>
    <row r="34" spans="2:7" x14ac:dyDescent="0.25">
      <c r="B34" s="3"/>
      <c r="C34" s="3"/>
    </row>
    <row r="35" spans="2:7" x14ac:dyDescent="0.25">
      <c r="G35" s="1"/>
    </row>
    <row r="36" spans="2:7" x14ac:dyDescent="0.25">
      <c r="G36" s="1"/>
    </row>
    <row r="37" spans="2:7" x14ac:dyDescent="0.25">
      <c r="G37" s="1"/>
    </row>
    <row r="38" spans="2:7" x14ac:dyDescent="0.25">
      <c r="G38" s="1"/>
    </row>
    <row r="39" spans="2:7" x14ac:dyDescent="0.25">
      <c r="G39" s="1"/>
    </row>
    <row r="40" spans="2:7" x14ac:dyDescent="0.25">
      <c r="G40" s="1"/>
    </row>
    <row r="41" spans="2:7" x14ac:dyDescent="0.25">
      <c r="G41" s="1"/>
    </row>
    <row r="42" spans="2:7" x14ac:dyDescent="0.25">
      <c r="G42" s="1"/>
    </row>
    <row r="43" spans="2:7" x14ac:dyDescent="0.25">
      <c r="G43" s="1"/>
    </row>
  </sheetData>
  <hyperlinks>
    <hyperlink ref="G16" r:id="rId1" display="https://www.aliexpress.com/item/32670035011.html?spm=a2g0o.productlist.0.0.16be7e78BoGPk2&amp;algo_pvid=d29febc0-2897-423e-a252-019377a3fdde&amp;algo_expid=d29febc0-2897-423e-a252-019377a3fdde-17&amp;btsid=0ab50f4915945819721154681e0d04&amp;ws_ab_test=searchweb0_0,searchweb201602_,searchweb201603_" xr:uid="{AC3101DE-2BE2-471A-A2F5-8C1A90DAF04F}"/>
    <hyperlink ref="G10" r:id="rId2" display="https://www.aliexpress.com/item/4000242432947.html?spm=a2g0o.productlist.0.0.303f3e0bAvO5IZ&amp;algo_pvid=a92bb150-da7a-42c1-8b57-14ffc0c6b210&amp;algo_expid=a92bb150-da7a-42c1-8b57-14ffc0c6b210-0&amp;btsid=0ab6f82315945826160343209e2b4b&amp;ws_ab_test=searchweb0_0,searchweb201602_,searchweb201603_" xr:uid="{70D8CDF0-E69B-4E15-A964-AFAC814C3E1C}"/>
    <hyperlink ref="G12" r:id="rId3" display="https://www.amazon.com/dp/B07XNXYNWG/ref=sspa_dk_detail_0?psc=1&amp;spLa=ZW5jcnlwdGVkUXVhbGlmaWVyPUEzU1FET00xSEVKSTJZJmVuY3J5cHRlZElkPUEwMzExNzkwMjVGUTJIMTVTTzFQMiZlbmNyeXB0ZWRBZElkPUEwOTMwNDgwM1JYVkY1VFdYRjlVSyZ3aWRnZXROYW1lPXNwX2RldGFpbDImYWN0aW9uPWNsaWNrUmVkaXJlY3QmZG9Ob3RMb2dDbGljaz10cnVl" xr:uid="{AB97108D-16B2-4891-9184-223AE2514E80}"/>
    <hyperlink ref="G9" r:id="rId4" display="https://www.aliexpress.com/item/4000784554359.html?spm=a2g0o.productlist.0.0.60c92a42wjVFIl&amp;algo_pvid=ddc5c716-3c2b-4210-adf5-c9591a4ce4d0&amp;algo_expid=ddc5c716-3c2b-4210-adf5-c9591a4ce4d0-0&amp;btsid=0bb0622e16023930723805414e484c&amp;ws_ab_test=searchweb0_0,searchweb201602_,searchweb201603_" xr:uid="{92066D3C-3E9F-4F34-9BCE-7A944A0AA938}"/>
    <hyperlink ref="G15" r:id="rId5" display="https://www.aliexpress.com/item/1005001356923047.html?spm=a2g0o.productlist.0.0.76af7a43Q0K6CV&amp;s=p&amp;ad_pvid=2020101021391182761923267400003435353_5&amp;algo_pvid=4613181a-be5c-48f6-ad89-7615058401b0&amp;algo_expid=4613181a-be5c-48f6-ad89-7615058401b0-4&amp;btsid=0bb0624116023911510118875e4bfc&amp;ws_ab_test=searchweb0_0,searchweb201602_,searchweb201603_" xr:uid="{97BC0884-8D47-4E25-BB23-FD9BA78CEC69}"/>
    <hyperlink ref="G6" r:id="rId6" display="https://www.aliexpress.com/item/33042313383.html?spm=a2g0o.productlist.0.0.688e6cb5W8JpXd&amp;s=p&amp;ad_pvid=202010072121201502728097257640001952909_1&amp;algo_pvid=e91c1140-47fb-404a-95e9-5af7faf200d2&amp;algo_expid=e91c1140-47fb-404a-95e9-5af7faf200d2-0&amp;btsid=0bb0623d16021308798591605ef768&amp;ws_ab_test=searchweb0_0,searchweb201602_,searchweb201603_" xr:uid="{1F5334F5-53E2-4873-B74F-4F89DA2D02C4}"/>
    <hyperlink ref="G4" r:id="rId7" display="https://www.aliexpress.com/item/33027527569.html?spm=a2g0o.productlist.0.0.779a3e3cFlFwQR&amp;algo_pvid=d5b1d44f-81c7-4f48-bcdf-e84f1cf8372a&amp;algo_expid=d5b1d44f-81c7-4f48-bcdf-e84f1cf8372a-1&amp;btsid=0bb0623416024720463598559e4397&amp;ws_ab_test=searchweb0_0,searchweb201602_,searchweb201603_" xr:uid="{59548C13-BE26-4181-BB21-B649CDE5394D}"/>
    <hyperlink ref="G13" r:id="rId8" xr:uid="{2D392CB2-3063-4BB7-AC67-A914B4154DB9}"/>
    <hyperlink ref="G2" r:id="rId9" display="https://www.amazon.com/AuAg-Immersion-Circulator-Temperature-Removable/dp/B07LBL1VM8/ref=sr_1_22_sspa?dchild=1&amp;keywords=sous+vide&amp;qid=1602129506&amp;sr=8-22-spons&amp;psc=1&amp;spLa=ZW5jcnlwdGVkUXVhbGlmaWVyPUExWjM1TURDNU1MVzRVJmVuY3J5cHRlZElkPUEwOTA3ODQ4MTc3QzNRTVYwQkpBUiZlbmNyeXB0ZWRBZElkPUEwMzA0NjU0NUFLTDZNVFU1MURDJndpZGdldE5hbWU9c3BfYnRmJmFjdGlvbj1jbGlja1JlZGlyZWN0JmRvTm90TG9nQ2xpY2s9dHJ1ZQ==" xr:uid="{5129A7B4-552A-458C-BDE5-59D698449E89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Gen1Prototype</vt:lpstr>
      <vt:lpstr>Gen2Prototype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Opsahl</dc:creator>
  <cp:lastModifiedBy>John Opsahl</cp:lastModifiedBy>
  <cp:lastPrinted>2020-10-01T03:04:44Z</cp:lastPrinted>
  <dcterms:created xsi:type="dcterms:W3CDTF">2020-05-30T15:29:00Z</dcterms:created>
  <dcterms:modified xsi:type="dcterms:W3CDTF">2020-10-29T05:34:01Z</dcterms:modified>
</cp:coreProperties>
</file>