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o\Desktop\Temp\"/>
    </mc:Choice>
  </mc:AlternateContent>
  <xr:revisionPtr revIDLastSave="0" documentId="13_ncr:1_{6019A6D6-8CAC-45F6-8FF9-0BAE52345EE0}" xr6:coauthVersionLast="45" xr6:coauthVersionMax="45" xr10:uidLastSave="{00000000-0000-0000-0000-000000000000}"/>
  <bookViews>
    <workbookView xWindow="-120" yWindow="-120" windowWidth="20730" windowHeight="11160" xr2:uid="{F6B143E5-F50E-4267-9950-F113C2C79E13}"/>
  </bookViews>
  <sheets>
    <sheet name="SolveForFlo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8" i="2"/>
  <c r="B24" i="2" l="1"/>
  <c r="B22" i="2"/>
  <c r="B15" i="2"/>
  <c r="B4" i="2"/>
  <c r="B6" i="2" s="1"/>
  <c r="B12" i="2"/>
  <c r="B16" i="2" l="1"/>
</calcChain>
</file>

<file path=xl/sharedStrings.xml><?xml version="1.0" encoding="utf-8"?>
<sst xmlns="http://schemas.openxmlformats.org/spreadsheetml/2006/main" count="40" uniqueCount="33">
  <si>
    <t>q = m_dot*c_p*(T_o - T_i)</t>
  </si>
  <si>
    <t>W</t>
  </si>
  <si>
    <t>fluid density</t>
  </si>
  <si>
    <t>kg/m^3</t>
  </si>
  <si>
    <t>volumetric flow rate</t>
  </si>
  <si>
    <t>m^3/s</t>
  </si>
  <si>
    <t>mass flow rate</t>
  </si>
  <si>
    <t>kg/s</t>
  </si>
  <si>
    <t>fluid specific heat</t>
  </si>
  <si>
    <t>J/kg*K</t>
  </si>
  <si>
    <t>entrance fluid temperature</t>
  </si>
  <si>
    <t>deg C</t>
  </si>
  <si>
    <t>exit fluid temperature</t>
  </si>
  <si>
    <t>mean fluid temperature</t>
  </si>
  <si>
    <t>mL/min</t>
  </si>
  <si>
    <t>Ah</t>
  </si>
  <si>
    <t>V</t>
  </si>
  <si>
    <t>nominal battery voltage</t>
  </si>
  <si>
    <t>hr</t>
  </si>
  <si>
    <t>nominal battery capacity</t>
  </si>
  <si>
    <t>heat transfer efficiency</t>
  </si>
  <si>
    <t>%</t>
  </si>
  <si>
    <t>nominal heater power</t>
  </si>
  <si>
    <t>rate of heat transfer to fluid</t>
  </si>
  <si>
    <t>maximum discharge duration</t>
  </si>
  <si>
    <t>A</t>
  </si>
  <si>
    <t>electronics power consumption</t>
  </si>
  <si>
    <t xml:space="preserve">total fluid volume per charge </t>
  </si>
  <si>
    <t>mL</t>
  </si>
  <si>
    <t>volume per unit of blood product</t>
  </si>
  <si>
    <t>total number of units per charge</t>
  </si>
  <si>
    <t>max power consumption</t>
  </si>
  <si>
    <t>max current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</si>
</sst>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2" fontId="0" fillId="2" borderId="0" xfId="0" applyNumberFormat="1" applyFill="1"/>
    <xf numFmtId="164" fontId="0" fillId="4" borderId="0" xfId="0" applyNumberFormat="1" applyFill="1"/>
    <xf numFmtId="0" fontId="0" fillId="4" borderId="0" xfId="0" applyFill="1"/>
    <xf numFmtId="1" fontId="0" fillId="3" borderId="0" xfId="0" applyNumberFormat="1" applyFill="1"/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9553C-5D84-4679-BC21-E0FCEBE5FCEE}">
  <dimension ref="A1:C24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1" width="32.140625" bestFit="1" customWidth="1"/>
    <col min="2" max="2" width="12" bestFit="1" customWidth="1"/>
  </cols>
  <sheetData>
    <row r="1" spans="1:3" x14ac:dyDescent="0.25">
      <c r="A1" t="s">
        <v>0</v>
      </c>
    </row>
    <row r="2" spans="1:3" x14ac:dyDescent="0.25">
      <c r="A2" t="s">
        <v>22</v>
      </c>
      <c r="B2" s="1">
        <v>200</v>
      </c>
      <c r="C2" t="s">
        <v>1</v>
      </c>
    </row>
    <row r="3" spans="1:3" x14ac:dyDescent="0.25">
      <c r="A3" t="s">
        <v>20</v>
      </c>
      <c r="B3" s="1">
        <v>85</v>
      </c>
      <c r="C3" t="s">
        <v>21</v>
      </c>
    </row>
    <row r="4" spans="1:3" x14ac:dyDescent="0.25">
      <c r="A4" t="s">
        <v>23</v>
      </c>
      <c r="B4" s="7">
        <f>B2*(B3/100)</f>
        <v>170</v>
      </c>
      <c r="C4" t="s">
        <v>1</v>
      </c>
    </row>
    <row r="5" spans="1:3" x14ac:dyDescent="0.25">
      <c r="A5" t="s">
        <v>2</v>
      </c>
      <c r="B5" s="1">
        <v>1050</v>
      </c>
      <c r="C5" t="s">
        <v>3</v>
      </c>
    </row>
    <row r="6" spans="1:3" x14ac:dyDescent="0.25">
      <c r="A6" t="s">
        <v>4</v>
      </c>
      <c r="B6" s="5">
        <f>B7*60000000</f>
        <v>79.527513010935024</v>
      </c>
      <c r="C6" t="s">
        <v>14</v>
      </c>
    </row>
    <row r="7" spans="1:3" x14ac:dyDescent="0.25">
      <c r="A7" t="s">
        <v>4</v>
      </c>
      <c r="B7" s="2">
        <f>B8/B5</f>
        <v>1.3254585501822504E-6</v>
      </c>
      <c r="C7" t="s">
        <v>5</v>
      </c>
    </row>
    <row r="8" spans="1:3" x14ac:dyDescent="0.25">
      <c r="A8" t="s">
        <v>6</v>
      </c>
      <c r="B8" s="2">
        <f>B4/(B9*(B11-B10))</f>
        <v>1.391731477691363E-3</v>
      </c>
      <c r="C8" t="s">
        <v>7</v>
      </c>
    </row>
    <row r="9" spans="1:3" x14ac:dyDescent="0.25">
      <c r="A9" t="s">
        <v>8</v>
      </c>
      <c r="B9" s="1">
        <v>3490</v>
      </c>
      <c r="C9" t="s">
        <v>9</v>
      </c>
    </row>
    <row r="10" spans="1:3" x14ac:dyDescent="0.25">
      <c r="A10" t="s">
        <v>10</v>
      </c>
      <c r="B10" s="1">
        <v>4</v>
      </c>
      <c r="C10" t="s">
        <v>11</v>
      </c>
    </row>
    <row r="11" spans="1:3" x14ac:dyDescent="0.25">
      <c r="A11" t="s">
        <v>12</v>
      </c>
      <c r="B11" s="4">
        <v>39</v>
      </c>
      <c r="C11" t="s">
        <v>11</v>
      </c>
    </row>
    <row r="12" spans="1:3" x14ac:dyDescent="0.25">
      <c r="A12" t="s">
        <v>13</v>
      </c>
      <c r="B12" s="3">
        <f>AVERAGE(B10:B11)</f>
        <v>21.5</v>
      </c>
      <c r="C12" t="s">
        <v>11</v>
      </c>
    </row>
    <row r="14" spans="1:3" x14ac:dyDescent="0.25">
      <c r="A14" t="s">
        <v>26</v>
      </c>
      <c r="B14" s="1">
        <v>12</v>
      </c>
      <c r="C14" t="s">
        <v>1</v>
      </c>
    </row>
    <row r="15" spans="1:3" x14ac:dyDescent="0.25">
      <c r="A15" t="s">
        <v>31</v>
      </c>
      <c r="B15" s="2">
        <f>SUM(B2,B14)</f>
        <v>212</v>
      </c>
      <c r="C15" t="s">
        <v>1</v>
      </c>
    </row>
    <row r="16" spans="1:3" x14ac:dyDescent="0.25">
      <c r="A16" t="s">
        <v>32</v>
      </c>
      <c r="B16" s="8">
        <f>B15/B18</f>
        <v>17.666666666666668</v>
      </c>
      <c r="C16" t="s">
        <v>25</v>
      </c>
    </row>
    <row r="18" spans="1:3" x14ac:dyDescent="0.25">
      <c r="A18" t="s">
        <v>17</v>
      </c>
      <c r="B18" s="1">
        <v>12</v>
      </c>
      <c r="C18" t="s">
        <v>16</v>
      </c>
    </row>
    <row r="19" spans="1:3" x14ac:dyDescent="0.25">
      <c r="A19" t="s">
        <v>19</v>
      </c>
      <c r="B19" s="1">
        <v>45</v>
      </c>
      <c r="C19" t="s">
        <v>15</v>
      </c>
    </row>
    <row r="20" spans="1:3" x14ac:dyDescent="0.25">
      <c r="A20" t="s">
        <v>24</v>
      </c>
      <c r="B20" s="5">
        <v>1</v>
      </c>
      <c r="C20" t="s">
        <v>18</v>
      </c>
    </row>
    <row r="22" spans="1:3" x14ac:dyDescent="0.25">
      <c r="A22" t="s">
        <v>27</v>
      </c>
      <c r="B22" s="7">
        <f>B20*60*B6</f>
        <v>4771.6507806561012</v>
      </c>
      <c r="C22" t="s">
        <v>28</v>
      </c>
    </row>
    <row r="23" spans="1:3" x14ac:dyDescent="0.25">
      <c r="A23" t="s">
        <v>29</v>
      </c>
      <c r="B23" s="1">
        <v>350</v>
      </c>
      <c r="C23" t="s">
        <v>28</v>
      </c>
    </row>
    <row r="24" spans="1:3" x14ac:dyDescent="0.25">
      <c r="A24" t="s">
        <v>30</v>
      </c>
      <c r="B24" s="6">
        <f>ROUNDDOWN(B22/B23,0)</f>
        <v>13</v>
      </c>
    </row>
  </sheetData>
  <pageMargins left="0.7" right="0.7" top="0.75" bottom="0.75" header="0.3" footer="0.3"/>
  <pageSetup orientation="portrait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SolveForFlow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Opsahl</dc:creator>
  <cp:lastModifiedBy>John Opsahl</cp:lastModifiedBy>
  <dcterms:created xsi:type="dcterms:W3CDTF">2020-06-20T21:30:40Z</dcterms:created>
  <dcterms:modified xsi:type="dcterms:W3CDTF">2020-09-24T16:01:03Z</dcterms:modified>
</cp:coreProperties>
</file>