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unk" sheetId="1" r:id="rId1"/>
  </sheets>
  <definedNames/>
  <calcPr fullCalcOnLoad="1"/>
</workbook>
</file>

<file path=xl/sharedStrings.xml><?xml version="1.0" encoding="utf-8"?>
<sst xmlns="http://schemas.openxmlformats.org/spreadsheetml/2006/main" count="140" uniqueCount="108">
  <si>
    <t>RefDes</t>
  </si>
  <si>
    <t>Name</t>
  </si>
  <si>
    <t>Value</t>
  </si>
  <si>
    <t>Pattern</t>
  </si>
  <si>
    <t>Manufacturer</t>
  </si>
  <si>
    <t>Quantity</t>
  </si>
  <si>
    <t>Price</t>
  </si>
  <si>
    <t>Ext. Price</t>
  </si>
  <si>
    <t>Comment</t>
  </si>
  <si>
    <t>Source</t>
  </si>
  <si>
    <t>B1, B2, B3, B4</t>
  </si>
  <si>
    <t>DIO_LED_2</t>
  </si>
  <si>
    <t>DIO_0603</t>
  </si>
  <si>
    <t>BAT1, BAT2, BAT3, BAT4</t>
  </si>
  <si>
    <t>XT60p</t>
  </si>
  <si>
    <t>XT60pb</t>
  </si>
  <si>
    <t>https://www.aliexpress.com/item/32800009973.html?spm=a2g0s.9042311.0.0.46144c4dc0C3Tf</t>
  </si>
  <si>
    <t>BAT1-6S, BAT2-6S, BAT3-6S, BAT4-6S, J1</t>
  </si>
  <si>
    <t>S7B-XH-A</t>
  </si>
  <si>
    <t>S7B-HX-A</t>
  </si>
  <si>
    <t>JST</t>
  </si>
  <si>
    <t>https://lcsc.com/product-detail/Wire-To-Board-Wire-To-Wire-Connector_JST-Sales-America-S7B-XH-A-LF-SN_C157916.html</t>
  </si>
  <si>
    <t>C1</t>
  </si>
  <si>
    <t>CAP_0805</t>
  </si>
  <si>
    <t>4.7u</t>
  </si>
  <si>
    <t>25V/X5R</t>
  </si>
  <si>
    <t>https://lcsc.com/product-detail/Multilayer-Ceramic-Capacitors-MLCC-SMD-SMT_TDK-C2012X5R1E685MT000N_C338083.html</t>
  </si>
  <si>
    <t>C2</t>
  </si>
  <si>
    <t>CAP_1206_M</t>
  </si>
  <si>
    <t>10u</t>
  </si>
  <si>
    <t>50V/X5R</t>
  </si>
  <si>
    <t>https://lcsc.com/product-detail/Others_Taiyo-Yuden-UMK212ABJ225KG-T_C337444.html</t>
  </si>
  <si>
    <t>C3, C4, C5, C6</t>
  </si>
  <si>
    <t>2.2u</t>
  </si>
  <si>
    <t>C7</t>
  </si>
  <si>
    <t>100n</t>
  </si>
  <si>
    <t>CHRGRIN</t>
  </si>
  <si>
    <t>XT60pw-F</t>
  </si>
  <si>
    <t>https://lcsc.com/product-detail/Power-Connectors_Changzhou-Amass-Elec-XT60PW-F_C428722.html</t>
  </si>
  <si>
    <t>D1, D14, D15, D16, D17, D18</t>
  </si>
  <si>
    <t>BAV99LT1G</t>
  </si>
  <si>
    <t>SOT23-3P95_240X110L43X44N</t>
  </si>
  <si>
    <t>ON Semiconductor</t>
  </si>
  <si>
    <t>https://lcsc.com/product-detail/Switching-Diode_Shandong-Jingdao-Microelectronics-BAV99_C2762212.html</t>
  </si>
  <si>
    <t>D2, D3, D4, D5, D6, D7, D8, D9, D10, D11, D12, D13</t>
  </si>
  <si>
    <t>BAV170</t>
  </si>
  <si>
    <t>SOT23</t>
  </si>
  <si>
    <t>NXP-Philips</t>
  </si>
  <si>
    <t>https://lcsc.com/product-detail/Diodes-General-Purpose_Diodes-Incorporated-BAV170Q-7-F_C459844.html</t>
  </si>
  <si>
    <t>ICSP</t>
  </si>
  <si>
    <t>B5B-XH-A</t>
  </si>
  <si>
    <t>B5B-HX-A</t>
  </si>
  <si>
    <t>https://www.lcsc.com/product-detail/Wire-To-Board-Wire-To-Wire-Connector_JST-Sales-America-B5B-XH-A-LF-SN_C157991.html</t>
  </si>
  <si>
    <t>M1, M2, M3, M4</t>
  </si>
  <si>
    <t>SiSS65DN</t>
  </si>
  <si>
    <t>PowerPak-1212-8S</t>
  </si>
  <si>
    <t>Vishay</t>
  </si>
  <si>
    <t>https://www.digikey.com/en/products/detail/vishay-siliconix/SISS65DN-T1-GE3/9462343</t>
  </si>
  <si>
    <t>M5, M6, M7, M8, M9, M10, M11, M12, M13, M14, M15, M16, M18, M19, M20, M21, M22, M23, M24, M25, M26, M27, M28, M29, M31, M32, M33, M34, M35, M36, M37, M38, M39, M40, M41, M42, M44, M45, M46, M47, M48, M49, M50, M51, M52, M53, M54, M55</t>
  </si>
  <si>
    <t>JST3401</t>
  </si>
  <si>
    <t>JESTEK</t>
  </si>
  <si>
    <t>https://lcsc.com/product-detail/MOSFET_JESTEK-JST3401_C404851.html</t>
  </si>
  <si>
    <t>M17, M30, M43, M56, M57, M61, M62, M63, M64</t>
  </si>
  <si>
    <t>2N7002</t>
  </si>
  <si>
    <t>LRC</t>
  </si>
  <si>
    <t>https://lcsc.com/product-detail/MOSFET_LRC-L2N7002LT1G_C12779.html</t>
  </si>
  <si>
    <t>M58</t>
  </si>
  <si>
    <t>BSS139</t>
  </si>
  <si>
    <t>Infineon</t>
  </si>
  <si>
    <t>https://www.aliexpress.com/item/32949785199.html?spm=a2g0s.9042311.0.0.6eb54c4dx64M8s</t>
  </si>
  <si>
    <t>R1, R4, R6, R8, R10, R46, R47, R61</t>
  </si>
  <si>
    <t>RES_0603</t>
  </si>
  <si>
    <t>10k</t>
  </si>
  <si>
    <t>YAGEO</t>
  </si>
  <si>
    <t>0.1% tol (C95204)</t>
  </si>
  <si>
    <t>https://www.lcsc.com/product-detail/Chip-Resistor-Surface-Mount_YAGEO-RT0603BRD0710KL_C95204.html</t>
  </si>
  <si>
    <t>R2, R3, R5, R7, R9, R11, R14, R16, R17, R18, R19, R20, R21, R24, R25, R26, R27, R28, R29, R30, R33, R34, R35, R36, R37, R38, R39, R43, R53, R54, R55, R56</t>
  </si>
  <si>
    <t>100k</t>
  </si>
  <si>
    <t>R12, R45, R62</t>
  </si>
  <si>
    <t>R13, R23, R32, R42</t>
  </si>
  <si>
    <t>47k</t>
  </si>
  <si>
    <t>R15, R22, R31, R41</t>
  </si>
  <si>
    <t>750k</t>
  </si>
  <si>
    <t>R40, R48, R51, R52, R57, R58, R59, R60</t>
  </si>
  <si>
    <t>4.7k</t>
  </si>
  <si>
    <t>R44</t>
  </si>
  <si>
    <t>RES_2512</t>
  </si>
  <si>
    <t>NP</t>
  </si>
  <si>
    <t>https://lcsc.com/product-detail/Chip-Resistor-Surface-Mount_Walsin-Tech-Corp-WR25X101JTL_C364154.html</t>
  </si>
  <si>
    <t>R49</t>
  </si>
  <si>
    <t>R50</t>
  </si>
  <si>
    <t>U1, U2, U3, U4</t>
  </si>
  <si>
    <t>LTC4412IS6</t>
  </si>
  <si>
    <t>SOT23-6</t>
  </si>
  <si>
    <t>ADI</t>
  </si>
  <si>
    <t>https://lcsc.com/product-detail/PMIC-Supervisors_Analog-Devices-LTC4412ES6-TRPBF_C514442.html</t>
  </si>
  <si>
    <t>U5</t>
  </si>
  <si>
    <t>MCP1799-5002</t>
  </si>
  <si>
    <t>Microchip</t>
  </si>
  <si>
    <t>https://www.digikey.com/en/products/detail/microchip-technology/MCP1799T-5002H-TT/10492004</t>
  </si>
  <si>
    <t>U6</t>
  </si>
  <si>
    <t>PIC16F15223</t>
  </si>
  <si>
    <t>PIC16F15223_ST</t>
  </si>
  <si>
    <t>TSSOP-14</t>
  </si>
  <si>
    <t>https://www.digikey.com/en/products/detail/PIC16F15223T-I%2fST/150-PIC16F15223T-I%2fSTCT-ND/13278429?itemSeq=378888946</t>
  </si>
  <si>
    <t>PCB</t>
  </si>
  <si>
    <t>LCSC</t>
  </si>
  <si>
    <t>https://jlcpcb.com/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</si>
</sst>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409]#,##0.00;[RED]\-[$$-409]#,##0.00"/>
  </numFmts>
  <fonts count="2">
    <font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lcsc.com/product-detail/MOSFET_LRC-L2N7002LT1G_C1277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I35" sqref="I35"/>
    </sheetView>
  </sheetViews>
  <sheetFormatPr defaultColWidth="9.140625" defaultRowHeight="12.75"/>
  <cols>
    <col min="1" max="1" width="53.57421875" style="1" customWidth="1"/>
    <col min="2" max="2" width="14.00390625" style="0" customWidth="1"/>
    <col min="3" max="3" width="15.7109375" style="0" customWidth="1"/>
    <col min="4" max="4" width="27.421875" style="0" customWidth="1"/>
    <col min="5" max="5" width="16.7109375" style="0" customWidth="1"/>
    <col min="6" max="6" width="8.140625" style="0" customWidth="1"/>
    <col min="7" max="7" width="11.421875" style="2" customWidth="1"/>
    <col min="8" max="8" width="11.57421875" style="0" customWidth="1"/>
    <col min="9" max="9" width="17.140625" style="0" customWidth="1"/>
    <col min="10" max="16384" width="11.57421875" style="0" customWidth="1"/>
  </cols>
  <sheetData>
    <row r="1" spans="1:10" ht="14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ht="14.25">
      <c r="A2" s="1" t="s">
        <v>10</v>
      </c>
      <c r="B2" t="s">
        <v>11</v>
      </c>
      <c r="D2" t="s">
        <v>12</v>
      </c>
      <c r="F2">
        <v>4</v>
      </c>
      <c r="G2" s="2">
        <v>0.01</v>
      </c>
      <c r="H2" s="2">
        <f aca="true" t="shared" si="0" ref="H2:H22">F2*G2</f>
        <v>0.04</v>
      </c>
      <c r="J2" s="3"/>
    </row>
    <row r="3" spans="1:10" ht="14.25">
      <c r="A3" s="1" t="s">
        <v>13</v>
      </c>
      <c r="B3" t="s">
        <v>14</v>
      </c>
      <c r="D3" t="s">
        <v>15</v>
      </c>
      <c r="F3">
        <v>4</v>
      </c>
      <c r="G3" s="2">
        <f>6.8/5</f>
        <v>1.3599999999999999</v>
      </c>
      <c r="H3" s="2">
        <f t="shared" si="0"/>
        <v>5.4399999999999995</v>
      </c>
      <c r="J3" s="3" t="s">
        <v>16</v>
      </c>
    </row>
    <row r="4" spans="1:10" ht="14.25">
      <c r="A4" s="1" t="s">
        <v>17</v>
      </c>
      <c r="B4" t="s">
        <v>18</v>
      </c>
      <c r="D4" t="s">
        <v>19</v>
      </c>
      <c r="E4" t="s">
        <v>20</v>
      </c>
      <c r="F4">
        <v>5</v>
      </c>
      <c r="G4" s="2">
        <f>0.72/5</f>
        <v>0.144</v>
      </c>
      <c r="H4" s="2">
        <f t="shared" si="0"/>
        <v>0.72</v>
      </c>
      <c r="J4" s="3" t="s">
        <v>21</v>
      </c>
    </row>
    <row r="5" spans="1:10" ht="14.25">
      <c r="A5" s="1" t="s">
        <v>22</v>
      </c>
      <c r="B5" t="s">
        <v>23</v>
      </c>
      <c r="C5" t="s">
        <v>24</v>
      </c>
      <c r="D5" t="s">
        <v>23</v>
      </c>
      <c r="F5">
        <v>1</v>
      </c>
      <c r="G5" s="2">
        <v>0.05</v>
      </c>
      <c r="H5" s="2">
        <f t="shared" si="0"/>
        <v>0.05</v>
      </c>
      <c r="I5" s="2" t="s">
        <v>25</v>
      </c>
      <c r="J5" s="3" t="s">
        <v>26</v>
      </c>
    </row>
    <row r="6" spans="1:10" ht="14.25">
      <c r="A6" s="1" t="s">
        <v>27</v>
      </c>
      <c r="B6" t="s">
        <v>28</v>
      </c>
      <c r="C6" t="s">
        <v>29</v>
      </c>
      <c r="D6" t="s">
        <v>28</v>
      </c>
      <c r="F6">
        <v>1</v>
      </c>
      <c r="G6" s="2">
        <v>0.1</v>
      </c>
      <c r="H6" s="2">
        <f t="shared" si="0"/>
        <v>0.1</v>
      </c>
      <c r="I6" s="2" t="s">
        <v>30</v>
      </c>
      <c r="J6" s="3" t="s">
        <v>31</v>
      </c>
    </row>
    <row r="7" spans="1:10" ht="14.25">
      <c r="A7" s="1" t="s">
        <v>32</v>
      </c>
      <c r="B7" t="s">
        <v>23</v>
      </c>
      <c r="C7" t="s">
        <v>33</v>
      </c>
      <c r="D7" t="s">
        <v>23</v>
      </c>
      <c r="F7">
        <v>4</v>
      </c>
      <c r="G7" s="2">
        <v>0.02</v>
      </c>
      <c r="H7" s="2">
        <f t="shared" si="0"/>
        <v>0.08</v>
      </c>
      <c r="I7" s="2" t="s">
        <v>30</v>
      </c>
      <c r="J7" s="3"/>
    </row>
    <row r="8" spans="1:10" ht="14.25">
      <c r="A8" s="1" t="s">
        <v>34</v>
      </c>
      <c r="B8" t="s">
        <v>23</v>
      </c>
      <c r="C8" t="s">
        <v>35</v>
      </c>
      <c r="D8" t="s">
        <v>23</v>
      </c>
      <c r="F8">
        <v>1</v>
      </c>
      <c r="G8" s="2">
        <v>0.02</v>
      </c>
      <c r="H8" s="2">
        <f t="shared" si="0"/>
        <v>0.02</v>
      </c>
      <c r="J8" s="3"/>
    </row>
    <row r="9" spans="1:10" ht="14.25">
      <c r="A9" s="1" t="s">
        <v>36</v>
      </c>
      <c r="B9" t="s">
        <v>37</v>
      </c>
      <c r="D9" t="s">
        <v>37</v>
      </c>
      <c r="F9">
        <v>1</v>
      </c>
      <c r="G9" s="2">
        <v>0.89</v>
      </c>
      <c r="H9" s="2">
        <f t="shared" si="0"/>
        <v>0.89</v>
      </c>
      <c r="J9" s="3" t="s">
        <v>38</v>
      </c>
    </row>
    <row r="10" spans="1:10" ht="14.25">
      <c r="A10" s="1" t="s">
        <v>39</v>
      </c>
      <c r="B10" t="s">
        <v>40</v>
      </c>
      <c r="D10" t="s">
        <v>41</v>
      </c>
      <c r="E10" t="s">
        <v>42</v>
      </c>
      <c r="F10">
        <v>6</v>
      </c>
      <c r="G10" s="2">
        <f>0.42/10</f>
        <v>0.041999999999999996</v>
      </c>
      <c r="H10" s="2">
        <f t="shared" si="0"/>
        <v>0.252</v>
      </c>
      <c r="J10" s="3" t="s">
        <v>43</v>
      </c>
    </row>
    <row r="11" spans="1:10" ht="14.25">
      <c r="A11" s="1" t="s">
        <v>44</v>
      </c>
      <c r="B11" t="s">
        <v>45</v>
      </c>
      <c r="D11" t="s">
        <v>46</v>
      </c>
      <c r="E11" t="s">
        <v>47</v>
      </c>
      <c r="F11">
        <v>12</v>
      </c>
      <c r="G11" s="2">
        <v>0.0104</v>
      </c>
      <c r="H11" s="2">
        <f t="shared" si="0"/>
        <v>0.1248</v>
      </c>
      <c r="J11" s="3" t="s">
        <v>48</v>
      </c>
    </row>
    <row r="12" spans="1:10" ht="14.25">
      <c r="A12" s="1" t="s">
        <v>49</v>
      </c>
      <c r="B12" t="s">
        <v>50</v>
      </c>
      <c r="D12" t="s">
        <v>51</v>
      </c>
      <c r="E12" t="s">
        <v>20</v>
      </c>
      <c r="F12">
        <v>1</v>
      </c>
      <c r="G12" s="2">
        <f>0.53/5</f>
        <v>0.10600000000000001</v>
      </c>
      <c r="H12" s="2">
        <f t="shared" si="0"/>
        <v>0.10600000000000001</v>
      </c>
      <c r="J12" t="s">
        <v>52</v>
      </c>
    </row>
    <row r="13" spans="1:10" ht="14.25">
      <c r="A13" s="1" t="s">
        <v>53</v>
      </c>
      <c r="B13" t="s">
        <v>54</v>
      </c>
      <c r="D13" t="s">
        <v>55</v>
      </c>
      <c r="E13" t="s">
        <v>56</v>
      </c>
      <c r="F13">
        <v>4</v>
      </c>
      <c r="G13" s="2">
        <v>0.95</v>
      </c>
      <c r="H13" s="2">
        <f t="shared" si="0"/>
        <v>3.8</v>
      </c>
      <c r="J13" s="3" t="s">
        <v>57</v>
      </c>
    </row>
    <row r="14" spans="1:10" ht="57" customHeight="1">
      <c r="A14" s="1" t="s">
        <v>58</v>
      </c>
      <c r="B14" t="s">
        <v>59</v>
      </c>
      <c r="D14" t="s">
        <v>46</v>
      </c>
      <c r="E14" t="s">
        <v>60</v>
      </c>
      <c r="F14">
        <v>48</v>
      </c>
      <c r="G14" s="2">
        <f>1.96/50</f>
        <v>0.0392</v>
      </c>
      <c r="H14" s="2">
        <f t="shared" si="0"/>
        <v>1.8816</v>
      </c>
      <c r="J14" s="3" t="s">
        <v>61</v>
      </c>
    </row>
    <row r="15" spans="1:10" ht="14.25">
      <c r="A15" s="1" t="s">
        <v>62</v>
      </c>
      <c r="B15" t="s">
        <v>63</v>
      </c>
      <c r="D15" t="s">
        <v>46</v>
      </c>
      <c r="E15" t="s">
        <v>64</v>
      </c>
      <c r="F15">
        <v>9</v>
      </c>
      <c r="G15" s="2">
        <f>0.89/50</f>
        <v>0.0178</v>
      </c>
      <c r="H15" s="2">
        <f t="shared" si="0"/>
        <v>0.1602</v>
      </c>
      <c r="J15" s="4" t="s">
        <v>65</v>
      </c>
    </row>
    <row r="16" spans="1:10" ht="14.25">
      <c r="A16" s="1" t="s">
        <v>66</v>
      </c>
      <c r="B16" t="s">
        <v>67</v>
      </c>
      <c r="D16" t="s">
        <v>46</v>
      </c>
      <c r="E16" t="s">
        <v>68</v>
      </c>
      <c r="F16">
        <v>1</v>
      </c>
      <c r="G16" s="2">
        <v>0.125</v>
      </c>
      <c r="H16" s="2">
        <f t="shared" si="0"/>
        <v>0.125</v>
      </c>
      <c r="J16" t="s">
        <v>69</v>
      </c>
    </row>
    <row r="17" spans="1:10" ht="14.25">
      <c r="A17" s="1" t="s">
        <v>70</v>
      </c>
      <c r="B17" t="s">
        <v>71</v>
      </c>
      <c r="C17" t="s">
        <v>72</v>
      </c>
      <c r="D17" t="s">
        <v>71</v>
      </c>
      <c r="E17" t="s">
        <v>73</v>
      </c>
      <c r="F17">
        <v>8</v>
      </c>
      <c r="G17" s="2">
        <v>0.01</v>
      </c>
      <c r="H17" s="2">
        <f t="shared" si="0"/>
        <v>0.08</v>
      </c>
      <c r="I17" t="s">
        <v>74</v>
      </c>
      <c r="J17" t="s">
        <v>75</v>
      </c>
    </row>
    <row r="18" spans="1:8" ht="39" customHeight="1">
      <c r="A18" s="1" t="s">
        <v>76</v>
      </c>
      <c r="B18" t="s">
        <v>71</v>
      </c>
      <c r="C18" t="s">
        <v>77</v>
      </c>
      <c r="D18" t="s">
        <v>71</v>
      </c>
      <c r="F18">
        <v>32</v>
      </c>
      <c r="G18" s="2">
        <v>0.01</v>
      </c>
      <c r="H18" s="2">
        <f t="shared" si="0"/>
        <v>0.32</v>
      </c>
    </row>
    <row r="19" spans="1:8" ht="14.25">
      <c r="A19" s="1" t="s">
        <v>78</v>
      </c>
      <c r="B19" t="s">
        <v>71</v>
      </c>
      <c r="C19">
        <v>62</v>
      </c>
      <c r="D19" t="s">
        <v>71</v>
      </c>
      <c r="F19">
        <v>3</v>
      </c>
      <c r="G19" s="2">
        <v>0.01</v>
      </c>
      <c r="H19" s="2">
        <f t="shared" si="0"/>
        <v>0.03</v>
      </c>
    </row>
    <row r="20" spans="1:8" ht="14.25">
      <c r="A20" s="1" t="s">
        <v>79</v>
      </c>
      <c r="B20" t="s">
        <v>71</v>
      </c>
      <c r="C20" t="s">
        <v>80</v>
      </c>
      <c r="D20" t="s">
        <v>71</v>
      </c>
      <c r="F20">
        <v>4</v>
      </c>
      <c r="G20" s="2">
        <v>0.01</v>
      </c>
      <c r="H20" s="2">
        <f t="shared" si="0"/>
        <v>0.04</v>
      </c>
    </row>
    <row r="21" spans="1:8" ht="14.25">
      <c r="A21" s="1" t="s">
        <v>81</v>
      </c>
      <c r="B21" t="s">
        <v>71</v>
      </c>
      <c r="C21" t="s">
        <v>82</v>
      </c>
      <c r="D21" t="s">
        <v>71</v>
      </c>
      <c r="F21">
        <v>4</v>
      </c>
      <c r="G21" s="2">
        <v>0.01</v>
      </c>
      <c r="H21" s="2">
        <f t="shared" si="0"/>
        <v>0.04</v>
      </c>
    </row>
    <row r="22" spans="1:8" ht="14.25">
      <c r="A22" s="1" t="s">
        <v>83</v>
      </c>
      <c r="B22" t="s">
        <v>71</v>
      </c>
      <c r="C22" t="s">
        <v>84</v>
      </c>
      <c r="D22" t="s">
        <v>71</v>
      </c>
      <c r="F22">
        <v>8</v>
      </c>
      <c r="G22" s="2">
        <v>0.01</v>
      </c>
      <c r="H22" s="2">
        <f t="shared" si="0"/>
        <v>0.08</v>
      </c>
    </row>
    <row r="23" spans="1:10" ht="14.25">
      <c r="A23" s="1" t="s">
        <v>85</v>
      </c>
      <c r="B23" t="s">
        <v>86</v>
      </c>
      <c r="C23">
        <v>100</v>
      </c>
      <c r="D23" t="s">
        <v>86</v>
      </c>
      <c r="F23" t="s">
        <v>87</v>
      </c>
      <c r="G23" s="2">
        <v>0.1</v>
      </c>
      <c r="H23" s="2">
        <v>0</v>
      </c>
      <c r="J23" s="3" t="s">
        <v>88</v>
      </c>
    </row>
    <row r="24" spans="1:8" ht="14.25">
      <c r="A24" s="1" t="s">
        <v>89</v>
      </c>
      <c r="B24" t="s">
        <v>71</v>
      </c>
      <c r="C24" t="s">
        <v>87</v>
      </c>
      <c r="D24" t="s">
        <v>71</v>
      </c>
      <c r="F24">
        <v>1</v>
      </c>
      <c r="G24" s="2">
        <v>0.01</v>
      </c>
      <c r="H24" s="2">
        <f aca="true" t="shared" si="1" ref="H24:H29">F24*G24</f>
        <v>0.01</v>
      </c>
    </row>
    <row r="25" spans="1:8" ht="14.25">
      <c r="A25" s="1" t="s">
        <v>90</v>
      </c>
      <c r="B25" t="s">
        <v>71</v>
      </c>
      <c r="C25">
        <v>0</v>
      </c>
      <c r="D25" t="s">
        <v>71</v>
      </c>
      <c r="F25">
        <v>1</v>
      </c>
      <c r="G25" s="2">
        <v>0.01</v>
      </c>
      <c r="H25" s="2">
        <f t="shared" si="1"/>
        <v>0.01</v>
      </c>
    </row>
    <row r="26" spans="1:10" ht="14.25">
      <c r="A26" s="1" t="s">
        <v>91</v>
      </c>
      <c r="B26" t="s">
        <v>92</v>
      </c>
      <c r="D26" t="s">
        <v>93</v>
      </c>
      <c r="E26" t="s">
        <v>94</v>
      </c>
      <c r="F26">
        <v>4</v>
      </c>
      <c r="G26" s="2">
        <v>2.89</v>
      </c>
      <c r="H26" s="2">
        <f t="shared" si="1"/>
        <v>11.56</v>
      </c>
      <c r="J26" s="3" t="s">
        <v>95</v>
      </c>
    </row>
    <row r="27" spans="1:10" ht="14.25">
      <c r="A27" s="1" t="s">
        <v>96</v>
      </c>
      <c r="B27" t="s">
        <v>97</v>
      </c>
      <c r="C27" t="s">
        <v>97</v>
      </c>
      <c r="D27" t="s">
        <v>46</v>
      </c>
      <c r="E27" s="3" t="s">
        <v>98</v>
      </c>
      <c r="F27">
        <v>1</v>
      </c>
      <c r="G27" s="2">
        <v>0.382</v>
      </c>
      <c r="H27" s="2">
        <f t="shared" si="1"/>
        <v>0.382</v>
      </c>
      <c r="J27" t="s">
        <v>99</v>
      </c>
    </row>
    <row r="28" spans="1:10" ht="12.75">
      <c r="A28" s="1" t="s">
        <v>100</v>
      </c>
      <c r="B28" t="s">
        <v>101</v>
      </c>
      <c r="C28" t="s">
        <v>102</v>
      </c>
      <c r="D28" t="s">
        <v>103</v>
      </c>
      <c r="E28" t="s">
        <v>98</v>
      </c>
      <c r="F28">
        <v>1</v>
      </c>
      <c r="G28">
        <v>0.71</v>
      </c>
      <c r="H28" s="2">
        <f t="shared" si="1"/>
        <v>0.71</v>
      </c>
      <c r="J28" t="s">
        <v>104</v>
      </c>
    </row>
    <row r="29" spans="2:10" ht="14.25">
      <c r="B29" s="3" t="s">
        <v>105</v>
      </c>
      <c r="C29" s="5"/>
      <c r="D29" s="3"/>
      <c r="E29" s="3" t="s">
        <v>106</v>
      </c>
      <c r="F29">
        <v>1</v>
      </c>
      <c r="G29" s="2">
        <f>2/5+17/5</f>
        <v>3.8</v>
      </c>
      <c r="H29" s="2">
        <f t="shared" si="1"/>
        <v>3.8</v>
      </c>
      <c r="J29" s="3" t="s">
        <v>107</v>
      </c>
    </row>
    <row r="31" spans="6:8" ht="14.25">
      <c r="F31">
        <f>SUM(F2:F29)</f>
        <v>170</v>
      </c>
      <c r="H31" s="2">
        <f>SUM(H2:H29)</f>
        <v>30.851599999999998</v>
      </c>
    </row>
  </sheetData>
  <sheetProtection selectLockedCells="1" selectUnlockedCells="1"/>
  <hyperlinks>
    <hyperlink ref="J15" r:id="rId1" display="https://lcsc.com/product-detail/MOSFET_LRC-L2N7002LT1G_C12779.html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2021-10-08T17:25:21Z</dcterms:modified>
  <cp:category/>
  <cp:version/>
  <cp:contentType/>
  <cp:contentStatus/>
  <cp:revision>7</cp:revision>
</cp:coreProperties>
</file>