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Find Coefficients" sheetId="1" r:id="rId1"/>
  </sheets>
  <calcPr calcId="145621"/>
</workbook>
</file>

<file path=xl/calcChain.xml><?xml version="1.0" encoding="utf-8"?>
<calcChain xmlns="http://schemas.openxmlformats.org/spreadsheetml/2006/main">
  <c r="E24" i="1" l="1"/>
  <c r="H13" i="1" l="1"/>
  <c r="H10" i="1"/>
  <c r="H8" i="1"/>
  <c r="B7" i="1"/>
  <c r="B5" i="1"/>
  <c r="H4" i="1"/>
  <c r="B29" i="1" s="1"/>
  <c r="E4" i="1"/>
  <c r="B635" i="1" l="1"/>
  <c r="B633" i="1"/>
  <c r="B631" i="1"/>
  <c r="B629" i="1"/>
  <c r="B627" i="1"/>
  <c r="B625" i="1"/>
  <c r="B623" i="1"/>
  <c r="B621" i="1"/>
  <c r="B619" i="1"/>
  <c r="B617" i="1"/>
  <c r="B615" i="1"/>
  <c r="B613" i="1"/>
  <c r="B611" i="1"/>
  <c r="B609" i="1"/>
  <c r="B607" i="1"/>
  <c r="B605" i="1"/>
  <c r="B603" i="1"/>
  <c r="B601" i="1"/>
  <c r="B599" i="1"/>
  <c r="B597" i="1"/>
  <c r="B595" i="1"/>
  <c r="B593" i="1"/>
  <c r="B591" i="1"/>
  <c r="B589" i="1"/>
  <c r="B587" i="1"/>
  <c r="B585" i="1"/>
  <c r="B583" i="1"/>
  <c r="B581" i="1"/>
  <c r="B634" i="1"/>
  <c r="B632" i="1"/>
  <c r="B630" i="1"/>
  <c r="B628" i="1"/>
  <c r="B626" i="1"/>
  <c r="B624" i="1"/>
  <c r="B622" i="1"/>
  <c r="B620" i="1"/>
  <c r="B618" i="1"/>
  <c r="B616" i="1"/>
  <c r="B614" i="1"/>
  <c r="B612" i="1"/>
  <c r="B610" i="1"/>
  <c r="B608" i="1"/>
  <c r="B606" i="1"/>
  <c r="B604" i="1"/>
  <c r="B602" i="1"/>
  <c r="B600" i="1"/>
  <c r="B598" i="1"/>
  <c r="B596" i="1"/>
  <c r="B594" i="1"/>
  <c r="B592" i="1"/>
  <c r="B590" i="1"/>
  <c r="B588" i="1"/>
  <c r="B586" i="1"/>
  <c r="B584" i="1"/>
  <c r="B582" i="1"/>
  <c r="B580" i="1"/>
  <c r="B578" i="1"/>
  <c r="B576" i="1"/>
  <c r="B574" i="1"/>
  <c r="B572" i="1"/>
  <c r="B570" i="1"/>
  <c r="B568" i="1"/>
  <c r="B566" i="1"/>
  <c r="B564" i="1"/>
  <c r="B562" i="1"/>
  <c r="B560" i="1"/>
  <c r="B558" i="1"/>
  <c r="B556" i="1"/>
  <c r="B554" i="1"/>
  <c r="B552" i="1"/>
  <c r="B550" i="1"/>
  <c r="B548" i="1"/>
  <c r="B546" i="1"/>
  <c r="B544" i="1"/>
  <c r="B542" i="1"/>
  <c r="B540" i="1"/>
  <c r="B538" i="1"/>
  <c r="B536" i="1"/>
  <c r="B534" i="1"/>
  <c r="B532" i="1"/>
  <c r="B530" i="1"/>
  <c r="B528" i="1"/>
  <c r="B526" i="1"/>
  <c r="B579" i="1"/>
  <c r="B577" i="1"/>
  <c r="B575" i="1"/>
  <c r="B573" i="1"/>
  <c r="B571" i="1"/>
  <c r="B569" i="1"/>
  <c r="B567" i="1"/>
  <c r="B565" i="1"/>
  <c r="B563" i="1"/>
  <c r="B561" i="1"/>
  <c r="B559" i="1"/>
  <c r="B557" i="1"/>
  <c r="B555" i="1"/>
  <c r="B553" i="1"/>
  <c r="B551" i="1"/>
  <c r="B549" i="1"/>
  <c r="B547" i="1"/>
  <c r="B545" i="1"/>
  <c r="B543" i="1"/>
  <c r="B541" i="1"/>
  <c r="B539" i="1"/>
  <c r="B537" i="1"/>
  <c r="B535" i="1"/>
  <c r="B533" i="1"/>
  <c r="B531" i="1"/>
  <c r="B529" i="1"/>
  <c r="B527" i="1"/>
  <c r="B525" i="1"/>
  <c r="B523" i="1"/>
  <c r="B524" i="1"/>
  <c r="B522" i="1"/>
  <c r="B520" i="1"/>
  <c r="B518" i="1"/>
  <c r="B516" i="1"/>
  <c r="B514" i="1"/>
  <c r="B512" i="1"/>
  <c r="B510" i="1"/>
  <c r="B508" i="1"/>
  <c r="B506" i="1"/>
  <c r="B504" i="1"/>
  <c r="B502" i="1"/>
  <c r="B500" i="1"/>
  <c r="B498" i="1"/>
  <c r="B496" i="1"/>
  <c r="B494" i="1"/>
  <c r="B492" i="1"/>
  <c r="B490" i="1"/>
  <c r="B488" i="1"/>
  <c r="B486" i="1"/>
  <c r="B484" i="1"/>
  <c r="B482" i="1"/>
  <c r="B480" i="1"/>
  <c r="B478" i="1"/>
  <c r="B476" i="1"/>
  <c r="B474" i="1"/>
  <c r="B472" i="1"/>
  <c r="B470" i="1"/>
  <c r="B468" i="1"/>
  <c r="B466" i="1"/>
  <c r="B464" i="1"/>
  <c r="B462" i="1"/>
  <c r="B460" i="1"/>
  <c r="B458" i="1"/>
  <c r="B456" i="1"/>
  <c r="B454" i="1"/>
  <c r="B452" i="1"/>
  <c r="B450" i="1"/>
  <c r="B448" i="1"/>
  <c r="B446" i="1"/>
  <c r="B444" i="1"/>
  <c r="B442" i="1"/>
  <c r="B440" i="1"/>
  <c r="B438" i="1"/>
  <c r="B436" i="1"/>
  <c r="B434" i="1"/>
  <c r="B432" i="1"/>
  <c r="B430" i="1"/>
  <c r="B428" i="1"/>
  <c r="B426" i="1"/>
  <c r="B424" i="1"/>
  <c r="B422" i="1"/>
  <c r="B420" i="1"/>
  <c r="B418" i="1"/>
  <c r="B416" i="1"/>
  <c r="B414" i="1"/>
  <c r="B412" i="1"/>
  <c r="B521" i="1"/>
  <c r="B519" i="1"/>
  <c r="B517" i="1"/>
  <c r="B515" i="1"/>
  <c r="B513" i="1"/>
  <c r="B511" i="1"/>
  <c r="B509" i="1"/>
  <c r="B507" i="1"/>
  <c r="B505" i="1"/>
  <c r="B503" i="1"/>
  <c r="B501" i="1"/>
  <c r="B499" i="1"/>
  <c r="B497" i="1"/>
  <c r="B495" i="1"/>
  <c r="B493" i="1"/>
  <c r="B491" i="1"/>
  <c r="B489" i="1"/>
  <c r="B487" i="1"/>
  <c r="B485" i="1"/>
  <c r="B483" i="1"/>
  <c r="B481" i="1"/>
  <c r="B479" i="1"/>
  <c r="B477" i="1"/>
  <c r="B475" i="1"/>
  <c r="B473" i="1"/>
  <c r="B471" i="1"/>
  <c r="B469" i="1"/>
  <c r="B467" i="1"/>
  <c r="B465" i="1"/>
  <c r="B463" i="1"/>
  <c r="B461" i="1"/>
  <c r="B459" i="1"/>
  <c r="B457" i="1"/>
  <c r="B455" i="1"/>
  <c r="B453" i="1"/>
  <c r="B451" i="1"/>
  <c r="B449" i="1"/>
  <c r="B447" i="1"/>
  <c r="B445" i="1"/>
  <c r="B443" i="1"/>
  <c r="B441" i="1"/>
  <c r="B439" i="1"/>
  <c r="B437" i="1"/>
  <c r="B435" i="1"/>
  <c r="B433" i="1"/>
  <c r="B431" i="1"/>
  <c r="B429" i="1"/>
  <c r="B427" i="1"/>
  <c r="B425" i="1"/>
  <c r="B423" i="1"/>
  <c r="B421" i="1"/>
  <c r="B419" i="1"/>
  <c r="B417" i="1"/>
  <c r="B415" i="1"/>
  <c r="B413" i="1"/>
  <c r="B411" i="1"/>
  <c r="B410" i="1"/>
  <c r="B408" i="1"/>
  <c r="B406" i="1"/>
  <c r="B404" i="1"/>
  <c r="B402" i="1"/>
  <c r="B400" i="1"/>
  <c r="B398" i="1"/>
  <c r="B396" i="1"/>
  <c r="B394" i="1"/>
  <c r="B392" i="1"/>
  <c r="B390" i="1"/>
  <c r="B388" i="1"/>
  <c r="B386" i="1"/>
  <c r="B384" i="1"/>
  <c r="B382" i="1"/>
  <c r="B380" i="1"/>
  <c r="B378" i="1"/>
  <c r="B376" i="1"/>
  <c r="B374" i="1"/>
  <c r="B372" i="1"/>
  <c r="B370" i="1"/>
  <c r="B368" i="1"/>
  <c r="B366" i="1"/>
  <c r="B364" i="1"/>
  <c r="B362" i="1"/>
  <c r="B360" i="1"/>
  <c r="B358" i="1"/>
  <c r="B356" i="1"/>
  <c r="B354" i="1"/>
  <c r="B352" i="1"/>
  <c r="B350" i="1"/>
  <c r="B348" i="1"/>
  <c r="B346" i="1"/>
  <c r="B344" i="1"/>
  <c r="B342" i="1"/>
  <c r="B340" i="1"/>
  <c r="B338" i="1"/>
  <c r="B336" i="1"/>
  <c r="B334" i="1"/>
  <c r="B332" i="1"/>
  <c r="B330" i="1"/>
  <c r="B328" i="1"/>
  <c r="B326" i="1"/>
  <c r="B324" i="1"/>
  <c r="B322" i="1"/>
  <c r="B320" i="1"/>
  <c r="B318" i="1"/>
  <c r="B316" i="1"/>
  <c r="B314" i="1"/>
  <c r="B312" i="1"/>
  <c r="B310" i="1"/>
  <c r="B308" i="1"/>
  <c r="B306" i="1"/>
  <c r="B304" i="1"/>
  <c r="B302" i="1"/>
  <c r="B300" i="1"/>
  <c r="B298" i="1"/>
  <c r="B409" i="1"/>
  <c r="B407" i="1"/>
  <c r="B405" i="1"/>
  <c r="B403" i="1"/>
  <c r="B401" i="1"/>
  <c r="B399" i="1"/>
  <c r="B397" i="1"/>
  <c r="B395" i="1"/>
  <c r="B393" i="1"/>
  <c r="B391" i="1"/>
  <c r="B389" i="1"/>
  <c r="B387" i="1"/>
  <c r="B385" i="1"/>
  <c r="B383" i="1"/>
  <c r="B381" i="1"/>
  <c r="B379" i="1"/>
  <c r="B377" i="1"/>
  <c r="B375" i="1"/>
  <c r="B373" i="1"/>
  <c r="B371" i="1"/>
  <c r="B369" i="1"/>
  <c r="B367" i="1"/>
  <c r="B365" i="1"/>
  <c r="B363" i="1"/>
  <c r="B361" i="1"/>
  <c r="B359" i="1"/>
  <c r="B357" i="1"/>
  <c r="B355" i="1"/>
  <c r="B353" i="1"/>
  <c r="B351" i="1"/>
  <c r="B349" i="1"/>
  <c r="B347" i="1"/>
  <c r="B345" i="1"/>
  <c r="B343" i="1"/>
  <c r="B341" i="1"/>
  <c r="B339" i="1"/>
  <c r="B337" i="1"/>
  <c r="B335" i="1"/>
  <c r="B333" i="1"/>
  <c r="B331" i="1"/>
  <c r="B329" i="1"/>
  <c r="B327" i="1"/>
  <c r="B325" i="1"/>
  <c r="B323" i="1"/>
  <c r="B321" i="1"/>
  <c r="B319" i="1"/>
  <c r="B317" i="1"/>
  <c r="B315" i="1"/>
  <c r="B313" i="1"/>
  <c r="B311" i="1"/>
  <c r="B309" i="1"/>
  <c r="B307" i="1"/>
  <c r="B305" i="1"/>
  <c r="B303" i="1"/>
  <c r="B301" i="1"/>
  <c r="B299" i="1"/>
  <c r="B297" i="1"/>
  <c r="B296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E5" i="1"/>
  <c r="E6" i="1" s="1"/>
  <c r="E9" i="1" s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0" i="1"/>
  <c r="E7" i="1" l="1"/>
  <c r="E10" i="1" s="1"/>
  <c r="E21" i="1" s="1"/>
  <c r="E20" i="1"/>
  <c r="E8" i="1"/>
  <c r="E11" i="1" s="1"/>
  <c r="H11" i="1" l="1"/>
  <c r="B31" i="1" s="1"/>
  <c r="E22" i="1"/>
  <c r="H12" i="1"/>
  <c r="B32" i="1" s="1"/>
  <c r="B28" i="1"/>
  <c r="B30" i="1"/>
  <c r="E12" i="1"/>
  <c r="E14" i="1" l="1"/>
  <c r="E15" i="1"/>
  <c r="H6" i="1" s="1"/>
  <c r="C634" i="1"/>
  <c r="C632" i="1"/>
  <c r="C630" i="1"/>
  <c r="C628" i="1"/>
  <c r="C626" i="1"/>
  <c r="C624" i="1"/>
  <c r="C622" i="1"/>
  <c r="C620" i="1"/>
  <c r="C618" i="1"/>
  <c r="C616" i="1"/>
  <c r="C614" i="1"/>
  <c r="C612" i="1"/>
  <c r="C610" i="1"/>
  <c r="C608" i="1"/>
  <c r="C606" i="1"/>
  <c r="C604" i="1"/>
  <c r="C602" i="1"/>
  <c r="C600" i="1"/>
  <c r="C598" i="1"/>
  <c r="C596" i="1"/>
  <c r="C594" i="1"/>
  <c r="C592" i="1"/>
  <c r="C590" i="1"/>
  <c r="C588" i="1"/>
  <c r="C586" i="1"/>
  <c r="C584" i="1"/>
  <c r="C582" i="1"/>
  <c r="C580" i="1"/>
  <c r="C635" i="1"/>
  <c r="C633" i="1"/>
  <c r="C631" i="1"/>
  <c r="C629" i="1"/>
  <c r="C627" i="1"/>
  <c r="C625" i="1"/>
  <c r="C623" i="1"/>
  <c r="C621" i="1"/>
  <c r="C619" i="1"/>
  <c r="C617" i="1"/>
  <c r="C615" i="1"/>
  <c r="C613" i="1"/>
  <c r="C611" i="1"/>
  <c r="C609" i="1"/>
  <c r="C607" i="1"/>
  <c r="C605" i="1"/>
  <c r="C603" i="1"/>
  <c r="C601" i="1"/>
  <c r="C599" i="1"/>
  <c r="C597" i="1"/>
  <c r="C595" i="1"/>
  <c r="C593" i="1"/>
  <c r="C591" i="1"/>
  <c r="C589" i="1"/>
  <c r="C587" i="1"/>
  <c r="C585" i="1"/>
  <c r="C583" i="1"/>
  <c r="C581" i="1"/>
  <c r="C579" i="1"/>
  <c r="C577" i="1"/>
  <c r="C575" i="1"/>
  <c r="C573" i="1"/>
  <c r="C571" i="1"/>
  <c r="C569" i="1"/>
  <c r="C567" i="1"/>
  <c r="C565" i="1"/>
  <c r="C563" i="1"/>
  <c r="C561" i="1"/>
  <c r="C559" i="1"/>
  <c r="C557" i="1"/>
  <c r="C555" i="1"/>
  <c r="C553" i="1"/>
  <c r="C551" i="1"/>
  <c r="C549" i="1"/>
  <c r="C547" i="1"/>
  <c r="C545" i="1"/>
  <c r="C543" i="1"/>
  <c r="C541" i="1"/>
  <c r="C539" i="1"/>
  <c r="C537" i="1"/>
  <c r="C535" i="1"/>
  <c r="C533" i="1"/>
  <c r="C531" i="1"/>
  <c r="C529" i="1"/>
  <c r="C527" i="1"/>
  <c r="C525" i="1"/>
  <c r="C578" i="1"/>
  <c r="C576" i="1"/>
  <c r="C574" i="1"/>
  <c r="C572" i="1"/>
  <c r="C570" i="1"/>
  <c r="C568" i="1"/>
  <c r="C566" i="1"/>
  <c r="C564" i="1"/>
  <c r="C562" i="1"/>
  <c r="C560" i="1"/>
  <c r="C558" i="1"/>
  <c r="C556" i="1"/>
  <c r="C554" i="1"/>
  <c r="C552" i="1"/>
  <c r="C550" i="1"/>
  <c r="C548" i="1"/>
  <c r="C546" i="1"/>
  <c r="C544" i="1"/>
  <c r="C542" i="1"/>
  <c r="C540" i="1"/>
  <c r="C538" i="1"/>
  <c r="C536" i="1"/>
  <c r="C534" i="1"/>
  <c r="C532" i="1"/>
  <c r="C530" i="1"/>
  <c r="C528" i="1"/>
  <c r="C526" i="1"/>
  <c r="C524" i="1"/>
  <c r="C521" i="1"/>
  <c r="C519" i="1"/>
  <c r="C517" i="1"/>
  <c r="C515" i="1"/>
  <c r="C513" i="1"/>
  <c r="C511" i="1"/>
  <c r="C509" i="1"/>
  <c r="C507" i="1"/>
  <c r="C505" i="1"/>
  <c r="C503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C473" i="1"/>
  <c r="C471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1" i="1"/>
  <c r="C419" i="1"/>
  <c r="C417" i="1"/>
  <c r="C415" i="1"/>
  <c r="C413" i="1"/>
  <c r="C523" i="1"/>
  <c r="C522" i="1"/>
  <c r="C520" i="1"/>
  <c r="C518" i="1"/>
  <c r="C516" i="1"/>
  <c r="C514" i="1"/>
  <c r="C512" i="1"/>
  <c r="C510" i="1"/>
  <c r="C508" i="1"/>
  <c r="C506" i="1"/>
  <c r="C504" i="1"/>
  <c r="C502" i="1"/>
  <c r="C500" i="1"/>
  <c r="C498" i="1"/>
  <c r="C496" i="1"/>
  <c r="C494" i="1"/>
  <c r="C492" i="1"/>
  <c r="C490" i="1"/>
  <c r="C488" i="1"/>
  <c r="C486" i="1"/>
  <c r="C484" i="1"/>
  <c r="C482" i="1"/>
  <c r="C480" i="1"/>
  <c r="C478" i="1"/>
  <c r="C476" i="1"/>
  <c r="C474" i="1"/>
  <c r="C472" i="1"/>
  <c r="C470" i="1"/>
  <c r="C468" i="1"/>
  <c r="C466" i="1"/>
  <c r="C464" i="1"/>
  <c r="C462" i="1"/>
  <c r="C460" i="1"/>
  <c r="C458" i="1"/>
  <c r="C456" i="1"/>
  <c r="C454" i="1"/>
  <c r="C452" i="1"/>
  <c r="C450" i="1"/>
  <c r="C448" i="1"/>
  <c r="C446" i="1"/>
  <c r="C444" i="1"/>
  <c r="C442" i="1"/>
  <c r="C440" i="1"/>
  <c r="C438" i="1"/>
  <c r="C436" i="1"/>
  <c r="C434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11" i="1"/>
  <c r="C409" i="1"/>
  <c r="C407" i="1"/>
  <c r="C405" i="1"/>
  <c r="C403" i="1"/>
  <c r="C401" i="1"/>
  <c r="C399" i="1"/>
  <c r="C397" i="1"/>
  <c r="C395" i="1"/>
  <c r="C393" i="1"/>
  <c r="C391" i="1"/>
  <c r="C389" i="1"/>
  <c r="C387" i="1"/>
  <c r="C385" i="1"/>
  <c r="C383" i="1"/>
  <c r="C381" i="1"/>
  <c r="C379" i="1"/>
  <c r="C377" i="1"/>
  <c r="C375" i="1"/>
  <c r="C373" i="1"/>
  <c r="C371" i="1"/>
  <c r="C369" i="1"/>
  <c r="C367" i="1"/>
  <c r="C365" i="1"/>
  <c r="C363" i="1"/>
  <c r="C361" i="1"/>
  <c r="C359" i="1"/>
  <c r="C357" i="1"/>
  <c r="C355" i="1"/>
  <c r="C353" i="1"/>
  <c r="C351" i="1"/>
  <c r="C349" i="1"/>
  <c r="C347" i="1"/>
  <c r="C345" i="1"/>
  <c r="C343" i="1"/>
  <c r="C341" i="1"/>
  <c r="C339" i="1"/>
  <c r="C337" i="1"/>
  <c r="C335" i="1"/>
  <c r="C333" i="1"/>
  <c r="C331" i="1"/>
  <c r="C329" i="1"/>
  <c r="C327" i="1"/>
  <c r="C325" i="1"/>
  <c r="C323" i="1"/>
  <c r="C321" i="1"/>
  <c r="C319" i="1"/>
  <c r="C317" i="1"/>
  <c r="C315" i="1"/>
  <c r="C313" i="1"/>
  <c r="C311" i="1"/>
  <c r="C309" i="1"/>
  <c r="C307" i="1"/>
  <c r="C305" i="1"/>
  <c r="C303" i="1"/>
  <c r="C301" i="1"/>
  <c r="C299" i="1"/>
  <c r="C408" i="1"/>
  <c r="C406" i="1"/>
  <c r="C404" i="1"/>
  <c r="C402" i="1"/>
  <c r="C400" i="1"/>
  <c r="C398" i="1"/>
  <c r="C396" i="1"/>
  <c r="C394" i="1"/>
  <c r="C392" i="1"/>
  <c r="C390" i="1"/>
  <c r="C388" i="1"/>
  <c r="C386" i="1"/>
  <c r="C384" i="1"/>
  <c r="C382" i="1"/>
  <c r="C380" i="1"/>
  <c r="C378" i="1"/>
  <c r="C376" i="1"/>
  <c r="C374" i="1"/>
  <c r="C372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C318" i="1"/>
  <c r="C316" i="1"/>
  <c r="C314" i="1"/>
  <c r="C312" i="1"/>
  <c r="C310" i="1"/>
  <c r="C308" i="1"/>
  <c r="C306" i="1"/>
  <c r="C304" i="1"/>
  <c r="C302" i="1"/>
  <c r="C300" i="1"/>
  <c r="C298" i="1"/>
  <c r="C296" i="1"/>
  <c r="C297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4" i="1"/>
  <c r="C202" i="1"/>
  <c r="C200" i="1"/>
  <c r="C198" i="1"/>
  <c r="C196" i="1"/>
  <c r="C194" i="1"/>
  <c r="C192" i="1"/>
  <c r="C190" i="1"/>
  <c r="C188" i="1"/>
  <c r="C186" i="1"/>
  <c r="C184" i="1"/>
  <c r="C182" i="1"/>
  <c r="C180" i="1"/>
  <c r="C178" i="1"/>
  <c r="C176" i="1"/>
  <c r="C174" i="1"/>
  <c r="C172" i="1"/>
  <c r="C170" i="1"/>
  <c r="C168" i="1"/>
  <c r="C166" i="1"/>
  <c r="C164" i="1"/>
  <c r="C162" i="1"/>
  <c r="C160" i="1"/>
  <c r="C158" i="1"/>
  <c r="C156" i="1"/>
  <c r="C154" i="1"/>
  <c r="C152" i="1"/>
  <c r="C150" i="1"/>
  <c r="C148" i="1"/>
  <c r="C146" i="1"/>
  <c r="C144" i="1"/>
  <c r="C142" i="1"/>
  <c r="C140" i="1"/>
  <c r="C138" i="1"/>
  <c r="C136" i="1"/>
  <c r="C134" i="1"/>
  <c r="C132" i="1"/>
  <c r="C130" i="1"/>
  <c r="C128" i="1"/>
  <c r="C126" i="1"/>
  <c r="C124" i="1"/>
  <c r="C122" i="1"/>
  <c r="C120" i="1"/>
  <c r="C118" i="1"/>
  <c r="C116" i="1"/>
  <c r="C114" i="1"/>
  <c r="C112" i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C84" i="1"/>
  <c r="C82" i="1"/>
  <c r="C80" i="1"/>
  <c r="C78" i="1"/>
  <c r="C76" i="1"/>
  <c r="C74" i="1"/>
  <c r="C72" i="1"/>
  <c r="C70" i="1"/>
  <c r="C295" i="1"/>
  <c r="C293" i="1"/>
  <c r="C291" i="1"/>
  <c r="C289" i="1"/>
  <c r="C287" i="1"/>
  <c r="C285" i="1"/>
  <c r="C283" i="1"/>
  <c r="C281" i="1"/>
  <c r="C279" i="1"/>
  <c r="C277" i="1"/>
  <c r="C275" i="1"/>
  <c r="C273" i="1"/>
  <c r="C271" i="1"/>
  <c r="C269" i="1"/>
  <c r="C267" i="1"/>
  <c r="C265" i="1"/>
  <c r="C263" i="1"/>
  <c r="C261" i="1"/>
  <c r="C259" i="1"/>
  <c r="C257" i="1"/>
  <c r="C255" i="1"/>
  <c r="C253" i="1"/>
  <c r="C251" i="1"/>
  <c r="C249" i="1"/>
  <c r="C247" i="1"/>
  <c r="C245" i="1"/>
  <c r="C243" i="1"/>
  <c r="C241" i="1"/>
  <c r="C239" i="1"/>
  <c r="C237" i="1"/>
  <c r="C235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5" i="1"/>
  <c r="C203" i="1"/>
  <c r="C201" i="1"/>
  <c r="C199" i="1"/>
  <c r="C197" i="1"/>
  <c r="C195" i="1"/>
  <c r="C193" i="1"/>
  <c r="C191" i="1"/>
  <c r="C189" i="1"/>
  <c r="C187" i="1"/>
  <c r="C185" i="1"/>
  <c r="C183" i="1"/>
  <c r="C181" i="1"/>
  <c r="C179" i="1"/>
  <c r="C177" i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E13" i="1" l="1"/>
  <c r="E29" i="1"/>
  <c r="D36" i="1" s="1"/>
  <c r="E19" i="1"/>
  <c r="E23" i="1" s="1"/>
  <c r="H7" i="1" s="1"/>
  <c r="H5" i="1"/>
  <c r="E18" i="1"/>
  <c r="D630" i="1" l="1"/>
  <c r="D598" i="1"/>
  <c r="D623" i="1"/>
  <c r="D591" i="1"/>
  <c r="D559" i="1"/>
  <c r="D527" i="1"/>
  <c r="D550" i="1"/>
  <c r="D517" i="1"/>
  <c r="D485" i="1"/>
  <c r="D453" i="1"/>
  <c r="D421" i="1"/>
  <c r="D502" i="1"/>
  <c r="D438" i="1"/>
  <c r="D377" i="1"/>
  <c r="D313" i="1"/>
  <c r="D360" i="1"/>
  <c r="D296" i="1"/>
  <c r="D234" i="1"/>
  <c r="D162" i="1"/>
  <c r="D261" i="1"/>
  <c r="D133" i="1"/>
  <c r="D614" i="1"/>
  <c r="D582" i="1"/>
  <c r="D607" i="1"/>
  <c r="D575" i="1"/>
  <c r="D543" i="1"/>
  <c r="D566" i="1"/>
  <c r="D534" i="1"/>
  <c r="D501" i="1"/>
  <c r="D469" i="1"/>
  <c r="D437" i="1"/>
  <c r="D518" i="1"/>
  <c r="D470" i="1"/>
  <c r="D409" i="1"/>
  <c r="D345" i="1"/>
  <c r="D392" i="1"/>
  <c r="D328" i="1"/>
  <c r="D266" i="1"/>
  <c r="D202" i="1"/>
  <c r="D98" i="1"/>
  <c r="D197" i="1"/>
  <c r="D68" i="1"/>
  <c r="D634" i="1"/>
  <c r="D622" i="1"/>
  <c r="D606" i="1"/>
  <c r="D590" i="1"/>
  <c r="D631" i="1"/>
  <c r="D615" i="1"/>
  <c r="D599" i="1"/>
  <c r="D583" i="1"/>
  <c r="D567" i="1"/>
  <c r="D551" i="1"/>
  <c r="D535" i="1"/>
  <c r="D574" i="1"/>
  <c r="D558" i="1"/>
  <c r="D542" i="1"/>
  <c r="D526" i="1"/>
  <c r="D509" i="1"/>
  <c r="D493" i="1"/>
  <c r="D477" i="1"/>
  <c r="D461" i="1"/>
  <c r="D445" i="1"/>
  <c r="D429" i="1"/>
  <c r="D413" i="1"/>
  <c r="D510" i="1"/>
  <c r="D486" i="1"/>
  <c r="D454" i="1"/>
  <c r="D422" i="1"/>
  <c r="D393" i="1"/>
  <c r="D361" i="1"/>
  <c r="D329" i="1"/>
  <c r="D408" i="1"/>
  <c r="D376" i="1"/>
  <c r="D344" i="1"/>
  <c r="D312" i="1"/>
  <c r="D282" i="1"/>
  <c r="D250" i="1"/>
  <c r="D218" i="1"/>
  <c r="D186" i="1"/>
  <c r="D130" i="1"/>
  <c r="D293" i="1"/>
  <c r="D229" i="1"/>
  <c r="D165" i="1"/>
  <c r="D101" i="1"/>
  <c r="D39" i="1"/>
  <c r="D55" i="1"/>
  <c r="D52" i="1"/>
  <c r="D85" i="1"/>
  <c r="D117" i="1"/>
  <c r="D149" i="1"/>
  <c r="D181" i="1"/>
  <c r="D213" i="1"/>
  <c r="D245" i="1"/>
  <c r="D277" i="1"/>
  <c r="D82" i="1"/>
  <c r="D114" i="1"/>
  <c r="D146" i="1"/>
  <c r="D178" i="1"/>
  <c r="D194" i="1"/>
  <c r="D210" i="1"/>
  <c r="D226" i="1"/>
  <c r="D242" i="1"/>
  <c r="D258" i="1"/>
  <c r="D274" i="1"/>
  <c r="D290" i="1"/>
  <c r="D304" i="1"/>
  <c r="D320" i="1"/>
  <c r="D336" i="1"/>
  <c r="D352" i="1"/>
  <c r="D368" i="1"/>
  <c r="D384" i="1"/>
  <c r="D400" i="1"/>
  <c r="D305" i="1"/>
  <c r="D321" i="1"/>
  <c r="D337" i="1"/>
  <c r="D353" i="1"/>
  <c r="D369" i="1"/>
  <c r="D385" i="1"/>
  <c r="D401" i="1"/>
  <c r="D414" i="1"/>
  <c r="D430" i="1"/>
  <c r="D446" i="1"/>
  <c r="D462" i="1"/>
  <c r="D478" i="1"/>
  <c r="D494" i="1"/>
  <c r="D506" i="1"/>
  <c r="D514" i="1"/>
  <c r="D522" i="1"/>
  <c r="D417" i="1"/>
  <c r="D425" i="1"/>
  <c r="D433" i="1"/>
  <c r="D441" i="1"/>
  <c r="D449" i="1"/>
  <c r="D457" i="1"/>
  <c r="D465" i="1"/>
  <c r="D473" i="1"/>
  <c r="D481" i="1"/>
  <c r="D489" i="1"/>
  <c r="D497" i="1"/>
  <c r="D505" i="1"/>
  <c r="D513" i="1"/>
  <c r="D521" i="1"/>
  <c r="D530" i="1"/>
  <c r="D538" i="1"/>
  <c r="D546" i="1"/>
  <c r="D554" i="1"/>
  <c r="D562" i="1"/>
  <c r="D570" i="1"/>
  <c r="D578" i="1"/>
  <c r="D531" i="1"/>
  <c r="D539" i="1"/>
  <c r="D547" i="1"/>
  <c r="D555" i="1"/>
  <c r="D563" i="1"/>
  <c r="D571" i="1"/>
  <c r="D579" i="1"/>
  <c r="D587" i="1"/>
  <c r="D595" i="1"/>
  <c r="D603" i="1"/>
  <c r="D611" i="1"/>
  <c r="D619" i="1"/>
  <c r="D627" i="1"/>
  <c r="D635" i="1"/>
  <c r="D586" i="1"/>
  <c r="D594" i="1"/>
  <c r="D602" i="1"/>
  <c r="D610" i="1"/>
  <c r="D618" i="1"/>
  <c r="D626" i="1"/>
  <c r="E17" i="1"/>
  <c r="E16" i="1"/>
  <c r="D170" i="1"/>
  <c r="D154" i="1"/>
  <c r="D138" i="1"/>
  <c r="D122" i="1"/>
  <c r="D106" i="1"/>
  <c r="D90" i="1"/>
  <c r="D74" i="1"/>
  <c r="D285" i="1"/>
  <c r="D269" i="1"/>
  <c r="D253" i="1"/>
  <c r="D237" i="1"/>
  <c r="D221" i="1"/>
  <c r="D205" i="1"/>
  <c r="D189" i="1"/>
  <c r="D173" i="1"/>
  <c r="D157" i="1"/>
  <c r="D141" i="1"/>
  <c r="D125" i="1"/>
  <c r="D109" i="1"/>
  <c r="D93" i="1"/>
  <c r="D77" i="1"/>
  <c r="D60" i="1"/>
  <c r="D44" i="1"/>
  <c r="D63" i="1"/>
  <c r="D47" i="1"/>
  <c r="D498" i="1"/>
  <c r="D490" i="1"/>
  <c r="D482" i="1"/>
  <c r="D474" i="1"/>
  <c r="D466" i="1"/>
  <c r="D458" i="1"/>
  <c r="D450" i="1"/>
  <c r="D442" i="1"/>
  <c r="D434" i="1"/>
  <c r="D426" i="1"/>
  <c r="D418" i="1"/>
  <c r="D410" i="1"/>
  <c r="D405" i="1"/>
  <c r="D397" i="1"/>
  <c r="D389" i="1"/>
  <c r="D381" i="1"/>
  <c r="D373" i="1"/>
  <c r="D365" i="1"/>
  <c r="D357" i="1"/>
  <c r="D349" i="1"/>
  <c r="D341" i="1"/>
  <c r="D333" i="1"/>
  <c r="D325" i="1"/>
  <c r="D317" i="1"/>
  <c r="D309" i="1"/>
  <c r="D301" i="1"/>
  <c r="D404" i="1"/>
  <c r="D396" i="1"/>
  <c r="D388" i="1"/>
  <c r="D380" i="1"/>
  <c r="D372" i="1"/>
  <c r="D364" i="1"/>
  <c r="D356" i="1"/>
  <c r="D348" i="1"/>
  <c r="D340" i="1"/>
  <c r="D332" i="1"/>
  <c r="D324" i="1"/>
  <c r="D316" i="1"/>
  <c r="D308" i="1"/>
  <c r="D300" i="1"/>
  <c r="D294" i="1"/>
  <c r="D286" i="1"/>
  <c r="D278" i="1"/>
  <c r="D270" i="1"/>
  <c r="D262" i="1"/>
  <c r="D254" i="1"/>
  <c r="D246" i="1"/>
  <c r="D238" i="1"/>
  <c r="D230" i="1"/>
  <c r="D222" i="1"/>
  <c r="D214" i="1"/>
  <c r="D206" i="1"/>
  <c r="D198" i="1"/>
  <c r="D190" i="1"/>
  <c r="D182" i="1"/>
  <c r="D174" i="1"/>
  <c r="D166" i="1"/>
  <c r="D158" i="1"/>
  <c r="D150" i="1"/>
  <c r="D142" i="1"/>
  <c r="D134" i="1"/>
  <c r="D126" i="1"/>
  <c r="D118" i="1"/>
  <c r="D110" i="1"/>
  <c r="D102" i="1"/>
  <c r="D94" i="1"/>
  <c r="D86" i="1"/>
  <c r="D78" i="1"/>
  <c r="D70" i="1"/>
  <c r="D289" i="1"/>
  <c r="D281" i="1"/>
  <c r="D273" i="1"/>
  <c r="D265" i="1"/>
  <c r="D257" i="1"/>
  <c r="D249" i="1"/>
  <c r="D241" i="1"/>
  <c r="D233" i="1"/>
  <c r="D225" i="1"/>
  <c r="D217" i="1"/>
  <c r="D209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4" i="1"/>
  <c r="D56" i="1"/>
  <c r="D48" i="1"/>
  <c r="D40" i="1"/>
  <c r="D67" i="1"/>
  <c r="D59" i="1"/>
  <c r="D51" i="1"/>
  <c r="D43" i="1"/>
  <c r="D35" i="1"/>
  <c r="D628" i="1"/>
  <c r="D620" i="1"/>
  <c r="D612" i="1"/>
  <c r="D604" i="1"/>
  <c r="D596" i="1"/>
  <c r="D588" i="1"/>
  <c r="D580" i="1"/>
  <c r="D629" i="1"/>
  <c r="D621" i="1"/>
  <c r="D613" i="1"/>
  <c r="D605" i="1"/>
  <c r="D597" i="1"/>
  <c r="D589" i="1"/>
  <c r="D581" i="1"/>
  <c r="D573" i="1"/>
  <c r="D565" i="1"/>
  <c r="D557" i="1"/>
  <c r="D549" i="1"/>
  <c r="D541" i="1"/>
  <c r="D533" i="1"/>
  <c r="D525" i="1"/>
  <c r="D572" i="1"/>
  <c r="D564" i="1"/>
  <c r="D556" i="1"/>
  <c r="D548" i="1"/>
  <c r="D540" i="1"/>
  <c r="D532" i="1"/>
  <c r="D524" i="1"/>
  <c r="D515" i="1"/>
  <c r="D507" i="1"/>
  <c r="D499" i="1"/>
  <c r="D491" i="1"/>
  <c r="D483" i="1"/>
  <c r="D475" i="1"/>
  <c r="D467" i="1"/>
  <c r="D459" i="1"/>
  <c r="D451" i="1"/>
  <c r="D443" i="1"/>
  <c r="D435" i="1"/>
  <c r="D427" i="1"/>
  <c r="D419" i="1"/>
  <c r="D523" i="1"/>
  <c r="D516" i="1"/>
  <c r="D508" i="1"/>
  <c r="D500" i="1"/>
  <c r="D492" i="1"/>
  <c r="D484" i="1"/>
  <c r="D476" i="1"/>
  <c r="D468" i="1"/>
  <c r="D460" i="1"/>
  <c r="D452" i="1"/>
  <c r="D444" i="1"/>
  <c r="D436" i="1"/>
  <c r="D428" i="1"/>
  <c r="D420" i="1"/>
  <c r="D412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406" i="1"/>
  <c r="D398" i="1"/>
  <c r="D390" i="1"/>
  <c r="D382" i="1"/>
  <c r="D374" i="1"/>
  <c r="D366" i="1"/>
  <c r="D358" i="1"/>
  <c r="D350" i="1"/>
  <c r="D342" i="1"/>
  <c r="D334" i="1"/>
  <c r="D326" i="1"/>
  <c r="D318" i="1"/>
  <c r="D310" i="1"/>
  <c r="D302" i="1"/>
  <c r="D297" i="1"/>
  <c r="D288" i="1"/>
  <c r="D280" i="1"/>
  <c r="D272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D80" i="1"/>
  <c r="D72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6" i="1"/>
  <c r="D58" i="1"/>
  <c r="D50" i="1"/>
  <c r="D42" i="1"/>
  <c r="D69" i="1"/>
  <c r="D61" i="1"/>
  <c r="D53" i="1"/>
  <c r="D45" i="1"/>
  <c r="D37" i="1"/>
  <c r="D632" i="1"/>
  <c r="D624" i="1"/>
  <c r="D616" i="1"/>
  <c r="D608" i="1"/>
  <c r="D600" i="1"/>
  <c r="D592" i="1"/>
  <c r="D584" i="1"/>
  <c r="D633" i="1"/>
  <c r="D625" i="1"/>
  <c r="D617" i="1"/>
  <c r="D609" i="1"/>
  <c r="D601" i="1"/>
  <c r="D593" i="1"/>
  <c r="D585" i="1"/>
  <c r="D577" i="1"/>
  <c r="D569" i="1"/>
  <c r="D561" i="1"/>
  <c r="D553" i="1"/>
  <c r="D545" i="1"/>
  <c r="D537" i="1"/>
  <c r="D529" i="1"/>
  <c r="D576" i="1"/>
  <c r="D568" i="1"/>
  <c r="D560" i="1"/>
  <c r="D552" i="1"/>
  <c r="D544" i="1"/>
  <c r="D536" i="1"/>
  <c r="D528" i="1"/>
  <c r="D519" i="1"/>
  <c r="D511" i="1"/>
  <c r="D503" i="1"/>
  <c r="D495" i="1"/>
  <c r="D487" i="1"/>
  <c r="D479" i="1"/>
  <c r="D471" i="1"/>
  <c r="D463" i="1"/>
  <c r="D455" i="1"/>
  <c r="D447" i="1"/>
  <c r="D439" i="1"/>
  <c r="D431" i="1"/>
  <c r="D423" i="1"/>
  <c r="D415" i="1"/>
  <c r="D520" i="1"/>
  <c r="D512" i="1"/>
  <c r="D504" i="1"/>
  <c r="D496" i="1"/>
  <c r="D488" i="1"/>
  <c r="D480" i="1"/>
  <c r="D472" i="1"/>
  <c r="D464" i="1"/>
  <c r="D456" i="1"/>
  <c r="D448" i="1"/>
  <c r="D440" i="1"/>
  <c r="D432" i="1"/>
  <c r="D424" i="1"/>
  <c r="D416" i="1"/>
  <c r="D411" i="1"/>
  <c r="D403" i="1"/>
  <c r="D395" i="1"/>
  <c r="D387" i="1"/>
  <c r="D379" i="1"/>
  <c r="D371" i="1"/>
  <c r="D363" i="1"/>
  <c r="D355" i="1"/>
  <c r="D347" i="1"/>
  <c r="D339" i="1"/>
  <c r="D331" i="1"/>
  <c r="D323" i="1"/>
  <c r="D315" i="1"/>
  <c r="D307" i="1"/>
  <c r="D299" i="1"/>
  <c r="D402" i="1"/>
  <c r="D394" i="1"/>
  <c r="D386" i="1"/>
  <c r="D378" i="1"/>
  <c r="D370" i="1"/>
  <c r="D362" i="1"/>
  <c r="D354" i="1"/>
  <c r="D346" i="1"/>
  <c r="D338" i="1"/>
  <c r="D330" i="1"/>
  <c r="D322" i="1"/>
  <c r="D314" i="1"/>
  <c r="D306" i="1"/>
  <c r="D298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D100" i="1"/>
  <c r="D92" i="1"/>
  <c r="D84" i="1"/>
  <c r="D76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2" i="1"/>
  <c r="D54" i="1"/>
  <c r="D46" i="1"/>
  <c r="D38" i="1"/>
  <c r="D65" i="1"/>
  <c r="D57" i="1"/>
  <c r="D49" i="1"/>
  <c r="D41" i="1"/>
  <c r="E31" i="1" l="1"/>
  <c r="E30" i="1"/>
  <c r="E32" i="1" s="1"/>
</calcChain>
</file>

<file path=xl/sharedStrings.xml><?xml version="1.0" encoding="utf-8"?>
<sst xmlns="http://schemas.openxmlformats.org/spreadsheetml/2006/main" count="75" uniqueCount="48">
  <si>
    <t>Bandpass Coefficient Finder</t>
  </si>
  <si>
    <t>Examples</t>
  </si>
  <si>
    <t>Inputs</t>
  </si>
  <si>
    <t>Calculations</t>
  </si>
  <si>
    <t>Outputs</t>
  </si>
  <si>
    <t>Comment</t>
  </si>
  <si>
    <t>3 Stage Bandpass</t>
  </si>
  <si>
    <t>4 Stage Bandpass</t>
  </si>
  <si>
    <t>Ftarget</t>
  </si>
  <si>
    <t>K</t>
  </si>
  <si>
    <t>Divisor</t>
  </si>
  <si>
    <t>Fsample</t>
  </si>
  <si>
    <t>N</t>
  </si>
  <si>
    <t>Fcentre</t>
  </si>
  <si>
    <t>A0</t>
  </si>
  <si>
    <t>Q</t>
  </si>
  <si>
    <t>B1</t>
  </si>
  <si>
    <t>Gain</t>
  </si>
  <si>
    <t>B2</t>
  </si>
  <si>
    <t>iA0</t>
  </si>
  <si>
    <t>A1</t>
  </si>
  <si>
    <t>iB1</t>
  </si>
  <si>
    <t>A2</t>
  </si>
  <si>
    <t>Q*</t>
  </si>
  <si>
    <t>iB2</t>
  </si>
  <si>
    <t>Kcalc</t>
  </si>
  <si>
    <t>Ncalc</t>
  </si>
  <si>
    <t>Fcalc</t>
  </si>
  <si>
    <t>Qcalc</t>
  </si>
  <si>
    <t>A0calc</t>
  </si>
  <si>
    <t>B1calc</t>
  </si>
  <si>
    <t>Assumes Q is correct</t>
  </si>
  <si>
    <t>B2calc</t>
  </si>
  <si>
    <t>Calc 0-2Pi</t>
  </si>
  <si>
    <t>Test iA0</t>
  </si>
  <si>
    <t>Test iB1</t>
  </si>
  <si>
    <t>Test iB2</t>
  </si>
  <si>
    <t>Test Gain</t>
  </si>
  <si>
    <t>Biquad Graph</t>
  </si>
  <si>
    <t>Approximate Estimates:</t>
  </si>
  <si>
    <t>Fbandwidth</t>
  </si>
  <si>
    <t>Fx</t>
  </si>
  <si>
    <t>0-2Pi</t>
  </si>
  <si>
    <t>Biquad</t>
  </si>
  <si>
    <t>* Q estimates may be way off!</t>
  </si>
  <si>
    <t>Q check</t>
  </si>
  <si>
    <t>Assumes Fcentre is correct</t>
  </si>
  <si>
    <t>-3 dB Ideal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</si>
</sst>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2" xfId="0" applyFont="1" applyBorder="1" applyAlignment="1"/>
    <xf numFmtId="0" fontId="0" fillId="0" borderId="6" xfId="0" applyBorder="1"/>
    <xf numFmtId="1" fontId="0" fillId="2" borderId="7" xfId="0" applyNumberFormat="1" applyFill="1" applyBorder="1"/>
    <xf numFmtId="164" fontId="0" fillId="0" borderId="0" xfId="0" applyNumberFormat="1" applyAlignment="1">
      <alignment horizontal="right"/>
    </xf>
    <xf numFmtId="0" fontId="0" fillId="3" borderId="7" xfId="0" applyFill="1" applyBorder="1"/>
    <xf numFmtId="0" fontId="0" fillId="0" borderId="8" xfId="0" applyBorder="1"/>
    <xf numFmtId="1" fontId="0" fillId="2" borderId="9" xfId="0" applyNumberFormat="1" applyFill="1" applyBorder="1"/>
    <xf numFmtId="0" fontId="0" fillId="0" borderId="10" xfId="0" applyBorder="1"/>
    <xf numFmtId="1" fontId="0" fillId="2" borderId="11" xfId="0" applyNumberFormat="1" applyFill="1" applyBorder="1"/>
    <xf numFmtId="164" fontId="0" fillId="0" borderId="0" xfId="0" applyNumberFormat="1"/>
    <xf numFmtId="1" fontId="0" fillId="3" borderId="11" xfId="0" applyNumberFormat="1" applyFill="1" applyBorder="1"/>
    <xf numFmtId="0" fontId="0" fillId="0" borderId="12" xfId="0" applyBorder="1"/>
    <xf numFmtId="1" fontId="0" fillId="2" borderId="0" xfId="0" applyNumberFormat="1" applyFill="1" applyBorder="1"/>
    <xf numFmtId="165" fontId="0" fillId="3" borderId="11" xfId="0" applyNumberFormat="1" applyFill="1" applyBorder="1"/>
    <xf numFmtId="0" fontId="0" fillId="0" borderId="13" xfId="0" applyBorder="1"/>
    <xf numFmtId="2" fontId="0" fillId="2" borderId="14" xfId="0" applyNumberFormat="1" applyFill="1" applyBorder="1"/>
    <xf numFmtId="0" fontId="0" fillId="0" borderId="15" xfId="0" applyBorder="1"/>
    <xf numFmtId="2" fontId="0" fillId="2" borderId="1" xfId="0" applyNumberFormat="1" applyFill="1" applyBorder="1"/>
    <xf numFmtId="0" fontId="0" fillId="3" borderId="9" xfId="0" applyFill="1" applyBorder="1"/>
    <xf numFmtId="0" fontId="0" fillId="0" borderId="0" xfId="0" applyAlignment="1">
      <alignment horizontal="right"/>
    </xf>
    <xf numFmtId="1" fontId="0" fillId="0" borderId="0" xfId="0" applyNumberFormat="1"/>
    <xf numFmtId="1" fontId="0" fillId="3" borderId="0" xfId="0" applyNumberFormat="1" applyFill="1" applyBorder="1"/>
    <xf numFmtId="165" fontId="0" fillId="3" borderId="0" xfId="0" applyNumberFormat="1" applyFill="1" applyBorder="1"/>
    <xf numFmtId="1" fontId="0" fillId="3" borderId="14" xfId="0" applyNumberFormat="1" applyFill="1" applyBorder="1"/>
    <xf numFmtId="1" fontId="0" fillId="0" borderId="0" xfId="0" applyNumberFormat="1" applyFill="1"/>
    <xf numFmtId="164" fontId="0" fillId="0" borderId="0" xfId="0" applyNumberFormat="1" applyFill="1"/>
    <xf numFmtId="1" fontId="0" fillId="3" borderId="16" xfId="0" applyNumberFormat="1" applyFill="1" applyBorder="1"/>
    <xf numFmtId="1" fontId="0" fillId="3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2" fontId="0" fillId="0" borderId="0" xfId="0" applyNumberFormat="1" applyFill="1"/>
    <xf numFmtId="166" fontId="0" fillId="0" borderId="0" xfId="0" applyNumberFormat="1"/>
    <xf numFmtId="166" fontId="0" fillId="0" borderId="0" xfId="0" applyNumberFormat="1" applyAlignment="1"/>
    <xf numFmtId="167" fontId="0" fillId="0" borderId="0" xfId="0" applyNumberFormat="1"/>
    <xf numFmtId="0" fontId="0" fillId="0" borderId="0" xfId="0" quotePrefix="1" applyAlignment="1">
      <alignment horizontal="right" indent="1"/>
    </xf>
    <xf numFmtId="0" fontId="0" fillId="0" borderId="0" xfId="0" applyAlignment="1">
      <alignment horizontal="right" indent="1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'Find Coefficients'!$A$27</c:f>
          <c:strCache>
            <c:ptCount val="1"/>
            <c:pt idx="0">
              <c:v>Biquad Graph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811976453945486E-2"/>
          <c:y val="0.19480351414406533"/>
          <c:w val="0.91885543260321856"/>
          <c:h val="0.64292031204432776"/>
        </c:manualLayout>
      </c:layout>
      <c:scatterChart>
        <c:scatterStyle val="smoothMarker"/>
        <c:varyColors val="0"/>
        <c:ser>
          <c:idx val="0"/>
          <c:order val="1"/>
          <c:tx>
            <c:strRef>
              <c:f>'Find Coefficients'!$C$34</c:f>
              <c:strCache>
                <c:ptCount val="1"/>
                <c:pt idx="0">
                  <c:v>Biquad</c:v>
                </c:pt>
              </c:strCache>
            </c:strRef>
          </c:tx>
          <c:marker>
            <c:symbol val="none"/>
          </c:marker>
          <c:xVal>
            <c:numRef>
              <c:f>'Find Coefficients'!$A$35:$A$635</c:f>
              <c:numCache>
                <c:formatCode>General</c:formatCode>
                <c:ptCount val="6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</c:numCache>
            </c:numRef>
          </c:xVal>
          <c:yVal>
            <c:numRef>
              <c:f>'Find Coefficients'!$C$35:$C$635</c:f>
              <c:numCache>
                <c:formatCode>0.0000</c:formatCode>
                <c:ptCount val="601"/>
                <c:pt idx="0">
                  <c:v>0</c:v>
                </c:pt>
                <c:pt idx="1">
                  <c:v>2.2260799087582038E-3</c:v>
                </c:pt>
                <c:pt idx="2">
                  <c:v>4.452382520151483E-3</c:v>
                </c:pt>
                <c:pt idx="3">
                  <c:v>6.6791306235675588E-3</c:v>
                </c:pt>
                <c:pt idx="4">
                  <c:v>8.9065471819678842E-3</c:v>
                </c:pt>
                <c:pt idx="5">
                  <c:v>1.1134855418845666E-2</c:v>
                </c:pt>
                <c:pt idx="6">
                  <c:v>1.3364278905389543E-2</c:v>
                </c:pt>
                <c:pt idx="7">
                  <c:v>1.5595041647921878E-2</c:v>
                </c:pt>
                <c:pt idx="8">
                  <c:v>1.7827368175680893E-2</c:v>
                </c:pt>
                <c:pt idx="9">
                  <c:v>2.0061483629016524E-2</c:v>
                </c:pt>
                <c:pt idx="10">
                  <c:v>2.2297613848070105E-2</c:v>
                </c:pt>
                <c:pt idx="11">
                  <c:v>2.45359854620089E-2</c:v>
                </c:pt>
                <c:pt idx="12">
                  <c:v>2.6776825978886903E-2</c:v>
                </c:pt>
                <c:pt idx="13">
                  <c:v>2.902036387620463E-2</c:v>
                </c:pt>
                <c:pt idx="14">
                  <c:v>3.1266828692240609E-2</c:v>
                </c:pt>
                <c:pt idx="15">
                  <c:v>3.3516451118229477E-2</c:v>
                </c:pt>
                <c:pt idx="16">
                  <c:v>3.5769463091461604E-2</c:v>
                </c:pt>
                <c:pt idx="17">
                  <c:v>3.8026097889380918E-2</c:v>
                </c:pt>
                <c:pt idx="18">
                  <c:v>4.0286590224758813E-2</c:v>
                </c:pt>
                <c:pt idx="19">
                  <c:v>4.255117634202326E-2</c:v>
                </c:pt>
                <c:pt idx="20">
                  <c:v>4.4820094114823815E-2</c:v>
                </c:pt>
                <c:pt idx="21">
                  <c:v>4.7093583144914963E-2</c:v>
                </c:pt>
                <c:pt idx="22">
                  <c:v>4.9371884862441776E-2</c:v>
                </c:pt>
                <c:pt idx="23">
                  <c:v>5.1655242627713538E-2</c:v>
                </c:pt>
                <c:pt idx="24">
                  <c:v>5.3943901834553491E-2</c:v>
                </c:pt>
                <c:pt idx="25">
                  <c:v>5.6238110015314327E-2</c:v>
                </c:pt>
                <c:pt idx="26">
                  <c:v>5.8538116947651528E-2</c:v>
                </c:pt>
                <c:pt idx="27">
                  <c:v>6.084417476314892E-2</c:v>
                </c:pt>
                <c:pt idx="28">
                  <c:v>6.315653805789348E-2</c:v>
                </c:pt>
                <c:pt idx="29">
                  <c:v>6.5475464005098558E-2</c:v>
                </c:pt>
                <c:pt idx="30">
                  <c:v>6.7801212469877761E-2</c:v>
                </c:pt>
                <c:pt idx="31">
                  <c:v>7.0134046126274704E-2</c:v>
                </c:pt>
                <c:pt idx="32">
                  <c:v>7.2474230576656529E-2</c:v>
                </c:pt>
                <c:pt idx="33">
                  <c:v>7.4822034473582461E-2</c:v>
                </c:pt>
                <c:pt idx="34">
                  <c:v>7.7177729644262366E-2</c:v>
                </c:pt>
                <c:pt idx="35">
                  <c:v>7.9541591217722765E-2</c:v>
                </c:pt>
                <c:pt idx="36">
                  <c:v>8.1913897754803192E-2</c:v>
                </c:pt>
                <c:pt idx="37">
                  <c:v>8.429493138110751E-2</c:v>
                </c:pt>
                <c:pt idx="38">
                  <c:v>8.6684977923040987E-2</c:v>
                </c:pt>
                <c:pt idx="39">
                  <c:v>8.9084327047066494E-2</c:v>
                </c:pt>
                <c:pt idx="40">
                  <c:v>9.149327240231904E-2</c:v>
                </c:pt>
                <c:pt idx="41">
                  <c:v>9.3912111766721332E-2</c:v>
                </c:pt>
                <c:pt idx="42">
                  <c:v>9.6341147196748883E-2</c:v>
                </c:pt>
                <c:pt idx="43">
                  <c:v>9.8780685180998112E-2</c:v>
                </c:pt>
                <c:pt idx="44">
                  <c:v>0.10123103679771579</c:v>
                </c:pt>
                <c:pt idx="45">
                  <c:v>0.10369251787645434</c:v>
                </c:pt>
                <c:pt idx="46">
                  <c:v>0.10616544916402368</c:v>
                </c:pt>
                <c:pt idx="47">
                  <c:v>0.10865015649491519</c:v>
                </c:pt>
                <c:pt idx="48">
                  <c:v>0.11114697096638171</c:v>
                </c:pt>
                <c:pt idx="49">
                  <c:v>0.1136562291183623</c:v>
                </c:pt>
                <c:pt idx="50">
                  <c:v>0.11617827311844917</c:v>
                </c:pt>
                <c:pt idx="51">
                  <c:v>0.11871345095210031</c:v>
                </c:pt>
                <c:pt idx="52">
                  <c:v>0.12126211661831045</c:v>
                </c:pt>
                <c:pt idx="53">
                  <c:v>0.123824630330959</c:v>
                </c:pt>
                <c:pt idx="54">
                  <c:v>0.12640135872606464</c:v>
                </c:pt>
                <c:pt idx="55">
                  <c:v>0.12899267507518269</c:v>
                </c:pt>
                <c:pt idx="56">
                  <c:v>0.13159895950519168</c:v>
                </c:pt>
                <c:pt idx="57">
                  <c:v>0.13422059922472626</c:v>
                </c:pt>
                <c:pt idx="58">
                  <c:v>0.13685798875752006</c:v>
                </c:pt>
                <c:pt idx="59">
                  <c:v>0.13951153018293752</c:v>
                </c:pt>
                <c:pt idx="60">
                  <c:v>0.14218163338398032</c:v>
                </c:pt>
                <c:pt idx="61">
                  <c:v>0.14486871630306827</c:v>
                </c:pt>
                <c:pt idx="62">
                  <c:v>0.1475732052059045</c:v>
                </c:pt>
                <c:pt idx="63">
                  <c:v>0.15029553495374937</c:v>
                </c:pt>
                <c:pt idx="64">
                  <c:v>0.15303614928443823</c:v>
                </c:pt>
                <c:pt idx="65">
                  <c:v>0.15579550110249382</c:v>
                </c:pt>
                <c:pt idx="66">
                  <c:v>0.15857405277869632</c:v>
                </c:pt>
                <c:pt idx="67">
                  <c:v>0.16137227645949051</c:v>
                </c:pt>
                <c:pt idx="68">
                  <c:v>0.16419065438662436</c:v>
                </c:pt>
                <c:pt idx="69">
                  <c:v>0.16702967922742826</c:v>
                </c:pt>
                <c:pt idx="70">
                  <c:v>0.16988985441616297</c:v>
                </c:pt>
                <c:pt idx="71">
                  <c:v>0.17277169450688012</c:v>
                </c:pt>
                <c:pt idx="72">
                  <c:v>0.17567572553825805</c:v>
                </c:pt>
                <c:pt idx="73">
                  <c:v>0.17860248541089396</c:v>
                </c:pt>
                <c:pt idx="74">
                  <c:v>0.18155252427755519</c:v>
                </c:pt>
                <c:pt idx="75">
                  <c:v>0.18452640494690919</c:v>
                </c:pt>
                <c:pt idx="76">
                  <c:v>0.18752470330127768</c:v>
                </c:pt>
                <c:pt idx="77">
                  <c:v>0.19054800872897781</c:v>
                </c:pt>
                <c:pt idx="78">
                  <c:v>0.19359692457184102</c:v>
                </c:pt>
                <c:pt idx="79">
                  <c:v>0.19667206858852165</c:v>
                </c:pt>
                <c:pt idx="80">
                  <c:v>0.19977407343423009</c:v>
                </c:pt>
                <c:pt idx="81">
                  <c:v>0.20290358715755771</c:v>
                </c:pt>
                <c:pt idx="82">
                  <c:v>0.20606127371508043</c:v>
                </c:pt>
                <c:pt idx="83">
                  <c:v>0.20924781350445915</c:v>
                </c:pt>
                <c:pt idx="84">
                  <c:v>0.21246390391678507</c:v>
                </c:pt>
                <c:pt idx="85">
                  <c:v>0.21571025990894399</c:v>
                </c:pt>
                <c:pt idx="86">
                  <c:v>0.2189876145968076</c:v>
                </c:pt>
                <c:pt idx="87">
                  <c:v>0.22229671987009014</c:v>
                </c:pt>
                <c:pt idx="88">
                  <c:v>0.22563834702974142</c:v>
                </c:pt>
                <c:pt idx="89">
                  <c:v>0.22901328744878072</c:v>
                </c:pt>
                <c:pt idx="90">
                  <c:v>0.2324223532575119</c:v>
                </c:pt>
                <c:pt idx="91">
                  <c:v>0.23586637805409202</c:v>
                </c:pt>
                <c:pt idx="92">
                  <c:v>0.23934621764146824</c:v>
                </c:pt>
                <c:pt idx="93">
                  <c:v>0.24286275079172598</c:v>
                </c:pt>
                <c:pt idx="94">
                  <c:v>0.24641688003893825</c:v>
                </c:pt>
                <c:pt idx="95">
                  <c:v>0.25000953250163716</c:v>
                </c:pt>
                <c:pt idx="96">
                  <c:v>0.25364166073607047</c:v>
                </c:pt>
                <c:pt idx="97">
                  <c:v>0.25731424362144606</c:v>
                </c:pt>
                <c:pt idx="98">
                  <c:v>0.26102828727840249</c:v>
                </c:pt>
                <c:pt idx="99">
                  <c:v>0.26478482602198661</c:v>
                </c:pt>
                <c:pt idx="100">
                  <c:v>0.26858492335045647</c:v>
                </c:pt>
                <c:pt idx="101">
                  <c:v>0.27242967297126475</c:v>
                </c:pt>
                <c:pt idx="102">
                  <c:v>0.27632019986561623</c:v>
                </c:pt>
                <c:pt idx="103">
                  <c:v>0.28025766139302938</c:v>
                </c:pt>
                <c:pt idx="104">
                  <c:v>0.28424324843736165</c:v>
                </c:pt>
                <c:pt idx="105">
                  <c:v>0.28827818659579718</c:v>
                </c:pt>
                <c:pt idx="106">
                  <c:v>0.29236373741231397</c:v>
                </c:pt>
                <c:pt idx="107">
                  <c:v>0.29650119965718202</c:v>
                </c:pt>
                <c:pt idx="108">
                  <c:v>0.30069191065405798</c:v>
                </c:pt>
                <c:pt idx="109">
                  <c:v>0.30493724765625663</c:v>
                </c:pt>
                <c:pt idx="110">
                  <c:v>0.3092386292737912</c:v>
                </c:pt>
                <c:pt idx="111">
                  <c:v>0.31359751695277022</c:v>
                </c:pt>
                <c:pt idx="112">
                  <c:v>0.31801541650873349</c:v>
                </c:pt>
                <c:pt idx="113">
                  <c:v>0.32249387971548438</c:v>
                </c:pt>
                <c:pt idx="114">
                  <c:v>0.32703450595094735</c:v>
                </c:pt>
                <c:pt idx="115">
                  <c:v>0.33163894390152993</c:v>
                </c:pt>
                <c:pt idx="116">
                  <c:v>0.33630889332640129</c:v>
                </c:pt>
                <c:pt idx="117">
                  <c:v>0.34104610688301501</c:v>
                </c:pt>
                <c:pt idx="118">
                  <c:v>0.3458523920150946</c:v>
                </c:pt>
                <c:pt idx="119">
                  <c:v>0.35072961290416438</c:v>
                </c:pt>
                <c:pt idx="120">
                  <c:v>0.35567969248553832</c:v>
                </c:pt>
                <c:pt idx="121">
                  <c:v>0.36070461452947838</c:v>
                </c:pt>
                <c:pt idx="122">
                  <c:v>0.36580642578798928</c:v>
                </c:pt>
                <c:pt idx="123">
                  <c:v>0.37098723820742147</c:v>
                </c:pt>
                <c:pt idx="124">
                  <c:v>0.37624923120671133</c:v>
                </c:pt>
                <c:pt idx="125">
                  <c:v>0.38159465402067694</c:v>
                </c:pt>
                <c:pt idx="126">
                  <c:v>0.38702582810730851</c:v>
                </c:pt>
                <c:pt idx="127">
                  <c:v>0.3925451496174312</c:v>
                </c:pt>
                <c:pt idx="128">
                  <c:v>0.39815509192446674</c:v>
                </c:pt>
                <c:pt idx="129">
                  <c:v>0.40385820821125773</c:v>
                </c:pt>
                <c:pt idx="130">
                  <c:v>0.40965713411004095</c:v>
                </c:pt>
                <c:pt idx="131">
                  <c:v>0.41555459039063969</c:v>
                </c:pt>
                <c:pt idx="132">
                  <c:v>0.4215533856907685</c:v>
                </c:pt>
                <c:pt idx="133">
                  <c:v>0.42765641928099707</c:v>
                </c:pt>
                <c:pt idx="134">
                  <c:v>0.43386668385536276</c:v>
                </c:pt>
                <c:pt idx="135">
                  <c:v>0.44018726833684263</c:v>
                </c:pt>
                <c:pt idx="136">
                  <c:v>0.44662136068484831</c:v>
                </c:pt>
                <c:pt idx="137">
                  <c:v>0.45317225068957279</c:v>
                </c:pt>
                <c:pt idx="138">
                  <c:v>0.45984333273533712</c:v>
                </c:pt>
                <c:pt idx="139">
                  <c:v>0.4666381085120353</c:v>
                </c:pt>
                <c:pt idx="140">
                  <c:v>0.47356018965029156</c:v>
                </c:pt>
                <c:pt idx="141">
                  <c:v>0.48061330025195942</c:v>
                </c:pt>
                <c:pt idx="142">
                  <c:v>0.48780127928308248</c:v>
                </c:pt>
                <c:pt idx="143">
                  <c:v>0.49512808279128234</c:v>
                </c:pt>
                <c:pt idx="144">
                  <c:v>0.50259778590368065</c:v>
                </c:pt>
                <c:pt idx="145">
                  <c:v>0.51021458455483659</c:v>
                </c:pt>
                <c:pt idx="146">
                  <c:v>0.51798279688662352</c:v>
                </c:pt>
                <c:pt idx="147">
                  <c:v>0.52590686425344091</c:v>
                </c:pt>
                <c:pt idx="148">
                  <c:v>0.53399135175647472</c:v>
                </c:pt>
                <c:pt idx="149">
                  <c:v>0.54224094821978797</c:v>
                </c:pt>
                <c:pt idx="150">
                  <c:v>0.55066046550865677</c:v>
                </c:pt>
                <c:pt idx="151">
                  <c:v>0.55925483707662904</c:v>
                </c:pt>
                <c:pt idx="152">
                  <c:v>0.56802911561206737</c:v>
                </c:pt>
                <c:pt idx="153">
                  <c:v>0.57698846963725936</c:v>
                </c:pt>
                <c:pt idx="154">
                  <c:v>0.58613817889332209</c:v>
                </c:pt>
                <c:pt idx="155">
                  <c:v>0.59548362832185553</c:v>
                </c:pt>
                <c:pt idx="156">
                  <c:v>0.6050303004293941</c:v>
                </c:pt>
                <c:pt idx="157">
                  <c:v>0.61478376579287053</c:v>
                </c:pt>
                <c:pt idx="158">
                  <c:v>0.62474967143334792</c:v>
                </c:pt>
                <c:pt idx="159">
                  <c:v>0.63493372675086235</c:v>
                </c:pt>
                <c:pt idx="160">
                  <c:v>0.64534168667516822</c:v>
                </c:pt>
                <c:pt idx="161">
                  <c:v>0.65597933164520716</c:v>
                </c:pt>
                <c:pt idx="162">
                  <c:v>0.66685244398408927</c:v>
                </c:pt>
                <c:pt idx="163">
                  <c:v>0.6779667801860878</c:v>
                </c:pt>
                <c:pt idx="164">
                  <c:v>0.6893280385776086</c:v>
                </c:pt>
                <c:pt idx="165">
                  <c:v>0.70094182175535125</c:v>
                </c:pt>
                <c:pt idx="166">
                  <c:v>0.71281359314213022</c:v>
                </c:pt>
                <c:pt idx="167">
                  <c:v>0.72494862693458872</c:v>
                </c:pt>
                <c:pt idx="168">
                  <c:v>0.73735195064798531</c:v>
                </c:pt>
                <c:pt idx="169">
                  <c:v>0.75002827939250838</c:v>
                </c:pt>
                <c:pt idx="170">
                  <c:v>0.76298194094476013</c:v>
                </c:pt>
                <c:pt idx="171">
                  <c:v>0.7762167906093127</c:v>
                </c:pt>
                <c:pt idx="172">
                  <c:v>0.78973611480150296</c:v>
                </c:pt>
                <c:pt idx="173">
                  <c:v>0.80354252222776457</c:v>
                </c:pt>
                <c:pt idx="174">
                  <c:v>0.81763782149865372</c:v>
                </c:pt>
                <c:pt idx="175">
                  <c:v>0.83202288398869939</c:v>
                </c:pt>
                <c:pt idx="176">
                  <c:v>0.84669749076395229</c:v>
                </c:pt>
                <c:pt idx="177">
                  <c:v>0.8616601624423309</c:v>
                </c:pt>
                <c:pt idx="178">
                  <c:v>0.87690797094516104</c:v>
                </c:pt>
                <c:pt idx="179">
                  <c:v>0.89243633225442076</c:v>
                </c:pt>
                <c:pt idx="180">
                  <c:v>0.90823877952543419</c:v>
                </c:pt>
                <c:pt idx="181">
                  <c:v>0.92430671623755178</c:v>
                </c:pt>
                <c:pt idx="182">
                  <c:v>0.94062914951641929</c:v>
                </c:pt>
                <c:pt idx="183">
                  <c:v>0.95719240435333164</c:v>
                </c:pt>
                <c:pt idx="184">
                  <c:v>0.9739798202032719</c:v>
                </c:pt>
                <c:pt idx="185">
                  <c:v>0.99097143238664942</c:v>
                </c:pt>
                <c:pt idx="186">
                  <c:v>1.0081436418714611</c:v>
                </c:pt>
                <c:pt idx="187">
                  <c:v>1.0254688783884127</c:v>
                </c:pt>
                <c:pt idx="188">
                  <c:v>1.0429152634391425</c:v>
                </c:pt>
                <c:pt idx="189">
                  <c:v>1.0604462815913962</c:v>
                </c:pt>
                <c:pt idx="190">
                  <c:v>1.0780204704909711</c:v>
                </c:pt>
                <c:pt idx="191">
                  <c:v>1.095591142209744</c:v>
                </c:pt>
                <c:pt idx="192">
                  <c:v>1.1131061508119393</c:v>
                </c:pt>
                <c:pt idx="193">
                  <c:v>1.1305077232390273</c:v>
                </c:pt>
                <c:pt idx="194">
                  <c:v>1.1477323726261766</c:v>
                </c:pt>
                <c:pt idx="195">
                  <c:v>1.164710914763269</c:v>
                </c:pt>
                <c:pt idx="196">
                  <c:v>1.18136860935057</c:v>
                </c:pt>
                <c:pt idx="197">
                  <c:v>1.1976254476872876</c:v>
                </c:pt>
                <c:pt idx="198">
                  <c:v>1.2133966071654101</c:v>
                </c:pt>
                <c:pt idx="199">
                  <c:v>1.2285930901243796</c:v>
                </c:pt>
                <c:pt idx="200">
                  <c:v>1.2431225600019713</c:v>
                </c:pt>
                <c:pt idx="201">
                  <c:v>1.2568903811321346</c:v>
                </c:pt>
                <c:pt idx="202">
                  <c:v>1.2698008599736259</c:v>
                </c:pt>
                <c:pt idx="203">
                  <c:v>1.2817586751804202</c:v>
                </c:pt>
                <c:pt idx="204">
                  <c:v>1.2926704721582822</c:v>
                </c:pt>
                <c:pt idx="205">
                  <c:v>1.3024465852593472</c:v>
                </c:pt>
                <c:pt idx="206">
                  <c:v>1.3110028384594894</c:v>
                </c:pt>
                <c:pt idx="207">
                  <c:v>1.3182623643433675</c:v>
                </c:pt>
                <c:pt idx="208">
                  <c:v>1.3241573726833367</c:v>
                </c:pt>
                <c:pt idx="209">
                  <c:v>1.3286307949909655</c:v>
                </c:pt>
                <c:pt idx="210">
                  <c:v>1.3316377310886602</c:v>
                </c:pt>
                <c:pt idx="211">
                  <c:v>1.333146628573568</c:v>
                </c:pt>
                <c:pt idx="212">
                  <c:v>1.3331401361109119</c:v>
                </c:pt>
                <c:pt idx="213">
                  <c:v>1.3316155863170394</c:v>
                </c:pt>
                <c:pt idx="214">
                  <c:v>1.3285850825356771</c:v>
                </c:pt>
                <c:pt idx="215">
                  <c:v>1.3240751845776451</c:v>
                </c:pt>
                <c:pt idx="216">
                  <c:v>1.3181262097052722</c:v>
                </c:pt>
                <c:pt idx="217">
                  <c:v>1.3107911849602045</c:v>
                </c:pt>
                <c:pt idx="218">
                  <c:v>1.3021345036962972</c:v>
                </c:pt>
                <c:pt idx="219">
                  <c:v>1.2922303516080884</c:v>
                </c:pt>
                <c:pt idx="220">
                  <c:v>1.2811609748797812</c:v>
                </c:pt>
                <c:pt idx="221">
                  <c:v>1.2690148651335802</c:v>
                </c:pt>
                <c:pt idx="222">
                  <c:v>1.2558849329838886</c:v>
                </c:pt>
                <c:pt idx="223">
                  <c:v>1.2418667349961041</c:v>
                </c:pt>
                <c:pt idx="224">
                  <c:v>1.2270568087821652</c:v>
                </c:pt>
                <c:pt idx="225">
                  <c:v>1.2115511590381685</c:v>
                </c:pt>
                <c:pt idx="226">
                  <c:v>1.1954439247099637</c:v>
                </c:pt>
                <c:pt idx="227">
                  <c:v>1.1788262451795646</c:v>
                </c:pt>
                <c:pt idx="228">
                  <c:v>1.1617853321924361</c:v>
                </c:pt>
                <c:pt idx="229">
                  <c:v>1.1444037447307267</c:v>
                </c:pt>
                <c:pt idx="230">
                  <c:v>1.1267588564670377</c:v>
                </c:pt>
                <c:pt idx="231">
                  <c:v>1.108922499876259</c:v>
                </c:pt>
                <c:pt idx="232">
                  <c:v>1.090960767437986</c:v>
                </c:pt>
                <c:pt idx="233">
                  <c:v>1.0729339484112612</c:v>
                </c:pt>
                <c:pt idx="234">
                  <c:v>1.0548965791222435</c:v>
                </c:pt>
                <c:pt idx="235">
                  <c:v>1.0368975852649469</c:v>
                </c:pt>
                <c:pt idx="236">
                  <c:v>1.0189804960743245</c:v>
                </c:pt>
                <c:pt idx="237">
                  <c:v>1.0011837121175655</c:v>
                </c:pt>
                <c:pt idx="238">
                  <c:v>0.98354081063310994</c:v>
                </c:pt>
                <c:pt idx="239">
                  <c:v>0.9660808746429661</c:v>
                </c:pt>
                <c:pt idx="240">
                  <c:v>0.9488288343333563</c:v>
                </c:pt>
                <c:pt idx="241">
                  <c:v>0.9318058113435258</c:v>
                </c:pt>
                <c:pt idx="242">
                  <c:v>0.91502945855977835</c:v>
                </c:pt>
                <c:pt idx="243">
                  <c:v>0.89851428974660164</c:v>
                </c:pt>
                <c:pt idx="244">
                  <c:v>0.88227199484607888</c:v>
                </c:pt>
                <c:pt idx="245">
                  <c:v>0.86631173804305606</c:v>
                </c:pt>
                <c:pt idx="246">
                  <c:v>0.85064043673970424</c:v>
                </c:pt>
                <c:pt idx="247">
                  <c:v>0.83526302042888323</c:v>
                </c:pt>
                <c:pt idx="248">
                  <c:v>0.82018266912378146</c:v>
                </c:pt>
                <c:pt idx="249">
                  <c:v>0.80540103151583353</c:v>
                </c:pt>
                <c:pt idx="250">
                  <c:v>0.79091842341730845</c:v>
                </c:pt>
                <c:pt idx="251">
                  <c:v>0.77673400732132158</c:v>
                </c:pt>
                <c:pt idx="252">
                  <c:v>0.7628459541001813</c:v>
                </c:pt>
                <c:pt idx="253">
                  <c:v>0.74925158798056668</c:v>
                </c:pt>
                <c:pt idx="254">
                  <c:v>0.73594751599612573</c:v>
                </c:pt>
                <c:pt idx="255">
                  <c:v>0.72292974313750913</c:v>
                </c:pt>
                <c:pt idx="256">
                  <c:v>0.71019377440718767</c:v>
                </c:pt>
                <c:pt idx="257">
                  <c:v>0.69773470495044021</c:v>
                </c:pt>
                <c:pt idx="258">
                  <c:v>0.68554729938156644</c:v>
                </c:pt>
                <c:pt idx="259">
                  <c:v>0.67362606136126979</c:v>
                </c:pt>
                <c:pt idx="260">
                  <c:v>0.66196529441164431</c:v>
                </c:pt>
                <c:pt idx="261">
                  <c:v>0.65055915488259131</c:v>
                </c:pt>
                <c:pt idx="262">
                  <c:v>0.63940169791025503</c:v>
                </c:pt>
                <c:pt idx="263">
                  <c:v>0.62848691713616156</c:v>
                </c:pt>
                <c:pt idx="264">
                  <c:v>0.61780877888629127</c:v>
                </c:pt>
                <c:pt idx="265">
                  <c:v>0.60736125144339359</c:v>
                </c:pt>
                <c:pt idx="266">
                  <c:v>0.59713832998384098</c:v>
                </c:pt>
                <c:pt idx="267">
                  <c:v>0.5871340576926638</c:v>
                </c:pt>
                <c:pt idx="268">
                  <c:v>0.57734254351714864</c:v>
                </c:pt>
                <c:pt idx="269">
                  <c:v>0.56775797697050878</c:v>
                </c:pt>
                <c:pt idx="270">
                  <c:v>0.55837464035259232</c:v>
                </c:pt>
                <c:pt idx="271">
                  <c:v>0.54918691871410275</c:v>
                </c:pt>
                <c:pt idx="272">
                  <c:v>0.54018930785421082</c:v>
                </c:pt>
                <c:pt idx="273">
                  <c:v>0.53137642060848711</c:v>
                </c:pt>
                <c:pt idx="274">
                  <c:v>0.52274299165442761</c:v>
                </c:pt>
                <c:pt idx="275">
                  <c:v>0.51428388103532574</c:v>
                </c:pt>
                <c:pt idx="276">
                  <c:v>0.50599407657952944</c:v>
                </c:pt>
                <c:pt idx="277">
                  <c:v>0.49786869537095629</c:v>
                </c:pt>
                <c:pt idx="278">
                  <c:v>0.48990298440791141</c:v>
                </c:pt>
                <c:pt idx="279">
                  <c:v>0.48209232057053952</c:v>
                </c:pt>
                <c:pt idx="280">
                  <c:v>0.47443221000237051</c:v>
                </c:pt>
                <c:pt idx="281">
                  <c:v>0.4669182869982792</c:v>
                </c:pt>
                <c:pt idx="282">
                  <c:v>0.45954631247954442</c:v>
                </c:pt>
                <c:pt idx="283">
                  <c:v>0.45231217212639258</c:v>
                </c:pt>
                <c:pt idx="284">
                  <c:v>0.445211874229341</c:v>
                </c:pt>
                <c:pt idx="285">
                  <c:v>0.43824154731264631</c:v>
                </c:pt>
                <c:pt idx="286">
                  <c:v>0.43139743757610649</c:v>
                </c:pt>
                <c:pt idx="287">
                  <c:v>0.4246759061952553</c:v>
                </c:pt>
                <c:pt idx="288">
                  <c:v>0.41807342651452972</c:v>
                </c:pt>
                <c:pt idx="289">
                  <c:v>0.41158658116320695</c:v>
                </c:pt>
                <c:pt idx="290">
                  <c:v>0.40521205911967412</c:v>
                </c:pt>
                <c:pt idx="291">
                  <c:v>0.39894665274593921</c:v>
                </c:pt>
                <c:pt idx="292">
                  <c:v>0.39278725481102783</c:v>
                </c:pt>
                <c:pt idx="293">
                  <c:v>0.38673085551911629</c:v>
                </c:pt>
                <c:pt idx="294">
                  <c:v>0.38077453955575463</c:v>
                </c:pt>
                <c:pt idx="295">
                  <c:v>0.37491548316339945</c:v>
                </c:pt>
                <c:pt idx="296">
                  <c:v>0.3691509512555875</c:v>
                </c:pt>
                <c:pt idx="297">
                  <c:v>0.36347829457745368</c:v>
                </c:pt>
                <c:pt idx="298">
                  <c:v>0.35789494691886609</c:v>
                </c:pt>
                <c:pt idx="299">
                  <c:v>0.35239842238523361</c:v>
                </c:pt>
                <c:pt idx="300">
                  <c:v>0.34698631272996711</c:v>
                </c:pt>
                <c:pt idx="301">
                  <c:v>0.34165628475165005</c:v>
                </c:pt>
                <c:pt idx="302">
                  <c:v>0.33640607775819209</c:v>
                </c:pt>
                <c:pt idx="303">
                  <c:v>0.3312335010995488</c:v>
                </c:pt>
                <c:pt idx="304">
                  <c:v>0.32613643177000512</c:v>
                </c:pt>
                <c:pt idx="305">
                  <c:v>0.321112812080529</c:v>
                </c:pt>
                <c:pt idx="306">
                  <c:v>0.31616064740127259</c:v>
                </c:pt>
                <c:pt idx="307">
                  <c:v>0.31127800397393723</c:v>
                </c:pt>
                <c:pt idx="308">
                  <c:v>0.30646300679342386</c:v>
                </c:pt>
                <c:pt idx="309">
                  <c:v>0.30171383755793629</c:v>
                </c:pt>
                <c:pt idx="310">
                  <c:v>0.29702873268648577</c:v>
                </c:pt>
                <c:pt idx="311">
                  <c:v>0.2924059814025961</c:v>
                </c:pt>
                <c:pt idx="312">
                  <c:v>0.28784392388284946</c:v>
                </c:pt>
                <c:pt idx="313">
                  <c:v>0.28334094946880933</c:v>
                </c:pt>
                <c:pt idx="314">
                  <c:v>0.27889549494078103</c:v>
                </c:pt>
                <c:pt idx="315">
                  <c:v>0.27450604285179081</c:v>
                </c:pt>
                <c:pt idx="316">
                  <c:v>0.27017111992012338</c:v>
                </c:pt>
                <c:pt idx="317">
                  <c:v>0.26588929547873752</c:v>
                </c:pt>
                <c:pt idx="318">
                  <c:v>0.26165917997984073</c:v>
                </c:pt>
                <c:pt idx="319">
                  <c:v>0.25747942355291759</c:v>
                </c:pt>
                <c:pt idx="320">
                  <c:v>0.25334871461449976</c:v>
                </c:pt>
                <c:pt idx="321">
                  <c:v>0.24926577852797235</c:v>
                </c:pt>
                <c:pt idx="322">
                  <c:v>0.24522937631174507</c:v>
                </c:pt>
                <c:pt idx="323">
                  <c:v>0.24123830339412558</c:v>
                </c:pt>
                <c:pt idx="324">
                  <c:v>0.23729138841326342</c:v>
                </c:pt>
                <c:pt idx="325">
                  <c:v>0.23338749206057371</c:v>
                </c:pt>
                <c:pt idx="326">
                  <c:v>0.22952550596607593</c:v>
                </c:pt>
                <c:pt idx="327">
                  <c:v>0.22570435162411959</c:v>
                </c:pt>
                <c:pt idx="328">
                  <c:v>0.22192297935801833</c:v>
                </c:pt>
                <c:pt idx="329">
                  <c:v>0.21818036732214352</c:v>
                </c:pt>
                <c:pt idx="330">
                  <c:v>0.21447552054007357</c:v>
                </c:pt>
                <c:pt idx="331">
                  <c:v>0.21080746997744171</c:v>
                </c:pt>
                <c:pt idx="332">
                  <c:v>0.20717527164815822</c:v>
                </c:pt>
                <c:pt idx="333">
                  <c:v>0.20357800575273358</c:v>
                </c:pt>
                <c:pt idx="334">
                  <c:v>0.2000147758474676</c:v>
                </c:pt>
                <c:pt idx="335">
                  <c:v>0.19648470804331017</c:v>
                </c:pt>
                <c:pt idx="336">
                  <c:v>0.19298695023324189</c:v>
                </c:pt>
                <c:pt idx="337">
                  <c:v>0.18952067134706196</c:v>
                </c:pt>
                <c:pt idx="338">
                  <c:v>0.18608506063251387</c:v>
                </c:pt>
                <c:pt idx="339">
                  <c:v>0.18267932696171063</c:v>
                </c:pt>
                <c:pt idx="340">
                  <c:v>0.17930269816186867</c:v>
                </c:pt>
                <c:pt idx="341">
                  <c:v>0.17595442036938627</c:v>
                </c:pt>
                <c:pt idx="342">
                  <c:v>0.17263375740634751</c:v>
                </c:pt>
                <c:pt idx="343">
                  <c:v>0.16933999017855975</c:v>
                </c:pt>
                <c:pt idx="344">
                  <c:v>0.16607241609426995</c:v>
                </c:pt>
                <c:pt idx="345">
                  <c:v>0.16283034850273903</c:v>
                </c:pt>
                <c:pt idx="346">
                  <c:v>0.15961311615188079</c:v>
                </c:pt>
                <c:pt idx="347">
                  <c:v>0.15642006266420488</c:v>
                </c:pt>
                <c:pt idx="348">
                  <c:v>0.15325054603033222</c:v>
                </c:pt>
                <c:pt idx="349">
                  <c:v>0.15010393811938091</c:v>
                </c:pt>
                <c:pt idx="350">
                  <c:v>0.14697962420554306</c:v>
                </c:pt>
                <c:pt idx="351">
                  <c:v>0.14387700251020538</c:v>
                </c:pt>
                <c:pt idx="352">
                  <c:v>0.14079548375898843</c:v>
                </c:pt>
                <c:pt idx="353">
                  <c:v>0.13773449075310099</c:v>
                </c:pt>
                <c:pt idx="354">
                  <c:v>0.13469345795443458</c:v>
                </c:pt>
                <c:pt idx="355">
                  <c:v>0.13167183108384381</c:v>
                </c:pt>
                <c:pt idx="356">
                  <c:v>0.12866906673207482</c:v>
                </c:pt>
                <c:pt idx="357">
                  <c:v>0.12568463198283231</c:v>
                </c:pt>
                <c:pt idx="358">
                  <c:v>0.12271800404749174</c:v>
                </c:pt>
                <c:pt idx="359">
                  <c:v>0.119768669910977</c:v>
                </c:pt>
                <c:pt idx="360">
                  <c:v>0.11683612598835395</c:v>
                </c:pt>
                <c:pt idx="361">
                  <c:v>0.11391987779169657</c:v>
                </c:pt>
                <c:pt idx="362">
                  <c:v>0.11101943960680218</c:v>
                </c:pt>
                <c:pt idx="363">
                  <c:v>0.10813433417935223</c:v>
                </c:pt>
                <c:pt idx="364">
                  <c:v>0.10526409241012585</c:v>
                </c:pt>
                <c:pt idx="365">
                  <c:v>0.10240825305888575</c:v>
                </c:pt>
                <c:pt idx="366">
                  <c:v>9.9566362456579752E-2</c:v>
                </c:pt>
                <c:pt idx="367">
                  <c:v>9.6737974225501386E-2</c:v>
                </c:pt>
                <c:pt idx="368">
                  <c:v>9.3922649007077141E-2</c:v>
                </c:pt>
                <c:pt idx="369">
                  <c:v>9.1119954196953706E-2</c:v>
                </c:pt>
                <c:pt idx="370">
                  <c:v>8.832946368706858E-2</c:v>
                </c:pt>
                <c:pt idx="371">
                  <c:v>8.555075761440685E-2</c:v>
                </c:pt>
                <c:pt idx="372">
                  <c:v>8.2783422116148989E-2</c:v>
                </c:pt>
                <c:pt idx="373">
                  <c:v>8.0027049090926089E-2</c:v>
                </c:pt>
                <c:pt idx="374">
                  <c:v>7.7281235965913561E-2</c:v>
                </c:pt>
                <c:pt idx="375">
                  <c:v>7.4545585469498812E-2</c:v>
                </c:pt>
                <c:pt idx="376">
                  <c:v>7.1819705409264439E-2</c:v>
                </c:pt>
                <c:pt idx="377">
                  <c:v>6.91032084550465E-2</c:v>
                </c:pt>
                <c:pt idx="378">
                  <c:v>6.6395711926825335E-2</c:v>
                </c:pt>
                <c:pt idx="379">
                  <c:v>6.3696837587216823E-2</c:v>
                </c:pt>
                <c:pt idx="380">
                  <c:v>6.1006211438343762E-2</c:v>
                </c:pt>
                <c:pt idx="381">
                  <c:v>5.8323463522865951E-2</c:v>
                </c:pt>
                <c:pt idx="382">
                  <c:v>5.5648227728959276E-2</c:v>
                </c:pt>
                <c:pt idx="383">
                  <c:v>5.2980141599039403E-2</c:v>
                </c:pt>
                <c:pt idx="384">
                  <c:v>5.0318846142029923E-2</c:v>
                </c:pt>
                <c:pt idx="385">
                  <c:v>4.7663985648978856E-2</c:v>
                </c:pt>
                <c:pt idx="386">
                  <c:v>4.5015207511838642E-2</c:v>
                </c:pt>
                <c:pt idx="387">
                  <c:v>4.2372162045220776E-2</c:v>
                </c:pt>
                <c:pt idx="388">
                  <c:v>3.9734502310947439E-2</c:v>
                </c:pt>
                <c:pt idx="389">
                  <c:v>3.7101883945224734E-2</c:v>
                </c:pt>
                <c:pt idx="390">
                  <c:v>3.447396498826464E-2</c:v>
                </c:pt>
                <c:pt idx="391">
                  <c:v>3.1850405716187281E-2</c:v>
                </c:pt>
                <c:pt idx="392">
                  <c:v>2.9230868475039834E-2</c:v>
                </c:pt>
                <c:pt idx="393">
                  <c:v>2.6615017516768966E-2</c:v>
                </c:pt>
                <c:pt idx="394">
                  <c:v>2.4002518836989603E-2</c:v>
                </c:pt>
                <c:pt idx="395">
                  <c:v>2.1393040014392888E-2</c:v>
                </c:pt>
                <c:pt idx="396">
                  <c:v>1.8786250051639163E-2</c:v>
                </c:pt>
                <c:pt idx="397">
                  <c:v>1.6181819217584853E-2</c:v>
                </c:pt>
                <c:pt idx="398">
                  <c:v>1.3579418890695198E-2</c:v>
                </c:pt>
                <c:pt idx="399">
                  <c:v>1.0978721403491421E-2</c:v>
                </c:pt>
                <c:pt idx="400">
                  <c:v>8.3793998878895892E-3</c:v>
                </c:pt>
                <c:pt idx="401">
                  <c:v>5.7811281212843723E-3</c:v>
                </c:pt>
                <c:pt idx="402">
                  <c:v>3.1835803732334711E-3</c:v>
                </c:pt>
                <c:pt idx="403">
                  <c:v>5.8643125259986181E-4</c:v>
                </c:pt>
                <c:pt idx="404">
                  <c:v>2.0106444449887757E-3</c:v>
                </c:pt>
                <c:pt idx="405">
                  <c:v>4.6079718895090278E-3</c:v>
                </c:pt>
                <c:pt idx="406">
                  <c:v>7.2058763688773982E-3</c:v>
                </c:pt>
                <c:pt idx="407">
                  <c:v>9.8046834413949048E-3</c:v>
                </c:pt>
                <c:pt idx="408">
                  <c:v>1.2404719088445954E-2</c:v>
                </c:pt>
                <c:pt idx="409">
                  <c:v>1.5006309867588118E-2</c:v>
                </c:pt>
                <c:pt idx="410">
                  <c:v>1.7609783066179066E-2</c:v>
                </c:pt>
                <c:pt idx="411">
                  <c:v>2.0215466855684643E-2</c:v>
                </c:pt>
                <c:pt idx="412">
                  <c:v>2.2823690446810325E-2</c:v>
                </c:pt>
                <c:pt idx="413">
                  <c:v>2.5434784245602152E-2</c:v>
                </c:pt>
                <c:pt idx="414">
                  <c:v>2.8049080010668054E-2</c:v>
                </c:pt>
                <c:pt idx="415">
                  <c:v>3.0666911011661666E-2</c:v>
                </c:pt>
                <c:pt idx="416">
                  <c:v>3.328861218918603E-2</c:v>
                </c:pt>
                <c:pt idx="417">
                  <c:v>3.5914520316265346E-2</c:v>
                </c:pt>
                <c:pt idx="418">
                  <c:v>3.8544974161540624E-2</c:v>
                </c:pt>
                <c:pt idx="419">
                  <c:v>4.1180314654350472E-2</c:v>
                </c:pt>
                <c:pt idx="420">
                  <c:v>4.3820885051851603E-2</c:v>
                </c:pt>
                <c:pt idx="421">
                  <c:v>4.6467031108345942E-2</c:v>
                </c:pt>
                <c:pt idx="422">
                  <c:v>4.9119101246981822E-2</c:v>
                </c:pt>
                <c:pt idx="423">
                  <c:v>5.1777446733996514E-2</c:v>
                </c:pt>
                <c:pt idx="424">
                  <c:v>5.4442421855674848E-2</c:v>
                </c:pt>
                <c:pt idx="425">
                  <c:v>5.7114384098205656E-2</c:v>
                </c:pt>
                <c:pt idx="426">
                  <c:v>5.9793694330612157E-2</c:v>
                </c:pt>
                <c:pt idx="427">
                  <c:v>6.2480716990947448E-2</c:v>
                </c:pt>
                <c:pt idx="428">
                  <c:v>6.5175820275947122E-2</c:v>
                </c:pt>
                <c:pt idx="429">
                  <c:v>6.78793763343329E-2</c:v>
                </c:pt>
                <c:pt idx="430">
                  <c:v>7.0591761463973432E-2</c:v>
                </c:pt>
                <c:pt idx="431">
                  <c:v>7.3313356313108938E-2</c:v>
                </c:pt>
                <c:pt idx="432">
                  <c:v>7.6044546085854092E-2</c:v>
                </c:pt>
                <c:pt idx="433">
                  <c:v>7.8785720752200444E-2</c:v>
                </c:pt>
                <c:pt idx="434">
                  <c:v>8.1537275262748607E-2</c:v>
                </c:pt>
                <c:pt idx="435">
                  <c:v>8.4299609768401354E-2</c:v>
                </c:pt>
                <c:pt idx="436">
                  <c:v>8.7073129845264455E-2</c:v>
                </c:pt>
                <c:pt idx="437">
                  <c:v>8.9858246725004809E-2</c:v>
                </c:pt>
                <c:pt idx="438">
                  <c:v>9.2655377530924357E-2</c:v>
                </c:pt>
                <c:pt idx="439">
                  <c:v>9.5464945520019343E-2</c:v>
                </c:pt>
                <c:pt idx="440">
                  <c:v>9.8287380331302882E-2</c:v>
                </c:pt>
                <c:pt idx="441">
                  <c:v>0.10112311824067707</c:v>
                </c:pt>
                <c:pt idx="442">
                  <c:v>0.10397260242265413</c:v>
                </c:pt>
                <c:pt idx="443">
                  <c:v>0.10683628321923302</c:v>
                </c:pt>
                <c:pt idx="444">
                  <c:v>0.1097146184162528</c:v>
                </c:pt>
                <c:pt idx="445">
                  <c:v>0.11260807352755493</c:v>
                </c:pt>
                <c:pt idx="446">
                  <c:v>0.11551712208729774</c:v>
                </c:pt>
                <c:pt idx="447">
                  <c:v>0.11844224595077919</c:v>
                </c:pt>
                <c:pt idx="448">
                  <c:v>0.1213839356041421</c:v>
                </c:pt>
                <c:pt idx="449">
                  <c:v>0.12434269048334261</c:v>
                </c:pt>
                <c:pt idx="450">
                  <c:v>0.12731901930278422</c:v>
                </c:pt>
                <c:pt idx="451">
                  <c:v>0.13031344039403278</c:v>
                </c:pt>
                <c:pt idx="452">
                  <c:v>0.13332648205504366</c:v>
                </c:pt>
                <c:pt idx="453">
                  <c:v>0.13635868291034814</c:v>
                </c:pt>
                <c:pt idx="454">
                  <c:v>0.13941059228266939</c:v>
                </c:pt>
                <c:pt idx="455">
                  <c:v>0.14248277057644829</c:v>
                </c:pt>
                <c:pt idx="456">
                  <c:v>0.14557578967378576</c:v>
                </c:pt>
                <c:pt idx="457">
                  <c:v>0.1486902333433279</c:v>
                </c:pt>
                <c:pt idx="458">
                  <c:v>0.15182669766263465</c:v>
                </c:pt>
                <c:pt idx="459">
                  <c:v>0.15498579145460234</c:v>
                </c:pt>
                <c:pt idx="460">
                  <c:v>0.1581681367385312</c:v>
                </c:pt>
                <c:pt idx="461">
                  <c:v>0.16137436919644929</c:v>
                </c:pt>
                <c:pt idx="462">
                  <c:v>0.16460513865533077</c:v>
                </c:pt>
                <c:pt idx="463">
                  <c:v>0.16786110958587899</c:v>
                </c:pt>
                <c:pt idx="464">
                  <c:v>0.1711429616185566</c:v>
                </c:pt>
                <c:pt idx="465">
                  <c:v>0.17445139007758784</c:v>
                </c:pt>
                <c:pt idx="466">
                  <c:v>0.17778710653367988</c:v>
                </c:pt>
                <c:pt idx="467">
                  <c:v>0.18115083937623611</c:v>
                </c:pt>
                <c:pt idx="468">
                  <c:v>0.18454333440587778</c:v>
                </c:pt>
                <c:pt idx="469">
                  <c:v>0.18796535544810683</c:v>
                </c:pt>
                <c:pt idx="470">
                  <c:v>0.19141768498898606</c:v>
                </c:pt>
                <c:pt idx="471">
                  <c:v>0.19490112483374822</c:v>
                </c:pt>
                <c:pt idx="472">
                  <c:v>0.19841649678927017</c:v>
                </c:pt>
                <c:pt idx="473">
                  <c:v>0.2019646433713953</c:v>
                </c:pt>
                <c:pt idx="474">
                  <c:v>0.20554642853812266</c:v>
                </c:pt>
                <c:pt idx="475">
                  <c:v>0.2091627384497122</c:v>
                </c:pt>
                <c:pt idx="476">
                  <c:v>0.21281448225680324</c:v>
                </c:pt>
                <c:pt idx="477">
                  <c:v>0.21650259291768187</c:v>
                </c:pt>
                <c:pt idx="478">
                  <c:v>0.22022802804586644</c:v>
                </c:pt>
                <c:pt idx="479">
                  <c:v>0.2239917707892326</c:v>
                </c:pt>
                <c:pt idx="480">
                  <c:v>0.22779483074193352</c:v>
                </c:pt>
                <c:pt idx="481">
                  <c:v>0.23163824489041332</c:v>
                </c:pt>
                <c:pt idx="482">
                  <c:v>0.23552307859485838</c:v>
                </c:pt>
                <c:pt idx="483">
                  <c:v>0.23945042660747184</c:v>
                </c:pt>
                <c:pt idx="484">
                  <c:v>0.24342141412899265</c:v>
                </c:pt>
                <c:pt idx="485">
                  <c:v>0.24743719790493129</c:v>
                </c:pt>
                <c:pt idx="486">
                  <c:v>0.25149896736302729</c:v>
                </c:pt>
                <c:pt idx="487">
                  <c:v>0.25560794579347201</c:v>
                </c:pt>
                <c:pt idx="488">
                  <c:v>0.25976539157348072</c:v>
                </c:pt>
                <c:pt idx="489">
                  <c:v>0.26397259943782753</c:v>
                </c:pt>
                <c:pt idx="490">
                  <c:v>0.26823090179698955</c:v>
                </c:pt>
                <c:pt idx="491">
                  <c:v>0.27254167010456992</c:v>
                </c:pt>
                <c:pt idx="492">
                  <c:v>0.27690631627569229</c:v>
                </c:pt>
                <c:pt idx="493">
                  <c:v>0.2813262941580717</c:v>
                </c:pt>
                <c:pt idx="494">
                  <c:v>0.28580310105747736</c:v>
                </c:pt>
                <c:pt idx="495">
                  <c:v>0.29033827931929895</c:v>
                </c:pt>
                <c:pt idx="496">
                  <c:v>0.29493341796791095</c:v>
                </c:pt>
                <c:pt idx="497">
                  <c:v>0.29959015440551717</c:v>
                </c:pt>
                <c:pt idx="498">
                  <c:v>0.30431017617210376</c:v>
                </c:pt>
                <c:pt idx="499">
                  <c:v>0.30909522276808366</c:v>
                </c:pt>
                <c:pt idx="500">
                  <c:v>0.31394708754113576</c:v>
                </c:pt>
                <c:pt idx="501">
                  <c:v>0.31886761963864413</c:v>
                </c:pt>
                <c:pt idx="502">
                  <c:v>0.32385872602701299</c:v>
                </c:pt>
                <c:pt idx="503">
                  <c:v>0.32892237357898813</c:v>
                </c:pt>
                <c:pt idx="504">
                  <c:v>0.33406059122991272</c:v>
                </c:pt>
                <c:pt idx="505">
                  <c:v>0.33927547220361814</c:v>
                </c:pt>
                <c:pt idx="506">
                  <c:v>0.34456917630838213</c:v>
                </c:pt>
                <c:pt idx="507">
                  <c:v>0.34994393230303289</c:v>
                </c:pt>
                <c:pt idx="508">
                  <c:v>0.35540204033290496</c:v>
                </c:pt>
                <c:pt idx="509">
                  <c:v>0.36094587443488241</c:v>
                </c:pt>
                <c:pt idx="510">
                  <c:v>0.36657788511021355</c:v>
                </c:pt>
                <c:pt idx="511">
                  <c:v>0.37230060196315279</c:v>
                </c:pt>
                <c:pt idx="512">
                  <c:v>0.37811663640274934</c:v>
                </c:pt>
                <c:pt idx="513">
                  <c:v>0.38402868440421994</c:v>
                </c:pt>
                <c:pt idx="514">
                  <c:v>0.39003952932536845</c:v>
                </c:pt>
                <c:pt idx="515">
                  <c:v>0.39615204477234894</c:v>
                </c:pt>
                <c:pt idx="516">
                  <c:v>0.40236919750773148</c:v>
                </c:pt>
                <c:pt idx="517">
                  <c:v>0.40869405039231455</c:v>
                </c:pt>
                <c:pt idx="518">
                  <c:v>0.41512976535034135</c:v>
                </c:pt>
                <c:pt idx="519">
                  <c:v>0.4216796063457679</c:v>
                </c:pt>
                <c:pt idx="520">
                  <c:v>0.42834694235490606</c:v>
                </c:pt>
                <c:pt idx="521">
                  <c:v>0.43513525031809697</c:v>
                </c:pt>
                <c:pt idx="522">
                  <c:v>0.44204811805004735</c:v>
                </c:pt>
                <c:pt idx="523">
                  <c:v>0.44908924708496212</c:v>
                </c:pt>
                <c:pt idx="524">
                  <c:v>0.45626245542866223</c:v>
                </c:pt>
                <c:pt idx="525">
                  <c:v>0.46357168018535355</c:v>
                </c:pt>
                <c:pt idx="526">
                  <c:v>0.47102098002154741</c:v>
                </c:pt>
                <c:pt idx="527">
                  <c:v>0.47861453742379362</c:v>
                </c:pt>
                <c:pt idx="528">
                  <c:v>0.48635666070022127</c:v>
                </c:pt>
                <c:pt idx="529">
                  <c:v>0.4942517856683073</c:v>
                </c:pt>
                <c:pt idx="530">
                  <c:v>0.50230447696273461</c:v>
                </c:pt>
                <c:pt idx="531">
                  <c:v>0.51051942888745827</c:v>
                </c:pt>
                <c:pt idx="532">
                  <c:v>0.51890146572509011</c:v>
                </c:pt>
                <c:pt idx="533">
                  <c:v>0.52745554140427964</c:v>
                </c:pt>
                <c:pt idx="534">
                  <c:v>0.53618673841169184</c:v>
                </c:pt>
                <c:pt idx="535">
                  <c:v>0.54510026581933646</c:v>
                </c:pt>
                <c:pt idx="536">
                  <c:v>0.55420145628015738</c:v>
                </c:pt>
                <c:pt idx="537">
                  <c:v>0.56349576182468708</c:v>
                </c:pt>
                <c:pt idx="538">
                  <c:v>0.57298874826907942</c:v>
                </c:pt>
                <c:pt idx="539">
                  <c:v>0.58268608801957156</c:v>
                </c:pt>
                <c:pt idx="540">
                  <c:v>0.59259355103025169</c:v>
                </c:pt>
                <c:pt idx="541">
                  <c:v>0.60271699363954934</c:v>
                </c:pt>
                <c:pt idx="542">
                  <c:v>0.61306234497600021</c:v>
                </c:pt>
                <c:pt idx="543">
                  <c:v>0.62363559058505269</c:v>
                </c:pt>
                <c:pt idx="544">
                  <c:v>0.63444275288608598</c:v>
                </c:pt>
                <c:pt idx="545">
                  <c:v>0.64548986802184505</c:v>
                </c:pt>
                <c:pt idx="546">
                  <c:v>0.65678295861126679</c:v>
                </c:pt>
                <c:pt idx="547">
                  <c:v>0.6683280018609653</c:v>
                </c:pt>
                <c:pt idx="548">
                  <c:v>0.68013089243061631</c:v>
                </c:pt>
                <c:pt idx="549">
                  <c:v>0.6921973993832139</c:v>
                </c:pt>
                <c:pt idx="550">
                  <c:v>0.70453311648328687</c:v>
                </c:pt>
                <c:pt idx="551">
                  <c:v>0.7171434050351897</c:v>
                </c:pt>
                <c:pt idx="552">
                  <c:v>0.73003332838075785</c:v>
                </c:pt>
                <c:pt idx="553">
                  <c:v>0.74320757710250795</c:v>
                </c:pt>
                <c:pt idx="554">
                  <c:v>0.75667038390720209</c:v>
                </c:pt>
                <c:pt idx="555">
                  <c:v>0.7704254270982106</c:v>
                </c:pt>
                <c:pt idx="556">
                  <c:v>0.78447572148725331</c:v>
                </c:pt>
                <c:pt idx="557">
                  <c:v>0.79882349555197696</c:v>
                </c:pt>
                <c:pt idx="558">
                  <c:v>0.81347005362165892</c:v>
                </c:pt>
                <c:pt idx="559">
                  <c:v>0.82841562187709694</c:v>
                </c:pt>
                <c:pt idx="560">
                  <c:v>0.84365917699207094</c:v>
                </c:pt>
                <c:pt idx="561">
                  <c:v>0.85919825633459546</c:v>
                </c:pt>
                <c:pt idx="562">
                  <c:v>0.87502874880042847</c:v>
                </c:pt>
                <c:pt idx="563">
                  <c:v>0.89114466558548266</c:v>
                </c:pt>
                <c:pt idx="564">
                  <c:v>0.90753789053682554</c:v>
                </c:pt>
                <c:pt idx="565">
                  <c:v>0.92419791017480835</c:v>
                </c:pt>
                <c:pt idx="566">
                  <c:v>0.94111152407466847</c:v>
                </c:pt>
                <c:pt idx="567">
                  <c:v>0.95826253705849296</c:v>
                </c:pt>
                <c:pt idx="568">
                  <c:v>0.97563143560142818</c:v>
                </c:pt>
                <c:pt idx="569">
                  <c:v>0.99319505202080305</c:v>
                </c:pt>
                <c:pt idx="570">
                  <c:v>1.0109262214098469</c:v>
                </c:pt>
                <c:pt idx="571">
                  <c:v>1.028793437906768</c:v>
                </c:pt>
                <c:pt idx="572">
                  <c:v>1.0467605187495141</c:v>
                </c:pt>
                <c:pt idx="573">
                  <c:v>1.0647862866326407</c:v>
                </c:pt>
                <c:pt idx="574">
                  <c:v>1.082824283105752</c:v>
                </c:pt>
                <c:pt idx="575">
                  <c:v>1.1008225280516126</c:v>
                </c:pt>
                <c:pt idx="576">
                  <c:v>1.1187233425365566</c:v>
                </c:pt>
                <c:pt idx="577">
                  <c:v>1.1364632543723883</c:v>
                </c:pt>
                <c:pt idx="578">
                  <c:v>1.1539730073576528</c:v>
                </c:pt>
                <c:pt idx="579">
                  <c:v>1.1711776961227796</c:v>
                </c:pt>
                <c:pt idx="580">
                  <c:v>1.1879970484979379</c:v>
                </c:pt>
                <c:pt idx="581">
                  <c:v>1.2043458760458103</c:v>
                </c:pt>
                <c:pt idx="582">
                  <c:v>1.2201347105537781</c:v>
                </c:pt>
                <c:pt idx="583">
                  <c:v>1.2352706396070829</c:v>
                </c:pt>
                <c:pt idx="584">
                  <c:v>1.2496583477063419</c:v>
                </c:pt>
                <c:pt idx="585">
                  <c:v>1.2632013607344454</c:v>
                </c:pt>
                <c:pt idx="586">
                  <c:v>1.275803481102739</c:v>
                </c:pt>
                <c:pt idx="587">
                  <c:v>1.2873703890360388</c:v>
                </c:pt>
                <c:pt idx="588">
                  <c:v>1.2978113728701133</c:v>
                </c:pt>
                <c:pt idx="589">
                  <c:v>1.3070411388576055</c:v>
                </c:pt>
                <c:pt idx="590">
                  <c:v>1.3149816399219694</c:v>
                </c:pt>
                <c:pt idx="591">
                  <c:v>1.3215638542653469</c:v>
                </c:pt>
                <c:pt idx="592">
                  <c:v>1.3267294398775464</c:v>
                </c:pt>
                <c:pt idx="593">
                  <c:v>1.3304321907493157</c:v>
                </c:pt>
                <c:pt idx="594">
                  <c:v>1.3326392255317721</c:v>
                </c:pt>
                <c:pt idx="595">
                  <c:v>1.33333184957193</c:v>
                </c:pt>
                <c:pt idx="596">
                  <c:v>1.3325060461895626</c:v>
                </c:pt>
                <c:pt idx="597">
                  <c:v>1.3301725716855639</c:v>
                </c:pt>
                <c:pt idx="598">
                  <c:v>1.3263566493759471</c:v>
                </c:pt>
                <c:pt idx="599">
                  <c:v>1.321097279142333</c:v>
                </c:pt>
                <c:pt idx="600">
                  <c:v>1.3144461987442293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'Find Coefficients'!$D$34</c:f>
              <c:strCache>
                <c:ptCount val="1"/>
                <c:pt idx="0">
                  <c:v>-3 dB Ideal</c:v>
                </c:pt>
              </c:strCache>
            </c:strRef>
          </c:tx>
          <c:marker>
            <c:symbol val="none"/>
          </c:marker>
          <c:xVal>
            <c:numRef>
              <c:f>'Find Coefficients'!$A$35:$A$635</c:f>
              <c:numCache>
                <c:formatCode>General</c:formatCode>
                <c:ptCount val="6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</c:numCache>
            </c:numRef>
          </c:xVal>
          <c:yVal>
            <c:numRef>
              <c:f>'Find Coefficients'!$D$35:$D$635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1.333146628573568</c:v>
                </c:pt>
                <c:pt idx="184">
                  <c:v>1.333146628573568</c:v>
                </c:pt>
                <c:pt idx="185">
                  <c:v>1.333146628573568</c:v>
                </c:pt>
                <c:pt idx="186">
                  <c:v>1.333146628573568</c:v>
                </c:pt>
                <c:pt idx="187">
                  <c:v>1.333146628573568</c:v>
                </c:pt>
                <c:pt idx="188">
                  <c:v>1.333146628573568</c:v>
                </c:pt>
                <c:pt idx="189">
                  <c:v>1.333146628573568</c:v>
                </c:pt>
                <c:pt idx="190">
                  <c:v>1.333146628573568</c:v>
                </c:pt>
                <c:pt idx="191">
                  <c:v>1.333146628573568</c:v>
                </c:pt>
                <c:pt idx="192">
                  <c:v>1.333146628573568</c:v>
                </c:pt>
                <c:pt idx="193">
                  <c:v>1.333146628573568</c:v>
                </c:pt>
                <c:pt idx="194">
                  <c:v>1.333146628573568</c:v>
                </c:pt>
                <c:pt idx="195">
                  <c:v>1.333146628573568</c:v>
                </c:pt>
                <c:pt idx="196">
                  <c:v>1.333146628573568</c:v>
                </c:pt>
                <c:pt idx="197">
                  <c:v>1.333146628573568</c:v>
                </c:pt>
                <c:pt idx="198">
                  <c:v>1.333146628573568</c:v>
                </c:pt>
                <c:pt idx="199">
                  <c:v>1.333146628573568</c:v>
                </c:pt>
                <c:pt idx="200">
                  <c:v>1.333146628573568</c:v>
                </c:pt>
                <c:pt idx="201">
                  <c:v>1.333146628573568</c:v>
                </c:pt>
                <c:pt idx="202">
                  <c:v>1.333146628573568</c:v>
                </c:pt>
                <c:pt idx="203">
                  <c:v>1.333146628573568</c:v>
                </c:pt>
                <c:pt idx="204">
                  <c:v>1.333146628573568</c:v>
                </c:pt>
                <c:pt idx="205">
                  <c:v>1.333146628573568</c:v>
                </c:pt>
                <c:pt idx="206">
                  <c:v>1.333146628573568</c:v>
                </c:pt>
                <c:pt idx="207">
                  <c:v>1.333146628573568</c:v>
                </c:pt>
                <c:pt idx="208">
                  <c:v>1.333146628573568</c:v>
                </c:pt>
                <c:pt idx="209">
                  <c:v>1.333146628573568</c:v>
                </c:pt>
                <c:pt idx="210">
                  <c:v>1.333146628573568</c:v>
                </c:pt>
                <c:pt idx="211">
                  <c:v>1.333146628573568</c:v>
                </c:pt>
                <c:pt idx="212">
                  <c:v>1.333146628573568</c:v>
                </c:pt>
                <c:pt idx="213">
                  <c:v>1.333146628573568</c:v>
                </c:pt>
                <c:pt idx="214">
                  <c:v>1.333146628573568</c:v>
                </c:pt>
                <c:pt idx="215">
                  <c:v>1.333146628573568</c:v>
                </c:pt>
                <c:pt idx="216">
                  <c:v>1.333146628573568</c:v>
                </c:pt>
                <c:pt idx="217">
                  <c:v>1.333146628573568</c:v>
                </c:pt>
                <c:pt idx="218">
                  <c:v>1.333146628573568</c:v>
                </c:pt>
                <c:pt idx="219">
                  <c:v>1.333146628573568</c:v>
                </c:pt>
                <c:pt idx="220">
                  <c:v>1.333146628573568</c:v>
                </c:pt>
                <c:pt idx="221">
                  <c:v>1.333146628573568</c:v>
                </c:pt>
                <c:pt idx="222">
                  <c:v>1.333146628573568</c:v>
                </c:pt>
                <c:pt idx="223">
                  <c:v>1.333146628573568</c:v>
                </c:pt>
                <c:pt idx="224">
                  <c:v>1.333146628573568</c:v>
                </c:pt>
                <c:pt idx="225">
                  <c:v>1.333146628573568</c:v>
                </c:pt>
                <c:pt idx="226">
                  <c:v>1.333146628573568</c:v>
                </c:pt>
                <c:pt idx="227">
                  <c:v>1.333146628573568</c:v>
                </c:pt>
                <c:pt idx="228">
                  <c:v>1.333146628573568</c:v>
                </c:pt>
                <c:pt idx="229">
                  <c:v>1.333146628573568</c:v>
                </c:pt>
                <c:pt idx="230">
                  <c:v>1.333146628573568</c:v>
                </c:pt>
                <c:pt idx="231">
                  <c:v>1.333146628573568</c:v>
                </c:pt>
                <c:pt idx="232">
                  <c:v>1.333146628573568</c:v>
                </c:pt>
                <c:pt idx="233">
                  <c:v>1.333146628573568</c:v>
                </c:pt>
                <c:pt idx="234">
                  <c:v>1.333146628573568</c:v>
                </c:pt>
                <c:pt idx="235">
                  <c:v>1.333146628573568</c:v>
                </c:pt>
                <c:pt idx="236">
                  <c:v>1.333146628573568</c:v>
                </c:pt>
                <c:pt idx="237">
                  <c:v>1.333146628573568</c:v>
                </c:pt>
                <c:pt idx="238">
                  <c:v>1.333146628573568</c:v>
                </c:pt>
                <c:pt idx="239">
                  <c:v>1.333146628573568</c:v>
                </c:pt>
                <c:pt idx="240">
                  <c:v>1.333146628573568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1.333146628573568</c:v>
                </c:pt>
                <c:pt idx="568">
                  <c:v>1.333146628573568</c:v>
                </c:pt>
                <c:pt idx="569">
                  <c:v>1.333146628573568</c:v>
                </c:pt>
                <c:pt idx="570">
                  <c:v>1.333146628573568</c:v>
                </c:pt>
                <c:pt idx="571">
                  <c:v>1.333146628573568</c:v>
                </c:pt>
                <c:pt idx="572">
                  <c:v>1.333146628573568</c:v>
                </c:pt>
                <c:pt idx="573">
                  <c:v>1.333146628573568</c:v>
                </c:pt>
                <c:pt idx="574">
                  <c:v>1.333146628573568</c:v>
                </c:pt>
                <c:pt idx="575">
                  <c:v>1.333146628573568</c:v>
                </c:pt>
                <c:pt idx="576">
                  <c:v>1.333146628573568</c:v>
                </c:pt>
                <c:pt idx="577">
                  <c:v>1.333146628573568</c:v>
                </c:pt>
                <c:pt idx="578">
                  <c:v>1.333146628573568</c:v>
                </c:pt>
                <c:pt idx="579">
                  <c:v>1.333146628573568</c:v>
                </c:pt>
                <c:pt idx="580">
                  <c:v>1.333146628573568</c:v>
                </c:pt>
                <c:pt idx="581">
                  <c:v>1.333146628573568</c:v>
                </c:pt>
                <c:pt idx="582">
                  <c:v>1.333146628573568</c:v>
                </c:pt>
                <c:pt idx="583">
                  <c:v>1.333146628573568</c:v>
                </c:pt>
                <c:pt idx="584">
                  <c:v>1.333146628573568</c:v>
                </c:pt>
                <c:pt idx="585">
                  <c:v>1.333146628573568</c:v>
                </c:pt>
                <c:pt idx="586">
                  <c:v>1.333146628573568</c:v>
                </c:pt>
                <c:pt idx="587">
                  <c:v>1.333146628573568</c:v>
                </c:pt>
                <c:pt idx="588">
                  <c:v>1.333146628573568</c:v>
                </c:pt>
                <c:pt idx="589">
                  <c:v>1.333146628573568</c:v>
                </c:pt>
                <c:pt idx="590">
                  <c:v>1.333146628573568</c:v>
                </c:pt>
                <c:pt idx="591">
                  <c:v>1.333146628573568</c:v>
                </c:pt>
                <c:pt idx="592">
                  <c:v>1.333146628573568</c:v>
                </c:pt>
                <c:pt idx="593">
                  <c:v>1.333146628573568</c:v>
                </c:pt>
                <c:pt idx="594">
                  <c:v>1.333146628573568</c:v>
                </c:pt>
                <c:pt idx="595">
                  <c:v>1.333146628573568</c:v>
                </c:pt>
                <c:pt idx="596">
                  <c:v>1.333146628573568</c:v>
                </c:pt>
                <c:pt idx="597">
                  <c:v>1.333146628573568</c:v>
                </c:pt>
                <c:pt idx="598">
                  <c:v>1.333146628573568</c:v>
                </c:pt>
                <c:pt idx="599">
                  <c:v>1.333146628573568</c:v>
                </c:pt>
                <c:pt idx="600">
                  <c:v>1.333146628573568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29984"/>
        <c:axId val="239531520"/>
      </c:scatterChart>
      <c:valAx>
        <c:axId val="239529984"/>
        <c:scaling>
          <c:orientation val="minMax"/>
          <c:max val="6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9531520"/>
        <c:crosses val="autoZero"/>
        <c:crossBetween val="midCat"/>
        <c:majorUnit val="100"/>
      </c:valAx>
      <c:valAx>
        <c:axId val="23953152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3952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18</xdr:col>
      <xdr:colOff>600075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45"/>
  <sheetViews>
    <sheetView tabSelected="1" zoomScale="90" zoomScaleNormal="90" workbookViewId="0">
      <selection sqref="A1:O1"/>
    </sheetView>
  </sheetViews>
  <sheetFormatPr defaultRowHeight="15" x14ac:dyDescent="0.25"/>
  <cols>
    <col min="1" max="1" width="8.42578125" bestFit="1" customWidth="1"/>
    <col min="2" max="2" width="7.7109375" style="2" bestFit="1" customWidth="1"/>
    <col min="3" max="3" width="7.140625" bestFit="1" customWidth="1"/>
    <col min="4" max="4" width="11.5703125" bestFit="1" customWidth="1"/>
    <col min="5" max="5" width="10.85546875" customWidth="1"/>
    <col min="6" max="6" width="7.7109375" bestFit="1" customWidth="1"/>
    <col min="7" max="7" width="10.28515625" bestFit="1" customWidth="1"/>
    <col min="8" max="8" width="6" bestFit="1" customWidth="1"/>
    <col min="9" max="9" width="12" customWidth="1"/>
    <col min="10" max="10" width="10.28515625" bestFit="1" customWidth="1"/>
    <col min="11" max="14" width="8.7109375" customWidth="1"/>
    <col min="15" max="15" width="19.42578125" bestFit="1" customWidth="1"/>
  </cols>
  <sheetData>
    <row r="1" spans="1:15" ht="2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thickBot="1" x14ac:dyDescent="0.3">
      <c r="A2" s="1"/>
      <c r="J2" s="44" t="s">
        <v>1</v>
      </c>
      <c r="K2" s="44"/>
      <c r="L2" s="44"/>
      <c r="M2" s="44"/>
      <c r="N2" s="44"/>
    </row>
    <row r="3" spans="1:15" ht="15.75" thickBot="1" x14ac:dyDescent="0.3">
      <c r="A3" s="44" t="s">
        <v>2</v>
      </c>
      <c r="B3" s="44"/>
      <c r="D3" s="41" t="s">
        <v>3</v>
      </c>
      <c r="E3" s="41"/>
      <c r="G3" s="44" t="s">
        <v>4</v>
      </c>
      <c r="H3" s="44"/>
      <c r="J3" s="3" t="s">
        <v>5</v>
      </c>
      <c r="K3" s="45" t="s">
        <v>6</v>
      </c>
      <c r="L3" s="46"/>
      <c r="M3" s="47" t="s">
        <v>7</v>
      </c>
      <c r="N3" s="46"/>
    </row>
    <row r="4" spans="1:15" x14ac:dyDescent="0.25">
      <c r="A4" s="4" t="s">
        <v>8</v>
      </c>
      <c r="B4" s="5">
        <v>2125</v>
      </c>
      <c r="D4" t="s">
        <v>9</v>
      </c>
      <c r="E4" s="6">
        <f>TAN(PI()*B4/B5)</f>
        <v>1.0886353082937854</v>
      </c>
      <c r="G4" s="4" t="s">
        <v>10</v>
      </c>
      <c r="H4" s="7">
        <f>B6</f>
        <v>8</v>
      </c>
      <c r="J4" s="8" t="s">
        <v>8</v>
      </c>
      <c r="K4" s="9">
        <v>1170</v>
      </c>
      <c r="L4" s="5">
        <v>2125</v>
      </c>
      <c r="M4" s="9">
        <v>1170</v>
      </c>
      <c r="N4" s="5">
        <v>2215</v>
      </c>
    </row>
    <row r="5" spans="1:15" x14ac:dyDescent="0.25">
      <c r="A5" s="10" t="s">
        <v>11</v>
      </c>
      <c r="B5" s="11">
        <f>16000000/64/31</f>
        <v>8064.5161290322585</v>
      </c>
      <c r="D5" t="s">
        <v>12</v>
      </c>
      <c r="E5" s="12">
        <f>1/(1+E4/B7+E4*E4)</f>
        <v>0.37309007750397183</v>
      </c>
      <c r="G5" s="10" t="s">
        <v>13</v>
      </c>
      <c r="H5" s="13">
        <f>E14</f>
        <v>2115.4746995966216</v>
      </c>
      <c r="J5" s="14" t="s">
        <v>11</v>
      </c>
      <c r="K5" s="15">
        <v>8064.5161290322585</v>
      </c>
      <c r="L5" s="11">
        <v>8064.5161290322585</v>
      </c>
      <c r="M5" s="15">
        <v>8064.5161290322585</v>
      </c>
      <c r="N5" s="11">
        <v>8064.5161290322585</v>
      </c>
    </row>
    <row r="6" spans="1:15" x14ac:dyDescent="0.25">
      <c r="A6" s="10" t="s">
        <v>10</v>
      </c>
      <c r="B6" s="11">
        <v>8</v>
      </c>
      <c r="D6" t="s">
        <v>14</v>
      </c>
      <c r="E6" s="12">
        <f>E4/B7*E5</f>
        <v>0.1847508599738529</v>
      </c>
      <c r="G6" s="10" t="s">
        <v>15</v>
      </c>
      <c r="H6" s="16">
        <f>E15</f>
        <v>2.1984148360791074</v>
      </c>
      <c r="J6" s="14" t="s">
        <v>10</v>
      </c>
      <c r="K6" s="15">
        <v>8</v>
      </c>
      <c r="L6" s="11">
        <v>8</v>
      </c>
      <c r="M6" s="15">
        <v>16</v>
      </c>
      <c r="N6" s="11">
        <v>16</v>
      </c>
    </row>
    <row r="7" spans="1:15" ht="15.75" thickBot="1" x14ac:dyDescent="0.3">
      <c r="A7" s="17" t="s">
        <v>15</v>
      </c>
      <c r="B7" s="18">
        <f>(B4/200)^(1/3)</f>
        <v>2.1984148360790896</v>
      </c>
      <c r="D7" t="s">
        <v>16</v>
      </c>
      <c r="E7" s="12">
        <f>-2*(E4*E4-1)*E5</f>
        <v>-0.13813797003640671</v>
      </c>
      <c r="G7" s="10" t="s">
        <v>17</v>
      </c>
      <c r="H7" s="16">
        <f>E23</f>
        <v>1.3333313046243096</v>
      </c>
      <c r="J7" s="19" t="s">
        <v>15</v>
      </c>
      <c r="K7" s="20">
        <v>1.8018499499145659</v>
      </c>
      <c r="L7" s="18">
        <v>2.1984148360790896</v>
      </c>
      <c r="M7" s="20">
        <v>1.5552097364952306</v>
      </c>
      <c r="N7" s="18">
        <v>1.8242566317431184</v>
      </c>
    </row>
    <row r="8" spans="1:15" x14ac:dyDescent="0.25">
      <c r="D8" t="s">
        <v>18</v>
      </c>
      <c r="E8" s="12">
        <f>-(1-E4/B7+E4*E4)*E5</f>
        <v>-0.63049828005229414</v>
      </c>
      <c r="G8" s="10" t="s">
        <v>14</v>
      </c>
      <c r="H8" s="13">
        <f>E9</f>
        <v>2</v>
      </c>
      <c r="J8" s="8" t="s">
        <v>10</v>
      </c>
      <c r="K8" s="21">
        <v>8</v>
      </c>
      <c r="L8" s="7">
        <v>8</v>
      </c>
      <c r="M8" s="21">
        <v>16</v>
      </c>
      <c r="N8" s="7">
        <v>16</v>
      </c>
    </row>
    <row r="9" spans="1:15" x14ac:dyDescent="0.25">
      <c r="C9" s="22"/>
      <c r="D9" t="s">
        <v>19</v>
      </c>
      <c r="E9" s="23">
        <f>-INT(-E6*$B$6)</f>
        <v>2</v>
      </c>
      <c r="G9" s="10" t="s">
        <v>20</v>
      </c>
      <c r="H9" s="13">
        <v>0</v>
      </c>
      <c r="J9" s="14" t="s">
        <v>13</v>
      </c>
      <c r="K9" s="24">
        <v>1146.1757044608592</v>
      </c>
      <c r="L9" s="13">
        <v>2115.4746995966216</v>
      </c>
      <c r="M9" s="24">
        <v>1201.5775863848835</v>
      </c>
      <c r="N9" s="13">
        <v>2119.4854952501187</v>
      </c>
    </row>
    <row r="10" spans="1:15" x14ac:dyDescent="0.25">
      <c r="D10" t="s">
        <v>21</v>
      </c>
      <c r="E10" s="23">
        <f>INT(E7*$B$6+0.5)</f>
        <v>-1</v>
      </c>
      <c r="G10" s="10" t="s">
        <v>22</v>
      </c>
      <c r="H10" s="13">
        <f>-H8</f>
        <v>-2</v>
      </c>
      <c r="J10" s="14" t="s">
        <v>23</v>
      </c>
      <c r="K10" s="25">
        <v>1.8018499499145657</v>
      </c>
      <c r="L10" s="16">
        <v>2.1984148360791074</v>
      </c>
      <c r="M10" s="25">
        <v>1.5552097364952313</v>
      </c>
      <c r="N10" s="16">
        <v>1.8054365684236318</v>
      </c>
    </row>
    <row r="11" spans="1:15" x14ac:dyDescent="0.25">
      <c r="D11" t="s">
        <v>24</v>
      </c>
      <c r="E11" s="23">
        <f>INT(E8*$B$6+0.5)</f>
        <v>-5</v>
      </c>
      <c r="G11" s="10" t="s">
        <v>16</v>
      </c>
      <c r="H11" s="13">
        <f>E10</f>
        <v>-1</v>
      </c>
      <c r="J11" s="14" t="s">
        <v>17</v>
      </c>
      <c r="K11" s="25">
        <v>1.3305222426629102</v>
      </c>
      <c r="L11" s="16">
        <v>1.3333313046243096</v>
      </c>
      <c r="M11" s="25">
        <v>1.3236620538932493</v>
      </c>
      <c r="N11" s="16">
        <v>1.1428557253842175</v>
      </c>
    </row>
    <row r="12" spans="1:15" x14ac:dyDescent="0.25">
      <c r="D12" t="s">
        <v>25</v>
      </c>
      <c r="E12" s="12">
        <f>IF((E10*E10-4*B7*B7*(E10-2*E11)*(2*E11+E10))&gt;0,((E10+(E10*E10-4*B7*B7*(E10-2*E11)*(2*E11+E10))^0.5)/(2*B7*(E10-2*E11))),0)</f>
        <v>1.0805596477453208</v>
      </c>
      <c r="G12" s="10" t="s">
        <v>18</v>
      </c>
      <c r="H12" s="13">
        <f>E11</f>
        <v>-5</v>
      </c>
      <c r="J12" s="14" t="s">
        <v>14</v>
      </c>
      <c r="K12" s="24">
        <v>2</v>
      </c>
      <c r="L12" s="13">
        <v>2</v>
      </c>
      <c r="M12" s="24">
        <v>4</v>
      </c>
      <c r="N12" s="13">
        <v>4</v>
      </c>
    </row>
    <row r="13" spans="1:15" ht="15.75" thickBot="1" x14ac:dyDescent="0.3">
      <c r="D13" t="s">
        <v>26</v>
      </c>
      <c r="E13" s="12">
        <f>1/(1+E12/E15+E12*E12)</f>
        <v>0.37606330282043793</v>
      </c>
      <c r="G13" s="17" t="s">
        <v>27</v>
      </c>
      <c r="H13" s="26">
        <f>E14</f>
        <v>2115.4746995966216</v>
      </c>
      <c r="J13" s="14" t="s">
        <v>20</v>
      </c>
      <c r="K13" s="24">
        <v>0</v>
      </c>
      <c r="L13" s="13">
        <v>0</v>
      </c>
      <c r="M13" s="24">
        <v>0</v>
      </c>
      <c r="N13" s="13">
        <v>0</v>
      </c>
    </row>
    <row r="14" spans="1:15" x14ac:dyDescent="0.25">
      <c r="D14" t="s">
        <v>27</v>
      </c>
      <c r="E14" s="27">
        <f>ATAN(E12)/PI()*B5</f>
        <v>2115.4746995966216</v>
      </c>
      <c r="J14" s="14" t="s">
        <v>22</v>
      </c>
      <c r="K14" s="24">
        <v>-2</v>
      </c>
      <c r="L14" s="13">
        <v>-2</v>
      </c>
      <c r="M14" s="24">
        <v>-4</v>
      </c>
      <c r="N14" s="13">
        <v>-4</v>
      </c>
    </row>
    <row r="15" spans="1:15" x14ac:dyDescent="0.25">
      <c r="D15" t="s">
        <v>28</v>
      </c>
      <c r="E15" s="28">
        <f>E12/(E12*E12*(1-2*E11/E10)+1+2*E11/E10)</f>
        <v>2.1984148360791074</v>
      </c>
      <c r="J15" s="14" t="s">
        <v>16</v>
      </c>
      <c r="K15" s="24">
        <v>8</v>
      </c>
      <c r="L15" s="13">
        <v>-1</v>
      </c>
      <c r="M15" s="24">
        <v>16</v>
      </c>
      <c r="N15" s="13">
        <v>-2</v>
      </c>
    </row>
    <row r="16" spans="1:15" x14ac:dyDescent="0.25">
      <c r="D16" t="s">
        <v>29</v>
      </c>
      <c r="E16" s="12">
        <f>E12/E15*E13</f>
        <v>0.18484174294890535</v>
      </c>
      <c r="J16" s="14" t="s">
        <v>18</v>
      </c>
      <c r="K16" s="24">
        <v>-5</v>
      </c>
      <c r="L16" s="13">
        <v>-5</v>
      </c>
      <c r="M16" s="24">
        <v>-10</v>
      </c>
      <c r="N16" s="13">
        <v>-9</v>
      </c>
    </row>
    <row r="17" spans="1:15" ht="15.75" thickBot="1" x14ac:dyDescent="0.3">
      <c r="D17" t="s">
        <v>30</v>
      </c>
      <c r="E17" s="12">
        <f>-2*(E12*E12-1)*E13</f>
        <v>-0.12606330282043784</v>
      </c>
      <c r="J17" s="17" t="s">
        <v>27</v>
      </c>
      <c r="K17" s="29">
        <v>1146.1757044608592</v>
      </c>
      <c r="L17" s="26">
        <v>2115.4746995966216</v>
      </c>
      <c r="M17" s="30">
        <v>1201.5775863848835</v>
      </c>
      <c r="N17" s="26">
        <v>2225.1342061512591</v>
      </c>
      <c r="O17" t="s">
        <v>31</v>
      </c>
    </row>
    <row r="18" spans="1:15" x14ac:dyDescent="0.25">
      <c r="D18" t="s">
        <v>32</v>
      </c>
      <c r="E18" s="12">
        <f>-(1-E12/E15+E12*E12)*E13</f>
        <v>-0.63031651410218936</v>
      </c>
      <c r="I18" s="31"/>
      <c r="J18" s="32" t="s">
        <v>44</v>
      </c>
    </row>
    <row r="19" spans="1:15" x14ac:dyDescent="0.25">
      <c r="C19" s="27"/>
      <c r="D19" t="s">
        <v>33</v>
      </c>
      <c r="E19" s="12">
        <f>E14/B5*2*PI()</f>
        <v>1.6481980242267396</v>
      </c>
      <c r="J19" s="33"/>
    </row>
    <row r="20" spans="1:15" x14ac:dyDescent="0.25">
      <c r="C20" s="34"/>
      <c r="D20" t="s">
        <v>34</v>
      </c>
      <c r="E20" s="12">
        <f>E9/$B$6</f>
        <v>0.25</v>
      </c>
    </row>
    <row r="21" spans="1:15" x14ac:dyDescent="0.25">
      <c r="D21" t="s">
        <v>35</v>
      </c>
      <c r="E21" s="12">
        <f>E10/$B$6</f>
        <v>-0.125</v>
      </c>
    </row>
    <row r="22" spans="1:15" x14ac:dyDescent="0.25">
      <c r="D22" t="s">
        <v>36</v>
      </c>
      <c r="E22" s="12">
        <f>E11/$B$6</f>
        <v>-0.625</v>
      </c>
    </row>
    <row r="23" spans="1:15" x14ac:dyDescent="0.25">
      <c r="D23" t="s">
        <v>37</v>
      </c>
      <c r="E23" s="12">
        <f>(SQRT(SUMSQ($E$20*SUMSQ(COS(E19))-$E$20*SUMSQ(SIN(E19))-$E$20)+SUMSQ(2*$E$20*COS(E19)*SIN(E19)))/SQRT(SUMSQ(SUMSQ(COS(E19))- SUMSQ(SIN(E19))-$E$21*COS(E19)-$E$22)+SUMSQ(2*COS(E19)*SIN(E19)-$E$21*(SIN(E19)))))</f>
        <v>1.3333313046243096</v>
      </c>
    </row>
    <row r="24" spans="1:15" x14ac:dyDescent="0.25">
      <c r="D24" t="s">
        <v>45</v>
      </c>
      <c r="E24" s="12">
        <f>E4/(E4*E4*(1-2*E11/E10)+1+2*E11/E10)</f>
        <v>3.2607686833571217</v>
      </c>
      <c r="F24" t="s">
        <v>46</v>
      </c>
    </row>
    <row r="25" spans="1:15" x14ac:dyDescent="0.25">
      <c r="E25" s="2"/>
    </row>
    <row r="27" spans="1:15" x14ac:dyDescent="0.25">
      <c r="A27" s="41" t="s">
        <v>38</v>
      </c>
      <c r="B27" s="41"/>
      <c r="C27" s="41"/>
    </row>
    <row r="28" spans="1:15" x14ac:dyDescent="0.25">
      <c r="A28" s="22" t="s">
        <v>14</v>
      </c>
      <c r="B28" s="6">
        <f>H8/$H$4</f>
        <v>0.25</v>
      </c>
      <c r="C28" s="22"/>
      <c r="D28" s="42" t="s">
        <v>39</v>
      </c>
      <c r="E28" s="42"/>
      <c r="G28" s="35"/>
    </row>
    <row r="29" spans="1:15" x14ac:dyDescent="0.25">
      <c r="A29" s="22" t="s">
        <v>20</v>
      </c>
      <c r="B29" s="6">
        <f>H9/$H$4</f>
        <v>0</v>
      </c>
      <c r="C29" s="22"/>
      <c r="D29" s="22" t="s">
        <v>17</v>
      </c>
      <c r="E29" s="35">
        <f>MAX(C35:C438)</f>
        <v>1.333146628573568</v>
      </c>
      <c r="G29" s="35"/>
    </row>
    <row r="30" spans="1:15" x14ac:dyDescent="0.25">
      <c r="A30" s="22" t="s">
        <v>22</v>
      </c>
      <c r="B30" s="6">
        <f>H10/$H$4</f>
        <v>-0.25</v>
      </c>
      <c r="C30" s="22"/>
      <c r="D30" s="22" t="s">
        <v>13</v>
      </c>
      <c r="E30" s="23">
        <f>SUMIF(D35:D438,"&gt;0",A35:A438)/COUNTIF(D35:D438,"&gt;0")</f>
        <v>2115</v>
      </c>
      <c r="G30" s="35"/>
    </row>
    <row r="31" spans="1:15" x14ac:dyDescent="0.25">
      <c r="A31" s="22" t="s">
        <v>16</v>
      </c>
      <c r="B31" s="6">
        <f>-H11/$H$4</f>
        <v>0.125</v>
      </c>
      <c r="C31" s="22"/>
      <c r="D31" t="s">
        <v>40</v>
      </c>
      <c r="E31" s="23">
        <f>10*COUNTIF(D35:D438,"&gt;0")</f>
        <v>580</v>
      </c>
      <c r="G31" s="35"/>
    </row>
    <row r="32" spans="1:15" x14ac:dyDescent="0.25">
      <c r="A32" s="22" t="s">
        <v>18</v>
      </c>
      <c r="B32" s="6">
        <f>-H12/$H$4</f>
        <v>0.625</v>
      </c>
      <c r="C32" s="22"/>
      <c r="D32" s="22" t="s">
        <v>15</v>
      </c>
      <c r="E32" s="36">
        <f>E30/E31</f>
        <v>3.646551724137931</v>
      </c>
      <c r="G32" s="35"/>
    </row>
    <row r="33" spans="1:9" x14ac:dyDescent="0.25">
      <c r="E33" s="37"/>
    </row>
    <row r="34" spans="1:9" x14ac:dyDescent="0.25">
      <c r="A34" s="22" t="s">
        <v>41</v>
      </c>
      <c r="B34" s="22" t="s">
        <v>42</v>
      </c>
      <c r="C34" s="22" t="s">
        <v>43</v>
      </c>
      <c r="D34" s="38" t="s">
        <v>47</v>
      </c>
      <c r="G34" s="39"/>
    </row>
    <row r="35" spans="1:9" x14ac:dyDescent="0.25">
      <c r="A35">
        <v>0</v>
      </c>
      <c r="B35" s="12">
        <f>2*PI()*A35/$B$5</f>
        <v>0</v>
      </c>
      <c r="C35" s="12">
        <f>(SQRT(SUMSQ($B$28*SUMSQ(COS(B35))-$B$28*SUMSQ(SIN(B35))+$B$29*COS(B35)+$B$30)+SUMSQ(2*$B$28*COS(B35)*SIN(B35)+$B$29*(SIN(B35))))/SQRT(SUMSQ(SUMSQ(COS(B35))- SUMSQ(SIN(B35))+$B$31*COS(B35)+$B$32)+SUMSQ(2*COS(B35)*SIN(B35)+$B$31*(SIN(B35)))))</f>
        <v>0</v>
      </c>
      <c r="D35">
        <f t="shared" ref="D35:D69" si="0">IF(C35*2^0.5&gt;$E$29,$E$29,0)</f>
        <v>0</v>
      </c>
      <c r="G35" s="12"/>
    </row>
    <row r="36" spans="1:9" x14ac:dyDescent="0.25">
      <c r="A36">
        <v>10</v>
      </c>
      <c r="B36" s="12">
        <f>2*PI()*A36/$B$5</f>
        <v>7.7911497809026861E-3</v>
      </c>
      <c r="C36" s="12">
        <f>(SQRT(SUMSQ($B$28*SUMSQ(COS(B36))-$B$28*SUMSQ(SIN(B36))+$B$29*COS(B36)+$B$30)+SUMSQ(2*$B$28*COS(B36)*SIN(B36)+$B$29*(SIN(B36))))/SQRT(SUMSQ(SUMSQ(COS(B36))- SUMSQ(SIN(B36))+$B$31*COS(B36)+$B$32)+SUMSQ(2*COS(B36)*SIN(B36)+$B$31*(SIN(B36)))))</f>
        <v>2.2260799087582038E-3</v>
      </c>
      <c r="D36">
        <f t="shared" si="0"/>
        <v>0</v>
      </c>
      <c r="G36" s="12"/>
    </row>
    <row r="37" spans="1:9" x14ac:dyDescent="0.25">
      <c r="A37">
        <v>20</v>
      </c>
      <c r="B37" s="12">
        <f t="shared" ref="B37:B100" si="1">2*PI()*A37/$B$5</f>
        <v>1.5582299561805372E-2</v>
      </c>
      <c r="C37" s="12">
        <f t="shared" ref="C37:C100" si="2">(SQRT(SUMSQ($B$28*SUMSQ(COS(B37))-$B$28*SUMSQ(SIN(B37))+$B$29*COS(B37)+$B$30)+SUMSQ(2*$B$28*COS(B37)*SIN(B37)+$B$29*(SIN(B37))))/SQRT(SUMSQ(SUMSQ(COS(B37))- SUMSQ(SIN(B37))+$B$31*COS(B37)+$B$32)+SUMSQ(2*COS(B37)*SIN(B37)+$B$31*(SIN(B37)))))</f>
        <v>4.452382520151483E-3</v>
      </c>
      <c r="D37">
        <f t="shared" si="0"/>
        <v>0</v>
      </c>
      <c r="G37" s="12"/>
    </row>
    <row r="38" spans="1:9" x14ac:dyDescent="0.25">
      <c r="A38">
        <v>30</v>
      </c>
      <c r="B38" s="12">
        <f t="shared" si="1"/>
        <v>2.3373449342708057E-2</v>
      </c>
      <c r="C38" s="12">
        <f t="shared" si="2"/>
        <v>6.6791306235675588E-3</v>
      </c>
      <c r="D38">
        <f t="shared" si="0"/>
        <v>0</v>
      </c>
      <c r="G38" s="12"/>
    </row>
    <row r="39" spans="1:9" x14ac:dyDescent="0.25">
      <c r="A39">
        <v>40</v>
      </c>
      <c r="B39" s="12">
        <f t="shared" si="1"/>
        <v>3.1164599123610744E-2</v>
      </c>
      <c r="C39" s="12">
        <f t="shared" si="2"/>
        <v>8.9065471819678842E-3</v>
      </c>
      <c r="D39">
        <f t="shared" si="0"/>
        <v>0</v>
      </c>
      <c r="G39" s="12"/>
    </row>
    <row r="40" spans="1:9" x14ac:dyDescent="0.25">
      <c r="A40">
        <v>50</v>
      </c>
      <c r="B40" s="12">
        <f t="shared" si="1"/>
        <v>3.8955748904513435E-2</v>
      </c>
      <c r="C40" s="12">
        <f t="shared" si="2"/>
        <v>1.1134855418845666E-2</v>
      </c>
      <c r="D40">
        <f t="shared" si="0"/>
        <v>0</v>
      </c>
      <c r="G40" s="12"/>
    </row>
    <row r="41" spans="1:9" x14ac:dyDescent="0.25">
      <c r="A41">
        <v>60</v>
      </c>
      <c r="B41" s="12">
        <f t="shared" si="1"/>
        <v>4.6746898685416115E-2</v>
      </c>
      <c r="C41" s="12">
        <f t="shared" si="2"/>
        <v>1.3364278905389543E-2</v>
      </c>
      <c r="D41">
        <f t="shared" si="0"/>
        <v>0</v>
      </c>
      <c r="G41" s="12"/>
      <c r="H41" s="2"/>
      <c r="I41" s="2"/>
    </row>
    <row r="42" spans="1:9" x14ac:dyDescent="0.25">
      <c r="A42">
        <v>70</v>
      </c>
      <c r="B42" s="12">
        <f t="shared" si="1"/>
        <v>5.4538048466318802E-2</v>
      </c>
      <c r="C42" s="12">
        <f t="shared" si="2"/>
        <v>1.5595041647921878E-2</v>
      </c>
      <c r="D42">
        <f t="shared" si="0"/>
        <v>0</v>
      </c>
      <c r="G42" s="12"/>
      <c r="H42" s="12"/>
      <c r="I42" s="12"/>
    </row>
    <row r="43" spans="1:9" x14ac:dyDescent="0.25">
      <c r="A43">
        <v>80</v>
      </c>
      <c r="B43" s="12">
        <f t="shared" si="1"/>
        <v>6.2329198247221489E-2</v>
      </c>
      <c r="C43" s="12">
        <f t="shared" si="2"/>
        <v>1.7827368175680893E-2</v>
      </c>
      <c r="D43">
        <f t="shared" si="0"/>
        <v>0</v>
      </c>
      <c r="G43" s="12"/>
    </row>
    <row r="44" spans="1:9" x14ac:dyDescent="0.25">
      <c r="A44">
        <v>90</v>
      </c>
      <c r="B44" s="12">
        <f t="shared" si="1"/>
        <v>7.0120348028124183E-2</v>
      </c>
      <c r="C44" s="12">
        <f t="shared" si="2"/>
        <v>2.0061483629016524E-2</v>
      </c>
      <c r="D44">
        <f t="shared" si="0"/>
        <v>0</v>
      </c>
      <c r="G44" s="12"/>
      <c r="H44" s="40"/>
      <c r="I44" s="40"/>
    </row>
    <row r="45" spans="1:9" x14ac:dyDescent="0.25">
      <c r="A45">
        <v>100</v>
      </c>
      <c r="B45" s="12">
        <f t="shared" si="1"/>
        <v>7.7911497809026869E-2</v>
      </c>
      <c r="C45" s="12">
        <f t="shared" si="2"/>
        <v>2.2297613848070105E-2</v>
      </c>
      <c r="D45">
        <f t="shared" si="0"/>
        <v>0</v>
      </c>
      <c r="G45" s="12"/>
      <c r="H45" s="40"/>
      <c r="I45" s="40"/>
    </row>
    <row r="46" spans="1:9" x14ac:dyDescent="0.25">
      <c r="A46">
        <v>110</v>
      </c>
      <c r="B46" s="12">
        <f t="shared" si="1"/>
        <v>8.5702647589929556E-2</v>
      </c>
      <c r="C46" s="12">
        <f t="shared" si="2"/>
        <v>2.45359854620089E-2</v>
      </c>
      <c r="D46">
        <f t="shared" si="0"/>
        <v>0</v>
      </c>
      <c r="G46" s="12"/>
      <c r="H46" s="40"/>
      <c r="I46" s="40"/>
    </row>
    <row r="47" spans="1:9" x14ac:dyDescent="0.25">
      <c r="A47">
        <v>120</v>
      </c>
      <c r="B47" s="12">
        <f t="shared" si="1"/>
        <v>9.349379737083223E-2</v>
      </c>
      <c r="C47" s="12">
        <f t="shared" si="2"/>
        <v>2.6776825978886903E-2</v>
      </c>
      <c r="D47">
        <f t="shared" si="0"/>
        <v>0</v>
      </c>
      <c r="G47" s="12"/>
      <c r="H47" s="40"/>
      <c r="I47" s="40"/>
    </row>
    <row r="48" spans="1:9" x14ac:dyDescent="0.25">
      <c r="A48">
        <v>130</v>
      </c>
      <c r="B48" s="12">
        <f t="shared" si="1"/>
        <v>0.10128494715173492</v>
      </c>
      <c r="C48" s="12">
        <f t="shared" si="2"/>
        <v>2.902036387620463E-2</v>
      </c>
      <c r="D48">
        <f t="shared" si="0"/>
        <v>0</v>
      </c>
      <c r="G48" s="12"/>
      <c r="H48" s="40"/>
      <c r="I48" s="40"/>
    </row>
    <row r="49" spans="1:7" x14ac:dyDescent="0.25">
      <c r="A49">
        <v>140</v>
      </c>
      <c r="B49" s="12">
        <f t="shared" si="1"/>
        <v>0.1090760969326376</v>
      </c>
      <c r="C49" s="12">
        <f t="shared" si="2"/>
        <v>3.1266828692240609E-2</v>
      </c>
      <c r="D49">
        <f t="shared" si="0"/>
        <v>0</v>
      </c>
      <c r="G49" s="12"/>
    </row>
    <row r="50" spans="1:7" x14ac:dyDescent="0.25">
      <c r="A50">
        <v>150</v>
      </c>
      <c r="B50" s="12">
        <f t="shared" si="1"/>
        <v>0.11686724671354029</v>
      </c>
      <c r="C50" s="12">
        <f t="shared" si="2"/>
        <v>3.3516451118229477E-2</v>
      </c>
      <c r="D50">
        <f t="shared" si="0"/>
        <v>0</v>
      </c>
      <c r="G50" s="12"/>
    </row>
    <row r="51" spans="1:7" x14ac:dyDescent="0.25">
      <c r="A51">
        <v>160</v>
      </c>
      <c r="B51" s="12">
        <f t="shared" si="1"/>
        <v>0.12465839649444298</v>
      </c>
      <c r="C51" s="12">
        <f t="shared" si="2"/>
        <v>3.5769463091461604E-2</v>
      </c>
      <c r="D51">
        <f t="shared" si="0"/>
        <v>0</v>
      </c>
      <c r="G51" s="12"/>
    </row>
    <row r="52" spans="1:7" x14ac:dyDescent="0.25">
      <c r="A52">
        <v>170</v>
      </c>
      <c r="B52" s="12">
        <f t="shared" si="1"/>
        <v>0.13244954627534566</v>
      </c>
      <c r="C52" s="12">
        <f t="shared" si="2"/>
        <v>3.8026097889380918E-2</v>
      </c>
      <c r="D52">
        <f t="shared" si="0"/>
        <v>0</v>
      </c>
      <c r="G52" s="12"/>
    </row>
    <row r="53" spans="1:7" x14ac:dyDescent="0.25">
      <c r="A53">
        <v>180</v>
      </c>
      <c r="B53" s="12">
        <f t="shared" si="1"/>
        <v>0.14024069605624837</v>
      </c>
      <c r="C53" s="12">
        <f t="shared" si="2"/>
        <v>4.0286590224758813E-2</v>
      </c>
      <c r="D53">
        <f t="shared" si="0"/>
        <v>0</v>
      </c>
      <c r="G53" s="12"/>
    </row>
    <row r="54" spans="1:7" x14ac:dyDescent="0.25">
      <c r="A54">
        <v>190</v>
      </c>
      <c r="B54" s="12">
        <f t="shared" si="1"/>
        <v>0.14803184583715104</v>
      </c>
      <c r="C54" s="12">
        <f t="shared" si="2"/>
        <v>4.255117634202326E-2</v>
      </c>
      <c r="D54">
        <f t="shared" si="0"/>
        <v>0</v>
      </c>
      <c r="G54" s="12"/>
    </row>
    <row r="55" spans="1:7" x14ac:dyDescent="0.25">
      <c r="A55">
        <v>200</v>
      </c>
      <c r="B55" s="12">
        <f t="shared" si="1"/>
        <v>0.15582299561805374</v>
      </c>
      <c r="C55" s="12">
        <f t="shared" si="2"/>
        <v>4.4820094114823815E-2</v>
      </c>
      <c r="D55">
        <f t="shared" si="0"/>
        <v>0</v>
      </c>
      <c r="G55" s="12"/>
    </row>
    <row r="56" spans="1:7" x14ac:dyDescent="0.25">
      <c r="A56">
        <v>210</v>
      </c>
      <c r="B56" s="12">
        <f t="shared" si="1"/>
        <v>0.16361414539895641</v>
      </c>
      <c r="C56" s="12">
        <f t="shared" si="2"/>
        <v>4.7093583144914963E-2</v>
      </c>
      <c r="D56">
        <f t="shared" si="0"/>
        <v>0</v>
      </c>
      <c r="G56" s="12"/>
    </row>
    <row r="57" spans="1:7" x14ac:dyDescent="0.25">
      <c r="A57">
        <v>220</v>
      </c>
      <c r="B57" s="12">
        <f t="shared" si="1"/>
        <v>0.17140529517985911</v>
      </c>
      <c r="C57" s="12">
        <f t="shared" si="2"/>
        <v>4.9371884862441776E-2</v>
      </c>
      <c r="D57">
        <f t="shared" si="0"/>
        <v>0</v>
      </c>
      <c r="G57" s="12"/>
    </row>
    <row r="58" spans="1:7" x14ac:dyDescent="0.25">
      <c r="A58">
        <v>230</v>
      </c>
      <c r="B58" s="12">
        <f t="shared" si="1"/>
        <v>0.17919644496076181</v>
      </c>
      <c r="C58" s="12">
        <f t="shared" si="2"/>
        <v>5.1655242627713538E-2</v>
      </c>
      <c r="D58">
        <f t="shared" si="0"/>
        <v>0</v>
      </c>
      <c r="G58" s="12"/>
    </row>
    <row r="59" spans="1:7" x14ac:dyDescent="0.25">
      <c r="A59">
        <v>240</v>
      </c>
      <c r="B59" s="12">
        <f t="shared" si="1"/>
        <v>0.18698759474166446</v>
      </c>
      <c r="C59" s="12">
        <f t="shared" si="2"/>
        <v>5.3943901834553491E-2</v>
      </c>
      <c r="D59">
        <f t="shared" si="0"/>
        <v>0</v>
      </c>
      <c r="G59" s="12"/>
    </row>
    <row r="60" spans="1:7" x14ac:dyDescent="0.25">
      <c r="A60">
        <v>250</v>
      </c>
      <c r="B60" s="12">
        <f t="shared" si="1"/>
        <v>0.19477874452256716</v>
      </c>
      <c r="C60" s="12">
        <f t="shared" si="2"/>
        <v>5.6238110015314327E-2</v>
      </c>
      <c r="D60">
        <f t="shared" si="0"/>
        <v>0</v>
      </c>
      <c r="G60" s="12"/>
    </row>
    <row r="61" spans="1:7" x14ac:dyDescent="0.25">
      <c r="A61">
        <v>260</v>
      </c>
      <c r="B61" s="12">
        <f t="shared" si="1"/>
        <v>0.20256989430346983</v>
      </c>
      <c r="C61" s="12">
        <f t="shared" si="2"/>
        <v>5.8538116947651528E-2</v>
      </c>
      <c r="D61">
        <f t="shared" si="0"/>
        <v>0</v>
      </c>
      <c r="G61" s="12"/>
    </row>
    <row r="62" spans="1:7" x14ac:dyDescent="0.25">
      <c r="A62">
        <v>270</v>
      </c>
      <c r="B62" s="12">
        <f t="shared" si="1"/>
        <v>0.21036104408437253</v>
      </c>
      <c r="C62" s="12">
        <f t="shared" si="2"/>
        <v>6.084417476314892E-2</v>
      </c>
      <c r="D62">
        <f t="shared" si="0"/>
        <v>0</v>
      </c>
      <c r="G62" s="12"/>
    </row>
    <row r="63" spans="1:7" x14ac:dyDescent="0.25">
      <c r="A63">
        <v>280</v>
      </c>
      <c r="B63" s="12">
        <f t="shared" si="1"/>
        <v>0.21815219386527521</v>
      </c>
      <c r="C63" s="12">
        <f t="shared" si="2"/>
        <v>6.315653805789348E-2</v>
      </c>
      <c r="D63">
        <f t="shared" si="0"/>
        <v>0</v>
      </c>
      <c r="G63" s="12"/>
    </row>
    <row r="64" spans="1:7" x14ac:dyDescent="0.25">
      <c r="A64">
        <v>290</v>
      </c>
      <c r="B64" s="12">
        <f t="shared" si="1"/>
        <v>0.22594334364617791</v>
      </c>
      <c r="C64" s="12">
        <f t="shared" si="2"/>
        <v>6.5475464005098558E-2</v>
      </c>
      <c r="D64">
        <f t="shared" si="0"/>
        <v>0</v>
      </c>
      <c r="G64" s="12"/>
    </row>
    <row r="65" spans="1:7" x14ac:dyDescent="0.25">
      <c r="A65">
        <v>300</v>
      </c>
      <c r="B65" s="12">
        <f t="shared" si="1"/>
        <v>0.23373449342708058</v>
      </c>
      <c r="C65" s="12">
        <f t="shared" si="2"/>
        <v>6.7801212469877761E-2</v>
      </c>
      <c r="D65">
        <f t="shared" si="0"/>
        <v>0</v>
      </c>
      <c r="G65" s="12"/>
    </row>
    <row r="66" spans="1:7" x14ac:dyDescent="0.25">
      <c r="A66">
        <v>310</v>
      </c>
      <c r="B66" s="12">
        <f t="shared" si="1"/>
        <v>0.24152564320798328</v>
      </c>
      <c r="C66" s="12">
        <f t="shared" si="2"/>
        <v>7.0134046126274704E-2</v>
      </c>
      <c r="D66">
        <f t="shared" si="0"/>
        <v>0</v>
      </c>
      <c r="G66" s="12"/>
    </row>
    <row r="67" spans="1:7" x14ac:dyDescent="0.25">
      <c r="A67">
        <v>320</v>
      </c>
      <c r="B67" s="12">
        <f t="shared" si="1"/>
        <v>0.24931679298888595</v>
      </c>
      <c r="C67" s="12">
        <f t="shared" si="2"/>
        <v>7.2474230576656529E-2</v>
      </c>
      <c r="D67">
        <f t="shared" si="0"/>
        <v>0</v>
      </c>
      <c r="G67" s="12"/>
    </row>
    <row r="68" spans="1:7" x14ac:dyDescent="0.25">
      <c r="A68">
        <v>330</v>
      </c>
      <c r="B68" s="12">
        <f t="shared" si="1"/>
        <v>0.25710794276978866</v>
      </c>
      <c r="C68" s="12">
        <f t="shared" si="2"/>
        <v>7.4822034473582461E-2</v>
      </c>
      <c r="D68">
        <f t="shared" si="0"/>
        <v>0</v>
      </c>
      <c r="G68" s="12"/>
    </row>
    <row r="69" spans="1:7" x14ac:dyDescent="0.25">
      <c r="A69">
        <v>340</v>
      </c>
      <c r="B69" s="12">
        <f t="shared" si="1"/>
        <v>0.26489909255069133</v>
      </c>
      <c r="C69" s="12">
        <f t="shared" si="2"/>
        <v>7.7177729644262366E-2</v>
      </c>
      <c r="D69">
        <f t="shared" si="0"/>
        <v>0</v>
      </c>
      <c r="G69" s="12"/>
    </row>
    <row r="70" spans="1:7" x14ac:dyDescent="0.25">
      <c r="A70">
        <v>350</v>
      </c>
      <c r="B70" s="12">
        <f t="shared" si="1"/>
        <v>0.272690242331594</v>
      </c>
      <c r="C70" s="12">
        <f t="shared" si="2"/>
        <v>7.9541591217722765E-2</v>
      </c>
      <c r="D70">
        <f t="shared" ref="D70:D133" si="3">IF(C70*2^0.5&gt;$E$29,$E$29,0)</f>
        <v>0</v>
      </c>
      <c r="G70" s="12"/>
    </row>
    <row r="71" spans="1:7" x14ac:dyDescent="0.25">
      <c r="A71">
        <v>360</v>
      </c>
      <c r="B71" s="12">
        <f t="shared" si="1"/>
        <v>0.28048139211249673</v>
      </c>
      <c r="C71" s="12">
        <f t="shared" si="2"/>
        <v>8.1913897754803192E-2</v>
      </c>
      <c r="D71">
        <f t="shared" si="3"/>
        <v>0</v>
      </c>
      <c r="G71" s="12"/>
    </row>
    <row r="72" spans="1:7" x14ac:dyDescent="0.25">
      <c r="A72">
        <v>370</v>
      </c>
      <c r="B72" s="12">
        <f t="shared" si="1"/>
        <v>0.2882725418933994</v>
      </c>
      <c r="C72" s="12">
        <f t="shared" si="2"/>
        <v>8.429493138110751E-2</v>
      </c>
      <c r="D72">
        <f t="shared" si="3"/>
        <v>0</v>
      </c>
      <c r="G72" s="12"/>
    </row>
    <row r="73" spans="1:7" x14ac:dyDescent="0.25">
      <c r="A73">
        <v>380</v>
      </c>
      <c r="B73" s="12">
        <f t="shared" si="1"/>
        <v>0.29606369167430208</v>
      </c>
      <c r="C73" s="12">
        <f t="shared" si="2"/>
        <v>8.6684977923040987E-2</v>
      </c>
      <c r="D73">
        <f t="shared" si="3"/>
        <v>0</v>
      </c>
      <c r="G73" s="12"/>
    </row>
    <row r="74" spans="1:7" x14ac:dyDescent="0.25">
      <c r="A74">
        <v>390</v>
      </c>
      <c r="B74" s="12">
        <f t="shared" si="1"/>
        <v>0.30385484145520475</v>
      </c>
      <c r="C74" s="12">
        <f t="shared" si="2"/>
        <v>8.9084327047066494E-2</v>
      </c>
      <c r="D74">
        <f t="shared" si="3"/>
        <v>0</v>
      </c>
      <c r="G74" s="12"/>
    </row>
    <row r="75" spans="1:7" x14ac:dyDescent="0.25">
      <c r="A75">
        <v>400</v>
      </c>
      <c r="B75" s="12">
        <f t="shared" si="1"/>
        <v>0.31164599123610748</v>
      </c>
      <c r="C75" s="12">
        <f t="shared" si="2"/>
        <v>9.149327240231904E-2</v>
      </c>
      <c r="D75">
        <f t="shared" si="3"/>
        <v>0</v>
      </c>
      <c r="G75" s="12"/>
    </row>
    <row r="76" spans="1:7" x14ac:dyDescent="0.25">
      <c r="A76">
        <v>410</v>
      </c>
      <c r="B76" s="12">
        <f t="shared" si="1"/>
        <v>0.31943714101701015</v>
      </c>
      <c r="C76" s="12">
        <f t="shared" si="2"/>
        <v>9.3912111766721332E-2</v>
      </c>
      <c r="D76">
        <f t="shared" si="3"/>
        <v>0</v>
      </c>
      <c r="G76" s="12"/>
    </row>
    <row r="77" spans="1:7" x14ac:dyDescent="0.25">
      <c r="A77">
        <v>420</v>
      </c>
      <c r="B77" s="12">
        <f t="shared" si="1"/>
        <v>0.32722829079791282</v>
      </c>
      <c r="C77" s="12">
        <f t="shared" si="2"/>
        <v>9.6341147196748883E-2</v>
      </c>
      <c r="D77">
        <f t="shared" si="3"/>
        <v>0</v>
      </c>
      <c r="G77" s="12"/>
    </row>
    <row r="78" spans="1:7" x14ac:dyDescent="0.25">
      <c r="A78">
        <v>430</v>
      </c>
      <c r="B78" s="12">
        <f t="shared" si="1"/>
        <v>0.3350194405788155</v>
      </c>
      <c r="C78" s="12">
        <f t="shared" si="2"/>
        <v>9.8780685180998112E-2</v>
      </c>
      <c r="D78">
        <f t="shared" si="3"/>
        <v>0</v>
      </c>
      <c r="G78" s="12"/>
    </row>
    <row r="79" spans="1:7" x14ac:dyDescent="0.25">
      <c r="A79">
        <v>440</v>
      </c>
      <c r="B79" s="12">
        <f t="shared" si="1"/>
        <v>0.34281059035971823</v>
      </c>
      <c r="C79" s="12">
        <f t="shared" si="2"/>
        <v>0.10123103679771579</v>
      </c>
      <c r="D79">
        <f t="shared" si="3"/>
        <v>0</v>
      </c>
      <c r="G79" s="12"/>
    </row>
    <row r="80" spans="1:7" x14ac:dyDescent="0.25">
      <c r="A80">
        <v>450</v>
      </c>
      <c r="B80" s="12">
        <f t="shared" si="1"/>
        <v>0.3506017401406209</v>
      </c>
      <c r="C80" s="12">
        <f t="shared" si="2"/>
        <v>0.10369251787645434</v>
      </c>
      <c r="D80">
        <f t="shared" si="3"/>
        <v>0</v>
      </c>
      <c r="G80" s="12"/>
    </row>
    <row r="81" spans="1:7" x14ac:dyDescent="0.25">
      <c r="A81">
        <v>460</v>
      </c>
      <c r="B81" s="12">
        <f t="shared" si="1"/>
        <v>0.35839288992152363</v>
      </c>
      <c r="C81" s="12">
        <f t="shared" si="2"/>
        <v>0.10616544916402368</v>
      </c>
      <c r="D81">
        <f t="shared" si="3"/>
        <v>0</v>
      </c>
      <c r="G81" s="12"/>
    </row>
    <row r="82" spans="1:7" x14ac:dyDescent="0.25">
      <c r="A82">
        <v>470</v>
      </c>
      <c r="B82" s="12">
        <f t="shared" si="1"/>
        <v>0.36618403970242625</v>
      </c>
      <c r="C82" s="12">
        <f t="shared" si="2"/>
        <v>0.10865015649491519</v>
      </c>
      <c r="D82">
        <f t="shared" si="3"/>
        <v>0</v>
      </c>
      <c r="G82" s="12"/>
    </row>
    <row r="83" spans="1:7" x14ac:dyDescent="0.25">
      <c r="A83">
        <v>480</v>
      </c>
      <c r="B83" s="12">
        <f t="shared" si="1"/>
        <v>0.37397518948332892</v>
      </c>
      <c r="C83" s="12">
        <f t="shared" si="2"/>
        <v>0.11114697096638171</v>
      </c>
      <c r="D83">
        <f t="shared" si="3"/>
        <v>0</v>
      </c>
      <c r="G83" s="12"/>
    </row>
    <row r="84" spans="1:7" x14ac:dyDescent="0.25">
      <c r="A84">
        <v>490</v>
      </c>
      <c r="B84" s="12">
        <f t="shared" si="1"/>
        <v>0.38176633926423165</v>
      </c>
      <c r="C84" s="12">
        <f t="shared" si="2"/>
        <v>0.1136562291183623</v>
      </c>
      <c r="D84">
        <f t="shared" si="3"/>
        <v>0</v>
      </c>
      <c r="G84" s="12"/>
    </row>
    <row r="85" spans="1:7" x14ac:dyDescent="0.25">
      <c r="A85">
        <v>500</v>
      </c>
      <c r="B85" s="12">
        <f t="shared" si="1"/>
        <v>0.38955748904513432</v>
      </c>
      <c r="C85" s="12">
        <f t="shared" si="2"/>
        <v>0.11617827311844917</v>
      </c>
      <c r="D85">
        <f t="shared" si="3"/>
        <v>0</v>
      </c>
      <c r="G85" s="12"/>
    </row>
    <row r="86" spans="1:7" x14ac:dyDescent="0.25">
      <c r="A86">
        <v>510</v>
      </c>
      <c r="B86" s="12">
        <f t="shared" si="1"/>
        <v>0.39734863882603699</v>
      </c>
      <c r="C86" s="12">
        <f t="shared" si="2"/>
        <v>0.11871345095210031</v>
      </c>
      <c r="D86">
        <f t="shared" si="3"/>
        <v>0</v>
      </c>
      <c r="G86" s="12"/>
    </row>
    <row r="87" spans="1:7" x14ac:dyDescent="0.25">
      <c r="A87">
        <v>520</v>
      </c>
      <c r="B87" s="12">
        <f t="shared" si="1"/>
        <v>0.40513978860693967</v>
      </c>
      <c r="C87" s="12">
        <f t="shared" si="2"/>
        <v>0.12126211661831045</v>
      </c>
      <c r="D87">
        <f t="shared" si="3"/>
        <v>0</v>
      </c>
      <c r="G87" s="12"/>
    </row>
    <row r="88" spans="1:7" x14ac:dyDescent="0.25">
      <c r="A88">
        <v>530</v>
      </c>
      <c r="B88" s="12">
        <f t="shared" si="1"/>
        <v>0.41293093838784239</v>
      </c>
      <c r="C88" s="12">
        <f t="shared" si="2"/>
        <v>0.123824630330959</v>
      </c>
      <c r="D88">
        <f t="shared" si="3"/>
        <v>0</v>
      </c>
      <c r="G88" s="12"/>
    </row>
    <row r="89" spans="1:7" x14ac:dyDescent="0.25">
      <c r="A89">
        <v>540</v>
      </c>
      <c r="B89" s="12">
        <f t="shared" si="1"/>
        <v>0.42072208816874507</v>
      </c>
      <c r="C89" s="12">
        <f t="shared" si="2"/>
        <v>0.12640135872606464</v>
      </c>
      <c r="D89">
        <f t="shared" si="3"/>
        <v>0</v>
      </c>
      <c r="G89" s="12"/>
    </row>
    <row r="90" spans="1:7" x14ac:dyDescent="0.25">
      <c r="A90">
        <v>550</v>
      </c>
      <c r="B90" s="12">
        <f t="shared" si="1"/>
        <v>0.4285132379496478</v>
      </c>
      <c r="C90" s="12">
        <f t="shared" si="2"/>
        <v>0.12899267507518269</v>
      </c>
      <c r="D90">
        <f t="shared" si="3"/>
        <v>0</v>
      </c>
      <c r="G90" s="12"/>
    </row>
    <row r="91" spans="1:7" x14ac:dyDescent="0.25">
      <c r="A91">
        <v>560</v>
      </c>
      <c r="B91" s="12">
        <f t="shared" si="1"/>
        <v>0.43630438773055041</v>
      </c>
      <c r="C91" s="12">
        <f t="shared" si="2"/>
        <v>0.13159895950519168</v>
      </c>
      <c r="D91">
        <f t="shared" si="3"/>
        <v>0</v>
      </c>
      <c r="G91" s="12"/>
    </row>
    <row r="92" spans="1:7" x14ac:dyDescent="0.25">
      <c r="A92">
        <v>570</v>
      </c>
      <c r="B92" s="12">
        <f t="shared" si="1"/>
        <v>0.44409553751145314</v>
      </c>
      <c r="C92" s="12">
        <f t="shared" si="2"/>
        <v>0.13422059922472626</v>
      </c>
      <c r="D92">
        <f t="shared" si="3"/>
        <v>0</v>
      </c>
      <c r="G92" s="12"/>
    </row>
    <row r="93" spans="1:7" x14ac:dyDescent="0.25">
      <c r="A93">
        <v>580</v>
      </c>
      <c r="B93" s="12">
        <f t="shared" si="1"/>
        <v>0.45188668729235582</v>
      </c>
      <c r="C93" s="12">
        <f t="shared" si="2"/>
        <v>0.13685798875752006</v>
      </c>
      <c r="D93">
        <f t="shared" si="3"/>
        <v>0</v>
      </c>
      <c r="G93" s="12"/>
    </row>
    <row r="94" spans="1:7" x14ac:dyDescent="0.25">
      <c r="A94">
        <v>590</v>
      </c>
      <c r="B94" s="12">
        <f t="shared" si="1"/>
        <v>0.45967783707325854</v>
      </c>
      <c r="C94" s="12">
        <f t="shared" si="2"/>
        <v>0.13951153018293752</v>
      </c>
      <c r="D94">
        <f t="shared" si="3"/>
        <v>0</v>
      </c>
      <c r="G94" s="12"/>
    </row>
    <row r="95" spans="1:7" x14ac:dyDescent="0.25">
      <c r="A95">
        <v>600</v>
      </c>
      <c r="B95" s="12">
        <f t="shared" si="1"/>
        <v>0.46746898685416116</v>
      </c>
      <c r="C95" s="12">
        <f t="shared" si="2"/>
        <v>0.14218163338398032</v>
      </c>
      <c r="D95">
        <f t="shared" si="3"/>
        <v>0</v>
      </c>
      <c r="G95" s="12"/>
    </row>
    <row r="96" spans="1:7" x14ac:dyDescent="0.25">
      <c r="A96">
        <v>610</v>
      </c>
      <c r="B96" s="12">
        <f t="shared" si="1"/>
        <v>0.47526013663506389</v>
      </c>
      <c r="C96" s="12">
        <f t="shared" si="2"/>
        <v>0.14486871630306827</v>
      </c>
      <c r="D96">
        <f t="shared" si="3"/>
        <v>0</v>
      </c>
      <c r="G96" s="12"/>
    </row>
    <row r="97" spans="1:7" x14ac:dyDescent="0.25">
      <c r="A97">
        <v>620</v>
      </c>
      <c r="B97" s="12">
        <f t="shared" si="1"/>
        <v>0.48305128641596656</v>
      </c>
      <c r="C97" s="12">
        <f t="shared" si="2"/>
        <v>0.1475732052059045</v>
      </c>
      <c r="D97">
        <f t="shared" si="3"/>
        <v>0</v>
      </c>
      <c r="G97" s="12"/>
    </row>
    <row r="98" spans="1:7" x14ac:dyDescent="0.25">
      <c r="A98">
        <v>630</v>
      </c>
      <c r="B98" s="12">
        <f t="shared" si="1"/>
        <v>0.49084243619686929</v>
      </c>
      <c r="C98" s="12">
        <f t="shared" si="2"/>
        <v>0.15029553495374937</v>
      </c>
      <c r="D98">
        <f t="shared" si="3"/>
        <v>0</v>
      </c>
      <c r="G98" s="12"/>
    </row>
    <row r="99" spans="1:7" x14ac:dyDescent="0.25">
      <c r="A99">
        <v>640</v>
      </c>
      <c r="B99" s="12">
        <f t="shared" si="1"/>
        <v>0.49863358597777191</v>
      </c>
      <c r="C99" s="12">
        <f t="shared" si="2"/>
        <v>0.15303614928443823</v>
      </c>
      <c r="D99">
        <f t="shared" si="3"/>
        <v>0</v>
      </c>
      <c r="G99" s="12"/>
    </row>
    <row r="100" spans="1:7" x14ac:dyDescent="0.25">
      <c r="A100">
        <v>650</v>
      </c>
      <c r="B100" s="12">
        <f t="shared" si="1"/>
        <v>0.50642473575867464</v>
      </c>
      <c r="C100" s="12">
        <f t="shared" si="2"/>
        <v>0.15579550110249382</v>
      </c>
      <c r="D100">
        <f t="shared" si="3"/>
        <v>0</v>
      </c>
      <c r="G100" s="12"/>
    </row>
    <row r="101" spans="1:7" x14ac:dyDescent="0.25">
      <c r="A101">
        <v>660</v>
      </c>
      <c r="B101" s="12">
        <f t="shared" ref="B101:B164" si="4">2*PI()*A101/$B$5</f>
        <v>0.51421588553957731</v>
      </c>
      <c r="C101" s="12">
        <f t="shared" ref="C101:C164" si="5">(SQRT(SUMSQ($B$28*SUMSQ(COS(B101))-$B$28*SUMSQ(SIN(B101))+$B$29*COS(B101)+$B$30)+SUMSQ(2*$B$28*COS(B101)*SIN(B101)+$B$29*(SIN(B101))))/SQRT(SUMSQ(SUMSQ(COS(B101))- SUMSQ(SIN(B101))+$B$31*COS(B101)+$B$32)+SUMSQ(2*COS(B101)*SIN(B101)+$B$31*(SIN(B101)))))</f>
        <v>0.15857405277869632</v>
      </c>
      <c r="D101">
        <f t="shared" si="3"/>
        <v>0</v>
      </c>
      <c r="G101" s="12"/>
    </row>
    <row r="102" spans="1:7" x14ac:dyDescent="0.25">
      <c r="A102">
        <v>670</v>
      </c>
      <c r="B102" s="12">
        <f t="shared" si="4"/>
        <v>0.52200703532047998</v>
      </c>
      <c r="C102" s="12">
        <f t="shared" si="5"/>
        <v>0.16137227645949051</v>
      </c>
      <c r="D102">
        <f t="shared" si="3"/>
        <v>0</v>
      </c>
      <c r="G102" s="12"/>
    </row>
    <row r="103" spans="1:7" x14ac:dyDescent="0.25">
      <c r="A103">
        <v>680</v>
      </c>
      <c r="B103" s="12">
        <f t="shared" si="4"/>
        <v>0.52979818510138266</v>
      </c>
      <c r="C103" s="12">
        <f t="shared" si="5"/>
        <v>0.16419065438662436</v>
      </c>
      <c r="D103">
        <f t="shared" si="3"/>
        <v>0</v>
      </c>
      <c r="G103" s="12"/>
    </row>
    <row r="104" spans="1:7" x14ac:dyDescent="0.25">
      <c r="A104">
        <v>690</v>
      </c>
      <c r="B104" s="12">
        <f t="shared" si="4"/>
        <v>0.53758933488228544</v>
      </c>
      <c r="C104" s="12">
        <f t="shared" si="5"/>
        <v>0.16702967922742826</v>
      </c>
      <c r="D104">
        <f t="shared" si="3"/>
        <v>0</v>
      </c>
      <c r="G104" s="12"/>
    </row>
    <row r="105" spans="1:7" x14ac:dyDescent="0.25">
      <c r="A105">
        <v>700</v>
      </c>
      <c r="B105" s="12">
        <f t="shared" si="4"/>
        <v>0.545380484663188</v>
      </c>
      <c r="C105" s="12">
        <f t="shared" si="5"/>
        <v>0.16988985441616297</v>
      </c>
      <c r="D105">
        <f t="shared" si="3"/>
        <v>0</v>
      </c>
      <c r="G105" s="12"/>
    </row>
    <row r="106" spans="1:7" x14ac:dyDescent="0.25">
      <c r="A106">
        <v>710</v>
      </c>
      <c r="B106" s="12">
        <f t="shared" si="4"/>
        <v>0.55317163444409068</v>
      </c>
      <c r="C106" s="12">
        <f t="shared" si="5"/>
        <v>0.17277169450688012</v>
      </c>
      <c r="D106">
        <f t="shared" si="3"/>
        <v>0</v>
      </c>
      <c r="G106" s="12"/>
    </row>
    <row r="107" spans="1:7" x14ac:dyDescent="0.25">
      <c r="A107">
        <v>720</v>
      </c>
      <c r="B107" s="12">
        <f t="shared" si="4"/>
        <v>0.56096278422499346</v>
      </c>
      <c r="C107" s="12">
        <f t="shared" si="5"/>
        <v>0.17567572553825805</v>
      </c>
      <c r="D107">
        <f t="shared" si="3"/>
        <v>0</v>
      </c>
      <c r="G107" s="12"/>
    </row>
    <row r="108" spans="1:7" x14ac:dyDescent="0.25">
      <c r="A108">
        <v>730</v>
      </c>
      <c r="B108" s="12">
        <f t="shared" si="4"/>
        <v>0.56875393400589613</v>
      </c>
      <c r="C108" s="12">
        <f t="shared" si="5"/>
        <v>0.17860248541089396</v>
      </c>
      <c r="D108">
        <f t="shared" si="3"/>
        <v>0</v>
      </c>
      <c r="G108" s="12"/>
    </row>
    <row r="109" spans="1:7" x14ac:dyDescent="0.25">
      <c r="A109">
        <v>740</v>
      </c>
      <c r="B109" s="12">
        <f t="shared" si="4"/>
        <v>0.57654508378679881</v>
      </c>
      <c r="C109" s="12">
        <f t="shared" si="5"/>
        <v>0.18155252427755519</v>
      </c>
      <c r="D109">
        <f t="shared" si="3"/>
        <v>0</v>
      </c>
      <c r="G109" s="12"/>
    </row>
    <row r="110" spans="1:7" x14ac:dyDescent="0.25">
      <c r="A110">
        <v>750</v>
      </c>
      <c r="B110" s="12">
        <f t="shared" si="4"/>
        <v>0.58433623356770148</v>
      </c>
      <c r="C110" s="12">
        <f t="shared" si="5"/>
        <v>0.18452640494690919</v>
      </c>
      <c r="D110">
        <f t="shared" si="3"/>
        <v>0</v>
      </c>
      <c r="G110" s="12"/>
    </row>
    <row r="111" spans="1:7" x14ac:dyDescent="0.25">
      <c r="A111">
        <v>760</v>
      </c>
      <c r="B111" s="12">
        <f t="shared" si="4"/>
        <v>0.59212738334860415</v>
      </c>
      <c r="C111" s="12">
        <f t="shared" si="5"/>
        <v>0.18752470330127768</v>
      </c>
      <c r="D111">
        <f t="shared" si="3"/>
        <v>0</v>
      </c>
      <c r="G111" s="12"/>
    </row>
    <row r="112" spans="1:7" x14ac:dyDescent="0.25">
      <c r="A112">
        <v>770</v>
      </c>
      <c r="B112" s="12">
        <f t="shared" si="4"/>
        <v>0.59991853312950694</v>
      </c>
      <c r="C112" s="12">
        <f t="shared" si="5"/>
        <v>0.19054800872897781</v>
      </c>
      <c r="D112">
        <f t="shared" si="3"/>
        <v>0</v>
      </c>
      <c r="G112" s="12"/>
    </row>
    <row r="113" spans="1:7" x14ac:dyDescent="0.25">
      <c r="A113">
        <v>780</v>
      </c>
      <c r="B113" s="12">
        <f t="shared" si="4"/>
        <v>0.6077096829104095</v>
      </c>
      <c r="C113" s="12">
        <f t="shared" si="5"/>
        <v>0.19359692457184102</v>
      </c>
      <c r="D113">
        <f t="shared" si="3"/>
        <v>0</v>
      </c>
      <c r="G113" s="12"/>
    </row>
    <row r="114" spans="1:7" x14ac:dyDescent="0.25">
      <c r="A114">
        <v>790</v>
      </c>
      <c r="B114" s="12">
        <f t="shared" si="4"/>
        <v>0.61550083269131228</v>
      </c>
      <c r="C114" s="12">
        <f t="shared" si="5"/>
        <v>0.19667206858852165</v>
      </c>
      <c r="D114">
        <f t="shared" si="3"/>
        <v>0</v>
      </c>
      <c r="G114" s="12"/>
    </row>
    <row r="115" spans="1:7" x14ac:dyDescent="0.25">
      <c r="A115">
        <v>800</v>
      </c>
      <c r="B115" s="12">
        <f t="shared" si="4"/>
        <v>0.62329198247221496</v>
      </c>
      <c r="C115" s="12">
        <f t="shared" si="5"/>
        <v>0.19977407343423009</v>
      </c>
      <c r="D115">
        <f t="shared" si="3"/>
        <v>0</v>
      </c>
      <c r="G115" s="12"/>
    </row>
    <row r="116" spans="1:7" x14ac:dyDescent="0.25">
      <c r="A116">
        <v>810</v>
      </c>
      <c r="B116" s="12">
        <f t="shared" si="4"/>
        <v>0.63108313225311752</v>
      </c>
      <c r="C116" s="12">
        <f t="shared" si="5"/>
        <v>0.20290358715755771</v>
      </c>
      <c r="D116">
        <f t="shared" si="3"/>
        <v>0</v>
      </c>
      <c r="G116" s="12"/>
    </row>
    <row r="117" spans="1:7" x14ac:dyDescent="0.25">
      <c r="A117">
        <v>820</v>
      </c>
      <c r="B117" s="12">
        <f t="shared" si="4"/>
        <v>0.6388742820340203</v>
      </c>
      <c r="C117" s="12">
        <f t="shared" si="5"/>
        <v>0.20606127371508043</v>
      </c>
      <c r="D117">
        <f t="shared" si="3"/>
        <v>0</v>
      </c>
      <c r="G117" s="12"/>
    </row>
    <row r="118" spans="1:7" x14ac:dyDescent="0.25">
      <c r="A118">
        <v>830</v>
      </c>
      <c r="B118" s="12">
        <f t="shared" si="4"/>
        <v>0.64666543181492298</v>
      </c>
      <c r="C118" s="12">
        <f t="shared" si="5"/>
        <v>0.20924781350445915</v>
      </c>
      <c r="D118">
        <f t="shared" si="3"/>
        <v>0</v>
      </c>
      <c r="G118" s="12"/>
    </row>
    <row r="119" spans="1:7" x14ac:dyDescent="0.25">
      <c r="A119">
        <v>840</v>
      </c>
      <c r="B119" s="12">
        <f t="shared" si="4"/>
        <v>0.65445658159582565</v>
      </c>
      <c r="C119" s="12">
        <f t="shared" si="5"/>
        <v>0.21246390391678507</v>
      </c>
      <c r="D119">
        <f t="shared" si="3"/>
        <v>0</v>
      </c>
      <c r="G119" s="12"/>
    </row>
    <row r="120" spans="1:7" x14ac:dyDescent="0.25">
      <c r="A120">
        <v>850</v>
      </c>
      <c r="B120" s="12">
        <f t="shared" si="4"/>
        <v>0.66224773137672832</v>
      </c>
      <c r="C120" s="12">
        <f t="shared" si="5"/>
        <v>0.21571025990894399</v>
      </c>
      <c r="D120">
        <f t="shared" si="3"/>
        <v>0</v>
      </c>
      <c r="G120" s="12"/>
    </row>
    <row r="121" spans="1:7" x14ac:dyDescent="0.25">
      <c r="A121">
        <v>860</v>
      </c>
      <c r="B121" s="12">
        <f t="shared" si="4"/>
        <v>0.67003888115763099</v>
      </c>
      <c r="C121" s="12">
        <f t="shared" si="5"/>
        <v>0.2189876145968076</v>
      </c>
      <c r="D121">
        <f t="shared" si="3"/>
        <v>0</v>
      </c>
      <c r="G121" s="12"/>
    </row>
    <row r="122" spans="1:7" x14ac:dyDescent="0.25">
      <c r="A122">
        <v>870</v>
      </c>
      <c r="B122" s="12">
        <f t="shared" si="4"/>
        <v>0.67783003093853378</v>
      </c>
      <c r="C122" s="12">
        <f t="shared" si="5"/>
        <v>0.22229671987009014</v>
      </c>
      <c r="D122">
        <f t="shared" si="3"/>
        <v>0</v>
      </c>
      <c r="G122" s="12"/>
    </row>
    <row r="123" spans="1:7" x14ac:dyDescent="0.25">
      <c r="A123">
        <v>880</v>
      </c>
      <c r="B123" s="12">
        <f t="shared" si="4"/>
        <v>0.68562118071943645</v>
      </c>
      <c r="C123" s="12">
        <f t="shared" si="5"/>
        <v>0.22563834702974142</v>
      </c>
      <c r="D123">
        <f t="shared" si="3"/>
        <v>0</v>
      </c>
      <c r="G123" s="12"/>
    </row>
    <row r="124" spans="1:7" x14ac:dyDescent="0.25">
      <c r="A124">
        <v>890</v>
      </c>
      <c r="B124" s="12">
        <f t="shared" si="4"/>
        <v>0.69341233050033901</v>
      </c>
      <c r="C124" s="12">
        <f t="shared" si="5"/>
        <v>0.22901328744878072</v>
      </c>
      <c r="D124">
        <f t="shared" si="3"/>
        <v>0</v>
      </c>
      <c r="G124" s="12"/>
    </row>
    <row r="125" spans="1:7" x14ac:dyDescent="0.25">
      <c r="A125">
        <v>900</v>
      </c>
      <c r="B125" s="12">
        <f t="shared" si="4"/>
        <v>0.7012034802812418</v>
      </c>
      <c r="C125" s="12">
        <f t="shared" si="5"/>
        <v>0.2324223532575119</v>
      </c>
      <c r="D125">
        <f t="shared" si="3"/>
        <v>0</v>
      </c>
      <c r="G125" s="12"/>
    </row>
    <row r="126" spans="1:7" x14ac:dyDescent="0.25">
      <c r="A126">
        <v>910</v>
      </c>
      <c r="B126" s="12">
        <f t="shared" si="4"/>
        <v>0.70899463006214447</v>
      </c>
      <c r="C126" s="12">
        <f t="shared" si="5"/>
        <v>0.23586637805409202</v>
      </c>
      <c r="D126">
        <f t="shared" si="3"/>
        <v>0</v>
      </c>
      <c r="G126" s="12"/>
    </row>
    <row r="127" spans="1:7" x14ac:dyDescent="0.25">
      <c r="A127">
        <v>920</v>
      </c>
      <c r="B127" s="12">
        <f t="shared" si="4"/>
        <v>0.71678577984304725</v>
      </c>
      <c r="C127" s="12">
        <f t="shared" si="5"/>
        <v>0.23934621764146824</v>
      </c>
      <c r="D127">
        <f t="shared" si="3"/>
        <v>0</v>
      </c>
      <c r="G127" s="12"/>
    </row>
    <row r="128" spans="1:7" x14ac:dyDescent="0.25">
      <c r="A128">
        <v>930</v>
      </c>
      <c r="B128" s="12">
        <f t="shared" si="4"/>
        <v>0.72457692962394982</v>
      </c>
      <c r="C128" s="12">
        <f t="shared" si="5"/>
        <v>0.24286275079172598</v>
      </c>
      <c r="D128">
        <f t="shared" si="3"/>
        <v>0</v>
      </c>
      <c r="G128" s="12"/>
    </row>
    <row r="129" spans="1:7" x14ac:dyDescent="0.25">
      <c r="A129">
        <v>940</v>
      </c>
      <c r="B129" s="12">
        <f t="shared" si="4"/>
        <v>0.73236807940485249</v>
      </c>
      <c r="C129" s="12">
        <f t="shared" si="5"/>
        <v>0.24641688003893825</v>
      </c>
      <c r="D129">
        <f t="shared" si="3"/>
        <v>0</v>
      </c>
      <c r="G129" s="12"/>
    </row>
    <row r="130" spans="1:7" x14ac:dyDescent="0.25">
      <c r="A130">
        <v>950</v>
      </c>
      <c r="B130" s="12">
        <f t="shared" si="4"/>
        <v>0.74015922918575527</v>
      </c>
      <c r="C130" s="12">
        <f t="shared" si="5"/>
        <v>0.25000953250163716</v>
      </c>
      <c r="D130">
        <f t="shared" si="3"/>
        <v>0</v>
      </c>
      <c r="G130" s="12"/>
    </row>
    <row r="131" spans="1:7" x14ac:dyDescent="0.25">
      <c r="A131">
        <v>960</v>
      </c>
      <c r="B131" s="12">
        <f t="shared" si="4"/>
        <v>0.74795037896665784</v>
      </c>
      <c r="C131" s="12">
        <f t="shared" si="5"/>
        <v>0.25364166073607047</v>
      </c>
      <c r="D131">
        <f t="shared" si="3"/>
        <v>0</v>
      </c>
      <c r="G131" s="12"/>
    </row>
    <row r="132" spans="1:7" x14ac:dyDescent="0.25">
      <c r="A132">
        <v>970</v>
      </c>
      <c r="B132" s="12">
        <f t="shared" si="4"/>
        <v>0.75574152874756051</v>
      </c>
      <c r="C132" s="12">
        <f t="shared" si="5"/>
        <v>0.25731424362144606</v>
      </c>
      <c r="D132">
        <f t="shared" si="3"/>
        <v>0</v>
      </c>
      <c r="G132" s="12"/>
    </row>
    <row r="133" spans="1:7" x14ac:dyDescent="0.25">
      <c r="A133">
        <v>980</v>
      </c>
      <c r="B133" s="12">
        <f t="shared" si="4"/>
        <v>0.76353267852846329</v>
      </c>
      <c r="C133" s="12">
        <f t="shared" si="5"/>
        <v>0.26102828727840249</v>
      </c>
      <c r="D133">
        <f t="shared" si="3"/>
        <v>0</v>
      </c>
      <c r="G133" s="12"/>
    </row>
    <row r="134" spans="1:7" x14ac:dyDescent="0.25">
      <c r="A134">
        <v>990</v>
      </c>
      <c r="B134" s="12">
        <f t="shared" si="4"/>
        <v>0.77132382830936597</v>
      </c>
      <c r="C134" s="12">
        <f t="shared" si="5"/>
        <v>0.26478482602198661</v>
      </c>
      <c r="D134">
        <f t="shared" ref="D134:D197" si="6">IF(C134*2^0.5&gt;$E$29,$E$29,0)</f>
        <v>0</v>
      </c>
      <c r="G134" s="12"/>
    </row>
    <row r="135" spans="1:7" x14ac:dyDescent="0.25">
      <c r="A135">
        <v>1000</v>
      </c>
      <c r="B135" s="12">
        <f t="shared" si="4"/>
        <v>0.77911497809026864</v>
      </c>
      <c r="C135" s="12">
        <f t="shared" si="5"/>
        <v>0.26858492335045647</v>
      </c>
      <c r="D135">
        <f t="shared" si="6"/>
        <v>0</v>
      </c>
      <c r="G135" s="12"/>
    </row>
    <row r="136" spans="1:7" x14ac:dyDescent="0.25">
      <c r="A136">
        <v>1010</v>
      </c>
      <c r="B136" s="12">
        <f t="shared" si="4"/>
        <v>0.78690612787117131</v>
      </c>
      <c r="C136" s="12">
        <f t="shared" si="5"/>
        <v>0.27242967297126475</v>
      </c>
      <c r="D136">
        <f t="shared" si="6"/>
        <v>0</v>
      </c>
      <c r="G136" s="12"/>
    </row>
    <row r="137" spans="1:7" x14ac:dyDescent="0.25">
      <c r="A137">
        <v>1020</v>
      </c>
      <c r="B137" s="12">
        <f t="shared" si="4"/>
        <v>0.79469727765207399</v>
      </c>
      <c r="C137" s="12">
        <f t="shared" si="5"/>
        <v>0.27632019986561623</v>
      </c>
      <c r="D137">
        <f t="shared" si="6"/>
        <v>0</v>
      </c>
      <c r="G137" s="12"/>
    </row>
    <row r="138" spans="1:7" x14ac:dyDescent="0.25">
      <c r="A138">
        <v>1030</v>
      </c>
      <c r="B138" s="12">
        <f t="shared" si="4"/>
        <v>0.80248842743297677</v>
      </c>
      <c r="C138" s="12">
        <f t="shared" si="5"/>
        <v>0.28025766139302938</v>
      </c>
      <c r="D138">
        <f t="shared" si="6"/>
        <v>0</v>
      </c>
      <c r="G138" s="12"/>
    </row>
    <row r="139" spans="1:7" x14ac:dyDescent="0.25">
      <c r="A139">
        <v>1040</v>
      </c>
      <c r="B139" s="12">
        <f t="shared" si="4"/>
        <v>0.81027957721387933</v>
      </c>
      <c r="C139" s="12">
        <f t="shared" si="5"/>
        <v>0.28424324843736165</v>
      </c>
      <c r="D139">
        <f t="shared" si="6"/>
        <v>0</v>
      </c>
      <c r="G139" s="12"/>
    </row>
    <row r="140" spans="1:7" x14ac:dyDescent="0.25">
      <c r="A140">
        <v>1050</v>
      </c>
      <c r="B140" s="12">
        <f t="shared" si="4"/>
        <v>0.81807072699478212</v>
      </c>
      <c r="C140" s="12">
        <f t="shared" si="5"/>
        <v>0.28827818659579718</v>
      </c>
      <c r="D140">
        <f t="shared" si="6"/>
        <v>0</v>
      </c>
      <c r="G140" s="12"/>
    </row>
    <row r="141" spans="1:7" x14ac:dyDescent="0.25">
      <c r="A141">
        <v>1060</v>
      </c>
      <c r="B141" s="12">
        <f t="shared" si="4"/>
        <v>0.82586187677568479</v>
      </c>
      <c r="C141" s="12">
        <f t="shared" si="5"/>
        <v>0.29236373741231397</v>
      </c>
      <c r="D141">
        <f t="shared" si="6"/>
        <v>0</v>
      </c>
      <c r="G141" s="12"/>
    </row>
    <row r="142" spans="1:7" x14ac:dyDescent="0.25">
      <c r="A142">
        <v>1070</v>
      </c>
      <c r="B142" s="12">
        <f t="shared" si="4"/>
        <v>0.83365302655658746</v>
      </c>
      <c r="C142" s="12">
        <f t="shared" si="5"/>
        <v>0.29650119965718202</v>
      </c>
      <c r="D142">
        <f t="shared" si="6"/>
        <v>0</v>
      </c>
      <c r="G142" s="12"/>
    </row>
    <row r="143" spans="1:7" x14ac:dyDescent="0.25">
      <c r="A143">
        <v>1080</v>
      </c>
      <c r="B143" s="12">
        <f t="shared" si="4"/>
        <v>0.84144417633749014</v>
      </c>
      <c r="C143" s="12">
        <f t="shared" si="5"/>
        <v>0.30069191065405798</v>
      </c>
      <c r="D143">
        <f t="shared" si="6"/>
        <v>0</v>
      </c>
      <c r="G143" s="12"/>
    </row>
    <row r="144" spans="1:7" x14ac:dyDescent="0.25">
      <c r="A144">
        <v>1090</v>
      </c>
      <c r="B144" s="12">
        <f t="shared" si="4"/>
        <v>0.84923532611839281</v>
      </c>
      <c r="C144" s="12">
        <f t="shared" si="5"/>
        <v>0.30493724765625663</v>
      </c>
      <c r="D144">
        <f t="shared" si="6"/>
        <v>0</v>
      </c>
      <c r="G144" s="12"/>
    </row>
    <row r="145" spans="1:7" x14ac:dyDescent="0.25">
      <c r="A145">
        <v>1100</v>
      </c>
      <c r="B145" s="12">
        <f t="shared" si="4"/>
        <v>0.85702647589929559</v>
      </c>
      <c r="C145" s="12">
        <f t="shared" si="5"/>
        <v>0.3092386292737912</v>
      </c>
      <c r="D145">
        <f t="shared" si="6"/>
        <v>0</v>
      </c>
      <c r="G145" s="12"/>
    </row>
    <row r="146" spans="1:7" x14ac:dyDescent="0.25">
      <c r="A146">
        <v>1110</v>
      </c>
      <c r="B146" s="12">
        <f t="shared" si="4"/>
        <v>0.86481762568019827</v>
      </c>
      <c r="C146" s="12">
        <f t="shared" si="5"/>
        <v>0.31359751695277022</v>
      </c>
      <c r="D146">
        <f t="shared" si="6"/>
        <v>0</v>
      </c>
      <c r="G146" s="12"/>
    </row>
    <row r="147" spans="1:7" x14ac:dyDescent="0.25">
      <c r="A147">
        <v>1120</v>
      </c>
      <c r="B147" s="12">
        <f t="shared" si="4"/>
        <v>0.87260877546110083</v>
      </c>
      <c r="C147" s="12">
        <f t="shared" si="5"/>
        <v>0.31801541650873349</v>
      </c>
      <c r="D147">
        <f t="shared" si="6"/>
        <v>0</v>
      </c>
      <c r="G147" s="12"/>
    </row>
    <row r="148" spans="1:7" x14ac:dyDescent="0.25">
      <c r="A148">
        <v>1130</v>
      </c>
      <c r="B148" s="12">
        <f t="shared" si="4"/>
        <v>0.88039992524200361</v>
      </c>
      <c r="C148" s="12">
        <f t="shared" si="5"/>
        <v>0.32249387971548438</v>
      </c>
      <c r="D148">
        <f t="shared" si="6"/>
        <v>0</v>
      </c>
      <c r="G148" s="12"/>
    </row>
    <row r="149" spans="1:7" x14ac:dyDescent="0.25">
      <c r="A149">
        <v>1140</v>
      </c>
      <c r="B149" s="12">
        <f t="shared" si="4"/>
        <v>0.88819107502290628</v>
      </c>
      <c r="C149" s="12">
        <f t="shared" si="5"/>
        <v>0.32703450595094735</v>
      </c>
      <c r="D149">
        <f t="shared" si="6"/>
        <v>0</v>
      </c>
      <c r="G149" s="12"/>
    </row>
    <row r="150" spans="1:7" x14ac:dyDescent="0.25">
      <c r="A150">
        <v>1150</v>
      </c>
      <c r="B150" s="12">
        <f t="shared" si="4"/>
        <v>0.89598222480380885</v>
      </c>
      <c r="C150" s="12">
        <f t="shared" si="5"/>
        <v>0.33163894390152993</v>
      </c>
      <c r="D150">
        <f t="shared" si="6"/>
        <v>0</v>
      </c>
      <c r="G150" s="12"/>
    </row>
    <row r="151" spans="1:7" x14ac:dyDescent="0.25">
      <c r="A151">
        <v>1160</v>
      </c>
      <c r="B151" s="12">
        <f t="shared" si="4"/>
        <v>0.90377337458471163</v>
      </c>
      <c r="C151" s="12">
        <f t="shared" si="5"/>
        <v>0.33630889332640129</v>
      </c>
      <c r="D151">
        <f t="shared" si="6"/>
        <v>0</v>
      </c>
      <c r="G151" s="12"/>
    </row>
    <row r="152" spans="1:7" x14ac:dyDescent="0.25">
      <c r="A152">
        <v>1170</v>
      </c>
      <c r="B152" s="12">
        <f t="shared" si="4"/>
        <v>0.9115645243656143</v>
      </c>
      <c r="C152" s="12">
        <f t="shared" si="5"/>
        <v>0.34104610688301501</v>
      </c>
      <c r="D152">
        <f t="shared" si="6"/>
        <v>0</v>
      </c>
      <c r="G152" s="12"/>
    </row>
    <row r="153" spans="1:7" x14ac:dyDescent="0.25">
      <c r="A153">
        <v>1180</v>
      </c>
      <c r="B153" s="12">
        <f t="shared" si="4"/>
        <v>0.91935567414651709</v>
      </c>
      <c r="C153" s="12">
        <f t="shared" si="5"/>
        <v>0.3458523920150946</v>
      </c>
      <c r="D153">
        <f t="shared" si="6"/>
        <v>0</v>
      </c>
      <c r="G153" s="12"/>
    </row>
    <row r="154" spans="1:7" x14ac:dyDescent="0.25">
      <c r="A154">
        <v>1190</v>
      </c>
      <c r="B154" s="12">
        <f t="shared" si="4"/>
        <v>0.92714682392741965</v>
      </c>
      <c r="C154" s="12">
        <f t="shared" si="5"/>
        <v>0.35072961290416438</v>
      </c>
      <c r="D154">
        <f t="shared" si="6"/>
        <v>0</v>
      </c>
      <c r="G154" s="12"/>
    </row>
    <row r="155" spans="1:7" x14ac:dyDescent="0.25">
      <c r="A155">
        <v>1200</v>
      </c>
      <c r="B155" s="12">
        <f t="shared" si="4"/>
        <v>0.93493797370832232</v>
      </c>
      <c r="C155" s="12">
        <f t="shared" si="5"/>
        <v>0.35567969248553832</v>
      </c>
      <c r="D155">
        <f t="shared" si="6"/>
        <v>0</v>
      </c>
      <c r="G155" s="12"/>
    </row>
    <row r="156" spans="1:7" x14ac:dyDescent="0.25">
      <c r="A156">
        <v>1210</v>
      </c>
      <c r="B156" s="12">
        <f t="shared" si="4"/>
        <v>0.94272912348922511</v>
      </c>
      <c r="C156" s="12">
        <f t="shared" si="5"/>
        <v>0.36070461452947838</v>
      </c>
      <c r="D156">
        <f t="shared" si="6"/>
        <v>0</v>
      </c>
      <c r="G156" s="12"/>
    </row>
    <row r="157" spans="1:7" x14ac:dyDescent="0.25">
      <c r="A157">
        <v>1220</v>
      </c>
      <c r="B157" s="12">
        <f t="shared" si="4"/>
        <v>0.95052027327012778</v>
      </c>
      <c r="C157" s="12">
        <f t="shared" si="5"/>
        <v>0.36580642578798928</v>
      </c>
      <c r="D157">
        <f t="shared" si="6"/>
        <v>0</v>
      </c>
      <c r="G157" s="12"/>
    </row>
    <row r="158" spans="1:7" x14ac:dyDescent="0.25">
      <c r="A158">
        <v>1230</v>
      </c>
      <c r="B158" s="12">
        <f t="shared" si="4"/>
        <v>0.95831142305103045</v>
      </c>
      <c r="C158" s="12">
        <f t="shared" si="5"/>
        <v>0.37098723820742147</v>
      </c>
      <c r="D158">
        <f t="shared" si="6"/>
        <v>0</v>
      </c>
      <c r="G158" s="12"/>
    </row>
    <row r="159" spans="1:7" x14ac:dyDescent="0.25">
      <c r="A159">
        <v>1240</v>
      </c>
      <c r="B159" s="12">
        <f t="shared" si="4"/>
        <v>0.96610257283193313</v>
      </c>
      <c r="C159" s="12">
        <f t="shared" si="5"/>
        <v>0.37624923120671133</v>
      </c>
      <c r="D159">
        <f t="shared" si="6"/>
        <v>0</v>
      </c>
      <c r="G159" s="12"/>
    </row>
    <row r="160" spans="1:7" x14ac:dyDescent="0.25">
      <c r="A160">
        <v>1250</v>
      </c>
      <c r="B160" s="12">
        <f t="shared" si="4"/>
        <v>0.9738937226128358</v>
      </c>
      <c r="C160" s="12">
        <f t="shared" si="5"/>
        <v>0.38159465402067694</v>
      </c>
      <c r="D160">
        <f t="shared" si="6"/>
        <v>0</v>
      </c>
      <c r="G160" s="12"/>
    </row>
    <row r="161" spans="1:7" x14ac:dyDescent="0.25">
      <c r="A161">
        <v>1260</v>
      </c>
      <c r="B161" s="12">
        <f t="shared" si="4"/>
        <v>0.98168487239373858</v>
      </c>
      <c r="C161" s="12">
        <f t="shared" si="5"/>
        <v>0.38702582810730851</v>
      </c>
      <c r="D161">
        <f t="shared" si="6"/>
        <v>0</v>
      </c>
      <c r="G161" s="12"/>
    </row>
    <row r="162" spans="1:7" x14ac:dyDescent="0.25">
      <c r="A162">
        <v>1270</v>
      </c>
      <c r="B162" s="12">
        <f t="shared" si="4"/>
        <v>0.98947602217464115</v>
      </c>
      <c r="C162" s="12">
        <f t="shared" si="5"/>
        <v>0.3925451496174312</v>
      </c>
      <c r="D162">
        <f t="shared" si="6"/>
        <v>0</v>
      </c>
      <c r="G162" s="12"/>
    </row>
    <row r="163" spans="1:7" x14ac:dyDescent="0.25">
      <c r="A163">
        <v>1280</v>
      </c>
      <c r="B163" s="12">
        <f t="shared" si="4"/>
        <v>0.99726717195554382</v>
      </c>
      <c r="C163" s="12">
        <f t="shared" si="5"/>
        <v>0.39815509192446674</v>
      </c>
      <c r="D163">
        <f t="shared" si="6"/>
        <v>0</v>
      </c>
      <c r="G163" s="12"/>
    </row>
    <row r="164" spans="1:7" x14ac:dyDescent="0.25">
      <c r="A164">
        <v>1290</v>
      </c>
      <c r="B164" s="12">
        <f t="shared" si="4"/>
        <v>1.0050583217364466</v>
      </c>
      <c r="C164" s="12">
        <f t="shared" si="5"/>
        <v>0.40385820821125773</v>
      </c>
      <c r="D164">
        <f t="shared" si="6"/>
        <v>0</v>
      </c>
      <c r="G164" s="12"/>
    </row>
    <row r="165" spans="1:7" x14ac:dyDescent="0.25">
      <c r="A165">
        <v>1300</v>
      </c>
      <c r="B165" s="12">
        <f t="shared" ref="B165:B228" si="7">2*PI()*A165/$B$5</f>
        <v>1.0128494715173493</v>
      </c>
      <c r="C165" s="12">
        <f t="shared" ref="C165:C228" si="8">(SQRT(SUMSQ($B$28*SUMSQ(COS(B165))-$B$28*SUMSQ(SIN(B165))+$B$29*COS(B165)+$B$30)+SUMSQ(2*$B$28*COS(B165)*SIN(B165)+$B$29*(SIN(B165))))/SQRT(SUMSQ(SUMSQ(COS(B165))- SUMSQ(SIN(B165))+$B$31*COS(B165)+$B$32)+SUMSQ(2*COS(B165)*SIN(B165)+$B$31*(SIN(B165)))))</f>
        <v>0.40965713411004095</v>
      </c>
      <c r="D165">
        <f t="shared" si="6"/>
        <v>0</v>
      </c>
      <c r="G165" s="12"/>
    </row>
    <row r="166" spans="1:7" x14ac:dyDescent="0.25">
      <c r="A166">
        <v>1310</v>
      </c>
      <c r="B166" s="12">
        <f t="shared" si="7"/>
        <v>1.0206406212982519</v>
      </c>
      <c r="C166" s="12">
        <f t="shared" si="8"/>
        <v>0.41555459039063969</v>
      </c>
      <c r="D166">
        <f t="shared" si="6"/>
        <v>0</v>
      </c>
      <c r="G166" s="12"/>
    </row>
    <row r="167" spans="1:7" x14ac:dyDescent="0.25">
      <c r="A167">
        <v>1320</v>
      </c>
      <c r="B167" s="12">
        <f t="shared" si="7"/>
        <v>1.0284317710791546</v>
      </c>
      <c r="C167" s="12">
        <f t="shared" si="8"/>
        <v>0.4215533856907685</v>
      </c>
      <c r="D167">
        <f t="shared" si="6"/>
        <v>0</v>
      </c>
      <c r="G167" s="12"/>
    </row>
    <row r="168" spans="1:7" x14ac:dyDescent="0.25">
      <c r="A168">
        <v>1330</v>
      </c>
      <c r="B168" s="12">
        <f t="shared" si="7"/>
        <v>1.0362229208600573</v>
      </c>
      <c r="C168" s="12">
        <f t="shared" si="8"/>
        <v>0.42765641928099707</v>
      </c>
      <c r="D168">
        <f t="shared" si="6"/>
        <v>0</v>
      </c>
      <c r="G168" s="12"/>
    </row>
    <row r="169" spans="1:7" x14ac:dyDescent="0.25">
      <c r="A169">
        <v>1340</v>
      </c>
      <c r="B169" s="12">
        <f t="shared" si="7"/>
        <v>1.04401407064096</v>
      </c>
      <c r="C169" s="12">
        <f t="shared" si="8"/>
        <v>0.43386668385536276</v>
      </c>
      <c r="D169">
        <f t="shared" si="6"/>
        <v>0</v>
      </c>
      <c r="G169" s="12"/>
    </row>
    <row r="170" spans="1:7" x14ac:dyDescent="0.25">
      <c r="A170">
        <v>1350</v>
      </c>
      <c r="B170" s="12">
        <f t="shared" si="7"/>
        <v>1.0518052204218629</v>
      </c>
      <c r="C170" s="12">
        <f t="shared" si="8"/>
        <v>0.44018726833684263</v>
      </c>
      <c r="D170">
        <f t="shared" si="6"/>
        <v>0</v>
      </c>
      <c r="G170" s="12"/>
    </row>
    <row r="171" spans="1:7" x14ac:dyDescent="0.25">
      <c r="A171">
        <v>1360</v>
      </c>
      <c r="B171" s="12">
        <f t="shared" si="7"/>
        <v>1.0595963702027653</v>
      </c>
      <c r="C171" s="12">
        <f t="shared" si="8"/>
        <v>0.44662136068484831</v>
      </c>
      <c r="D171">
        <f t="shared" si="6"/>
        <v>0</v>
      </c>
      <c r="G171" s="12"/>
    </row>
    <row r="172" spans="1:7" x14ac:dyDescent="0.25">
      <c r="A172">
        <v>1370</v>
      </c>
      <c r="B172" s="12">
        <f t="shared" si="7"/>
        <v>1.067387519983668</v>
      </c>
      <c r="C172" s="12">
        <f t="shared" si="8"/>
        <v>0.45317225068957279</v>
      </c>
      <c r="D172">
        <f t="shared" si="6"/>
        <v>0</v>
      </c>
      <c r="G172" s="12"/>
    </row>
    <row r="173" spans="1:7" x14ac:dyDescent="0.25">
      <c r="A173">
        <v>1380</v>
      </c>
      <c r="B173" s="12">
        <f t="shared" si="7"/>
        <v>1.0751786697645709</v>
      </c>
      <c r="C173" s="12">
        <f t="shared" si="8"/>
        <v>0.45984333273533712</v>
      </c>
      <c r="D173">
        <f t="shared" si="6"/>
        <v>0</v>
      </c>
      <c r="G173" s="12"/>
    </row>
    <row r="174" spans="1:7" x14ac:dyDescent="0.25">
      <c r="A174">
        <v>1390</v>
      </c>
      <c r="B174" s="12">
        <f t="shared" si="7"/>
        <v>1.0829698195454733</v>
      </c>
      <c r="C174" s="12">
        <f t="shared" si="8"/>
        <v>0.4666381085120353</v>
      </c>
      <c r="D174">
        <f t="shared" si="6"/>
        <v>0</v>
      </c>
      <c r="G174" s="12"/>
    </row>
    <row r="175" spans="1:7" x14ac:dyDescent="0.25">
      <c r="A175">
        <v>1400</v>
      </c>
      <c r="B175" s="12">
        <f t="shared" si="7"/>
        <v>1.090760969326376</v>
      </c>
      <c r="C175" s="12">
        <f t="shared" si="8"/>
        <v>0.47356018965029156</v>
      </c>
      <c r="D175">
        <f t="shared" si="6"/>
        <v>0</v>
      </c>
      <c r="G175" s="12"/>
    </row>
    <row r="176" spans="1:7" x14ac:dyDescent="0.25">
      <c r="A176">
        <v>1410</v>
      </c>
      <c r="B176" s="12">
        <f t="shared" si="7"/>
        <v>1.0985521191072789</v>
      </c>
      <c r="C176" s="12">
        <f t="shared" si="8"/>
        <v>0.48061330025195942</v>
      </c>
      <c r="D176">
        <f t="shared" si="6"/>
        <v>0</v>
      </c>
      <c r="G176" s="12"/>
    </row>
    <row r="177" spans="1:7" x14ac:dyDescent="0.25">
      <c r="A177">
        <v>1420</v>
      </c>
      <c r="B177" s="12">
        <f t="shared" si="7"/>
        <v>1.1063432688881814</v>
      </c>
      <c r="C177" s="12">
        <f t="shared" si="8"/>
        <v>0.48780127928308248</v>
      </c>
      <c r="D177">
        <f t="shared" si="6"/>
        <v>0</v>
      </c>
      <c r="G177" s="12"/>
    </row>
    <row r="178" spans="1:7" x14ac:dyDescent="0.25">
      <c r="A178">
        <v>1430</v>
      </c>
      <c r="B178" s="12">
        <f t="shared" si="7"/>
        <v>1.1141344186690842</v>
      </c>
      <c r="C178" s="12">
        <f t="shared" si="8"/>
        <v>0.49512808279128234</v>
      </c>
      <c r="D178">
        <f t="shared" si="6"/>
        <v>0</v>
      </c>
      <c r="G178" s="12"/>
    </row>
    <row r="179" spans="1:7" x14ac:dyDescent="0.25">
      <c r="A179">
        <v>1440</v>
      </c>
      <c r="B179" s="12">
        <f t="shared" si="7"/>
        <v>1.1219255684499869</v>
      </c>
      <c r="C179" s="12">
        <f t="shared" si="8"/>
        <v>0.50259778590368065</v>
      </c>
      <c r="D179">
        <f t="shared" si="6"/>
        <v>0</v>
      </c>
      <c r="G179" s="12"/>
    </row>
    <row r="180" spans="1:7" x14ac:dyDescent="0.25">
      <c r="A180">
        <v>1450</v>
      </c>
      <c r="B180" s="12">
        <f t="shared" si="7"/>
        <v>1.1297167182308896</v>
      </c>
      <c r="C180" s="12">
        <f t="shared" si="8"/>
        <v>0.51021458455483659</v>
      </c>
      <c r="D180">
        <f t="shared" si="6"/>
        <v>0</v>
      </c>
      <c r="G180" s="12"/>
    </row>
    <row r="181" spans="1:7" x14ac:dyDescent="0.25">
      <c r="A181">
        <v>1460</v>
      </c>
      <c r="B181" s="12">
        <f t="shared" si="7"/>
        <v>1.1375078680117923</v>
      </c>
      <c r="C181" s="12">
        <f t="shared" si="8"/>
        <v>0.51798279688662352</v>
      </c>
      <c r="D181">
        <f t="shared" si="6"/>
        <v>0</v>
      </c>
      <c r="G181" s="12"/>
    </row>
    <row r="182" spans="1:7" x14ac:dyDescent="0.25">
      <c r="A182">
        <v>1470</v>
      </c>
      <c r="B182" s="12">
        <f t="shared" si="7"/>
        <v>1.1452990177926949</v>
      </c>
      <c r="C182" s="12">
        <f t="shared" si="8"/>
        <v>0.52590686425344091</v>
      </c>
      <c r="D182">
        <f t="shared" si="6"/>
        <v>0</v>
      </c>
      <c r="G182" s="12"/>
    </row>
    <row r="183" spans="1:7" x14ac:dyDescent="0.25">
      <c r="A183">
        <v>1480</v>
      </c>
      <c r="B183" s="12">
        <f t="shared" si="7"/>
        <v>1.1530901675735976</v>
      </c>
      <c r="C183" s="12">
        <f t="shared" si="8"/>
        <v>0.53399135175647472</v>
      </c>
      <c r="D183">
        <f t="shared" si="6"/>
        <v>0</v>
      </c>
      <c r="G183" s="12"/>
    </row>
    <row r="184" spans="1:7" x14ac:dyDescent="0.25">
      <c r="A184">
        <v>1490</v>
      </c>
      <c r="B184" s="12">
        <f t="shared" si="7"/>
        <v>1.1608813173545003</v>
      </c>
      <c r="C184" s="12">
        <f t="shared" si="8"/>
        <v>0.54224094821978797</v>
      </c>
      <c r="D184">
        <f t="shared" si="6"/>
        <v>0</v>
      </c>
      <c r="G184" s="12"/>
    </row>
    <row r="185" spans="1:7" x14ac:dyDescent="0.25">
      <c r="A185">
        <v>1500</v>
      </c>
      <c r="B185" s="12">
        <f t="shared" si="7"/>
        <v>1.168672467135403</v>
      </c>
      <c r="C185" s="12">
        <f t="shared" si="8"/>
        <v>0.55066046550865677</v>
      </c>
      <c r="D185">
        <f t="shared" si="6"/>
        <v>0</v>
      </c>
      <c r="G185" s="12"/>
    </row>
    <row r="186" spans="1:7" x14ac:dyDescent="0.25">
      <c r="A186">
        <v>1510</v>
      </c>
      <c r="B186" s="12">
        <f t="shared" si="7"/>
        <v>1.1764636169163056</v>
      </c>
      <c r="C186" s="12">
        <f t="shared" si="8"/>
        <v>0.55925483707662904</v>
      </c>
      <c r="D186">
        <f t="shared" si="6"/>
        <v>0</v>
      </c>
      <c r="G186" s="12"/>
    </row>
    <row r="187" spans="1:7" x14ac:dyDescent="0.25">
      <c r="A187">
        <v>1520</v>
      </c>
      <c r="B187" s="12">
        <f t="shared" si="7"/>
        <v>1.1842547666972083</v>
      </c>
      <c r="C187" s="12">
        <f t="shared" si="8"/>
        <v>0.56802911561206737</v>
      </c>
      <c r="D187">
        <f t="shared" si="6"/>
        <v>0</v>
      </c>
      <c r="G187" s="12"/>
    </row>
    <row r="188" spans="1:7" x14ac:dyDescent="0.25">
      <c r="A188">
        <v>1530</v>
      </c>
      <c r="B188" s="12">
        <f t="shared" si="7"/>
        <v>1.192045916478111</v>
      </c>
      <c r="C188" s="12">
        <f t="shared" si="8"/>
        <v>0.57698846963725936</v>
      </c>
      <c r="D188">
        <f t="shared" si="6"/>
        <v>0</v>
      </c>
      <c r="G188" s="12"/>
    </row>
    <row r="189" spans="1:7" x14ac:dyDescent="0.25">
      <c r="A189">
        <v>1540</v>
      </c>
      <c r="B189" s="12">
        <f t="shared" si="7"/>
        <v>1.1998370662590139</v>
      </c>
      <c r="C189" s="12">
        <f t="shared" si="8"/>
        <v>0.58613817889332209</v>
      </c>
      <c r="D189">
        <f t="shared" si="6"/>
        <v>0</v>
      </c>
      <c r="G189" s="12"/>
    </row>
    <row r="190" spans="1:7" x14ac:dyDescent="0.25">
      <c r="A190">
        <v>1550</v>
      </c>
      <c r="B190" s="12">
        <f t="shared" si="7"/>
        <v>1.2076282160399163</v>
      </c>
      <c r="C190" s="12">
        <f t="shared" si="8"/>
        <v>0.59548362832185553</v>
      </c>
      <c r="D190">
        <f t="shared" si="6"/>
        <v>0</v>
      </c>
      <c r="G190" s="12"/>
    </row>
    <row r="191" spans="1:7" x14ac:dyDescent="0.25">
      <c r="A191">
        <v>1560</v>
      </c>
      <c r="B191" s="12">
        <f t="shared" si="7"/>
        <v>1.215419365820819</v>
      </c>
      <c r="C191" s="12">
        <f t="shared" si="8"/>
        <v>0.6050303004293941</v>
      </c>
      <c r="D191">
        <f t="shared" si="6"/>
        <v>0</v>
      </c>
      <c r="G191" s="12"/>
    </row>
    <row r="192" spans="1:7" x14ac:dyDescent="0.25">
      <c r="A192">
        <v>1570</v>
      </c>
      <c r="B192" s="12">
        <f t="shared" si="7"/>
        <v>1.2232105156017219</v>
      </c>
      <c r="C192" s="12">
        <f t="shared" si="8"/>
        <v>0.61478376579287053</v>
      </c>
      <c r="D192">
        <f t="shared" si="6"/>
        <v>0</v>
      </c>
      <c r="G192" s="12"/>
    </row>
    <row r="193" spans="1:7" x14ac:dyDescent="0.25">
      <c r="A193">
        <v>1580</v>
      </c>
      <c r="B193" s="12">
        <f t="shared" si="7"/>
        <v>1.2310016653826246</v>
      </c>
      <c r="C193" s="12">
        <f t="shared" si="8"/>
        <v>0.62474967143334792</v>
      </c>
      <c r="D193">
        <f t="shared" si="6"/>
        <v>0</v>
      </c>
      <c r="G193" s="12"/>
    </row>
    <row r="194" spans="1:7" x14ac:dyDescent="0.25">
      <c r="A194">
        <v>1590</v>
      </c>
      <c r="B194" s="12">
        <f t="shared" si="7"/>
        <v>1.238792815163527</v>
      </c>
      <c r="C194" s="12">
        <f t="shared" si="8"/>
        <v>0.63493372675086235</v>
      </c>
      <c r="D194">
        <f t="shared" si="6"/>
        <v>0</v>
      </c>
      <c r="G194" s="12"/>
    </row>
    <row r="195" spans="1:7" x14ac:dyDescent="0.25">
      <c r="A195">
        <v>1600</v>
      </c>
      <c r="B195" s="12">
        <f t="shared" si="7"/>
        <v>1.2465839649444299</v>
      </c>
      <c r="C195" s="12">
        <f t="shared" si="8"/>
        <v>0.64534168667516822</v>
      </c>
      <c r="D195">
        <f t="shared" si="6"/>
        <v>0</v>
      </c>
      <c r="G195" s="12"/>
    </row>
    <row r="196" spans="1:7" x14ac:dyDescent="0.25">
      <c r="A196">
        <v>1610</v>
      </c>
      <c r="B196" s="12">
        <f t="shared" si="7"/>
        <v>1.2543751147253326</v>
      </c>
      <c r="C196" s="12">
        <f t="shared" si="8"/>
        <v>0.65597933164520716</v>
      </c>
      <c r="D196">
        <f t="shared" si="6"/>
        <v>0</v>
      </c>
      <c r="G196" s="12"/>
    </row>
    <row r="197" spans="1:7" x14ac:dyDescent="0.25">
      <c r="A197">
        <v>1620</v>
      </c>
      <c r="B197" s="12">
        <f t="shared" si="7"/>
        <v>1.262166264506235</v>
      </c>
      <c r="C197" s="12">
        <f t="shared" si="8"/>
        <v>0.66685244398408927</v>
      </c>
      <c r="D197">
        <f t="shared" si="6"/>
        <v>0</v>
      </c>
      <c r="G197" s="12"/>
    </row>
    <row r="198" spans="1:7" x14ac:dyDescent="0.25">
      <c r="A198">
        <v>1630</v>
      </c>
      <c r="B198" s="12">
        <f t="shared" si="7"/>
        <v>1.2699574142871379</v>
      </c>
      <c r="C198" s="12">
        <f t="shared" si="8"/>
        <v>0.6779667801860878</v>
      </c>
      <c r="D198">
        <f t="shared" ref="D198:D261" si="9">IF(C198*2^0.5&gt;$E$29,$E$29,0)</f>
        <v>0</v>
      </c>
      <c r="G198" s="12"/>
    </row>
    <row r="199" spans="1:7" x14ac:dyDescent="0.25">
      <c r="A199">
        <v>1640</v>
      </c>
      <c r="B199" s="12">
        <f t="shared" si="7"/>
        <v>1.2777485640680406</v>
      </c>
      <c r="C199" s="12">
        <f t="shared" si="8"/>
        <v>0.6893280385776086</v>
      </c>
      <c r="D199">
        <f t="shared" si="9"/>
        <v>0</v>
      </c>
      <c r="G199" s="12"/>
    </row>
    <row r="200" spans="1:7" x14ac:dyDescent="0.25">
      <c r="A200">
        <v>1650</v>
      </c>
      <c r="B200" s="12">
        <f t="shared" si="7"/>
        <v>1.2855397138489433</v>
      </c>
      <c r="C200" s="12">
        <f t="shared" si="8"/>
        <v>0.70094182175535125</v>
      </c>
      <c r="D200">
        <f t="shared" si="9"/>
        <v>0</v>
      </c>
      <c r="G200" s="12"/>
    </row>
    <row r="201" spans="1:7" x14ac:dyDescent="0.25">
      <c r="A201">
        <v>1660</v>
      </c>
      <c r="B201" s="12">
        <f t="shared" si="7"/>
        <v>1.293330863629846</v>
      </c>
      <c r="C201" s="12">
        <f t="shared" si="8"/>
        <v>0.71281359314213022</v>
      </c>
      <c r="D201">
        <f t="shared" si="9"/>
        <v>0</v>
      </c>
      <c r="G201" s="12"/>
    </row>
    <row r="202" spans="1:7" x14ac:dyDescent="0.25">
      <c r="A202">
        <v>1670</v>
      </c>
      <c r="B202" s="12">
        <f t="shared" si="7"/>
        <v>1.3011220134107486</v>
      </c>
      <c r="C202" s="12">
        <f t="shared" si="8"/>
        <v>0.72494862693458872</v>
      </c>
      <c r="D202">
        <f t="shared" si="9"/>
        <v>0</v>
      </c>
      <c r="G202" s="12"/>
    </row>
    <row r="203" spans="1:7" x14ac:dyDescent="0.25">
      <c r="A203">
        <v>1680</v>
      </c>
      <c r="B203" s="12">
        <f t="shared" si="7"/>
        <v>1.3089131631916513</v>
      </c>
      <c r="C203" s="12">
        <f t="shared" si="8"/>
        <v>0.73735195064798531</v>
      </c>
      <c r="D203">
        <f t="shared" si="9"/>
        <v>0</v>
      </c>
      <c r="G203" s="12"/>
    </row>
    <row r="204" spans="1:7" x14ac:dyDescent="0.25">
      <c r="A204">
        <v>1690</v>
      </c>
      <c r="B204" s="12">
        <f t="shared" si="7"/>
        <v>1.316704312972554</v>
      </c>
      <c r="C204" s="12">
        <f t="shared" si="8"/>
        <v>0.75002827939250838</v>
      </c>
      <c r="D204">
        <f t="shared" si="9"/>
        <v>0</v>
      </c>
      <c r="G204" s="12"/>
    </row>
    <row r="205" spans="1:7" x14ac:dyDescent="0.25">
      <c r="A205">
        <v>1700</v>
      </c>
      <c r="B205" s="12">
        <f t="shared" si="7"/>
        <v>1.3244954627534566</v>
      </c>
      <c r="C205" s="12">
        <f t="shared" si="8"/>
        <v>0.76298194094476013</v>
      </c>
      <c r="D205">
        <f t="shared" si="9"/>
        <v>0</v>
      </c>
      <c r="G205" s="12"/>
    </row>
    <row r="206" spans="1:7" x14ac:dyDescent="0.25">
      <c r="A206">
        <v>1710</v>
      </c>
      <c r="B206" s="12">
        <f t="shared" si="7"/>
        <v>1.3322866125343595</v>
      </c>
      <c r="C206" s="12">
        <f t="shared" si="8"/>
        <v>0.7762167906093127</v>
      </c>
      <c r="D206">
        <f t="shared" si="9"/>
        <v>0</v>
      </c>
      <c r="G206" s="12"/>
    </row>
    <row r="207" spans="1:7" x14ac:dyDescent="0.25">
      <c r="A207">
        <v>1720</v>
      </c>
      <c r="B207" s="12">
        <f t="shared" si="7"/>
        <v>1.340077762315262</v>
      </c>
      <c r="C207" s="12">
        <f t="shared" si="8"/>
        <v>0.78973611480150296</v>
      </c>
      <c r="D207">
        <f t="shared" si="9"/>
        <v>0</v>
      </c>
      <c r="G207" s="12"/>
    </row>
    <row r="208" spans="1:7" x14ac:dyDescent="0.25">
      <c r="A208">
        <v>1730</v>
      </c>
      <c r="B208" s="12">
        <f t="shared" si="7"/>
        <v>1.3478689120961649</v>
      </c>
      <c r="C208" s="12">
        <f t="shared" si="8"/>
        <v>0.80354252222776457</v>
      </c>
      <c r="D208">
        <f t="shared" si="9"/>
        <v>0</v>
      </c>
      <c r="G208" s="12"/>
    </row>
    <row r="209" spans="1:7" x14ac:dyDescent="0.25">
      <c r="A209">
        <v>1740</v>
      </c>
      <c r="B209" s="12">
        <f t="shared" si="7"/>
        <v>1.3556600618770676</v>
      </c>
      <c r="C209" s="12">
        <f t="shared" si="8"/>
        <v>0.81763782149865372</v>
      </c>
      <c r="D209">
        <f t="shared" si="9"/>
        <v>0</v>
      </c>
      <c r="G209" s="12"/>
    </row>
    <row r="210" spans="1:7" x14ac:dyDescent="0.25">
      <c r="A210">
        <v>1750</v>
      </c>
      <c r="B210" s="12">
        <f t="shared" si="7"/>
        <v>1.36345121165797</v>
      </c>
      <c r="C210" s="12">
        <f t="shared" si="8"/>
        <v>0.83202288398869939</v>
      </c>
      <c r="D210">
        <f t="shared" si="9"/>
        <v>0</v>
      </c>
      <c r="G210" s="12"/>
    </row>
    <row r="211" spans="1:7" x14ac:dyDescent="0.25">
      <c r="A211">
        <v>1760</v>
      </c>
      <c r="B211" s="12">
        <f t="shared" si="7"/>
        <v>1.3712423614388729</v>
      </c>
      <c r="C211" s="12">
        <f t="shared" si="8"/>
        <v>0.84669749076395229</v>
      </c>
      <c r="D211">
        <f t="shared" si="9"/>
        <v>0</v>
      </c>
      <c r="G211" s="12"/>
    </row>
    <row r="212" spans="1:7" x14ac:dyDescent="0.25">
      <c r="A212">
        <v>1770</v>
      </c>
      <c r="B212" s="12">
        <f t="shared" si="7"/>
        <v>1.3790335112197756</v>
      </c>
      <c r="C212" s="12">
        <f t="shared" si="8"/>
        <v>0.8616601624423309</v>
      </c>
      <c r="D212">
        <f t="shared" si="9"/>
        <v>0</v>
      </c>
      <c r="G212" s="12"/>
    </row>
    <row r="213" spans="1:7" x14ac:dyDescent="0.25">
      <c r="A213">
        <v>1780</v>
      </c>
      <c r="B213" s="12">
        <f t="shared" si="7"/>
        <v>1.386824661000678</v>
      </c>
      <c r="C213" s="12">
        <f t="shared" si="8"/>
        <v>0.87690797094516104</v>
      </c>
      <c r="D213">
        <f t="shared" si="9"/>
        <v>0</v>
      </c>
      <c r="G213" s="12"/>
    </row>
    <row r="214" spans="1:7" x14ac:dyDescent="0.25">
      <c r="A214">
        <v>1790</v>
      </c>
      <c r="B214" s="12">
        <f t="shared" si="7"/>
        <v>1.3946158107815809</v>
      </c>
      <c r="C214" s="12">
        <f t="shared" si="8"/>
        <v>0.89243633225442076</v>
      </c>
      <c r="D214">
        <f t="shared" si="9"/>
        <v>0</v>
      </c>
      <c r="G214" s="12"/>
    </row>
    <row r="215" spans="1:7" x14ac:dyDescent="0.25">
      <c r="A215">
        <v>1800</v>
      </c>
      <c r="B215" s="12">
        <f t="shared" si="7"/>
        <v>1.4024069605624836</v>
      </c>
      <c r="C215" s="12">
        <f t="shared" si="8"/>
        <v>0.90823877952543419</v>
      </c>
      <c r="D215">
        <f t="shared" si="9"/>
        <v>0</v>
      </c>
      <c r="G215" s="12"/>
    </row>
    <row r="216" spans="1:7" x14ac:dyDescent="0.25">
      <c r="A216">
        <v>1810</v>
      </c>
      <c r="B216" s="12">
        <f t="shared" si="7"/>
        <v>1.410198110343386</v>
      </c>
      <c r="C216" s="12">
        <f t="shared" si="8"/>
        <v>0.92430671623755178</v>
      </c>
      <c r="D216">
        <f t="shared" si="9"/>
        <v>0</v>
      </c>
      <c r="G216" s="12"/>
    </row>
    <row r="217" spans="1:7" x14ac:dyDescent="0.25">
      <c r="A217">
        <v>1820</v>
      </c>
      <c r="B217" s="12">
        <f t="shared" si="7"/>
        <v>1.4179892601242889</v>
      </c>
      <c r="C217" s="12">
        <f t="shared" si="8"/>
        <v>0.94062914951641929</v>
      </c>
      <c r="D217">
        <f t="shared" si="9"/>
        <v>0</v>
      </c>
      <c r="G217" s="12"/>
    </row>
    <row r="218" spans="1:7" x14ac:dyDescent="0.25">
      <c r="A218">
        <v>1830</v>
      </c>
      <c r="B218" s="12">
        <f t="shared" si="7"/>
        <v>1.4257804099051916</v>
      </c>
      <c r="C218" s="12">
        <f t="shared" si="8"/>
        <v>0.95719240435333164</v>
      </c>
      <c r="D218">
        <f t="shared" si="9"/>
        <v>1.333146628573568</v>
      </c>
      <c r="G218" s="12"/>
    </row>
    <row r="219" spans="1:7" x14ac:dyDescent="0.25">
      <c r="A219">
        <v>1840</v>
      </c>
      <c r="B219" s="12">
        <f t="shared" si="7"/>
        <v>1.4335715596860945</v>
      </c>
      <c r="C219" s="12">
        <f t="shared" si="8"/>
        <v>0.9739798202032719</v>
      </c>
      <c r="D219">
        <f t="shared" si="9"/>
        <v>1.333146628573568</v>
      </c>
      <c r="G219" s="12"/>
    </row>
    <row r="220" spans="1:7" x14ac:dyDescent="0.25">
      <c r="A220">
        <v>1850</v>
      </c>
      <c r="B220" s="12">
        <f t="shared" si="7"/>
        <v>1.441362709466997</v>
      </c>
      <c r="C220" s="12">
        <f t="shared" si="8"/>
        <v>0.99097143238664942</v>
      </c>
      <c r="D220">
        <f t="shared" si="9"/>
        <v>1.333146628573568</v>
      </c>
      <c r="G220" s="12"/>
    </row>
    <row r="221" spans="1:7" x14ac:dyDescent="0.25">
      <c r="A221">
        <v>1860</v>
      </c>
      <c r="B221" s="12">
        <f t="shared" si="7"/>
        <v>1.4491538592478996</v>
      </c>
      <c r="C221" s="12">
        <f t="shared" si="8"/>
        <v>1.0081436418714611</v>
      </c>
      <c r="D221">
        <f t="shared" si="9"/>
        <v>1.333146628573568</v>
      </c>
      <c r="G221" s="12"/>
    </row>
    <row r="222" spans="1:7" x14ac:dyDescent="0.25">
      <c r="A222">
        <v>1870</v>
      </c>
      <c r="B222" s="12">
        <f t="shared" si="7"/>
        <v>1.4569450090288025</v>
      </c>
      <c r="C222" s="12">
        <f t="shared" si="8"/>
        <v>1.0254688783884127</v>
      </c>
      <c r="D222">
        <f t="shared" si="9"/>
        <v>1.333146628573568</v>
      </c>
      <c r="G222" s="12"/>
    </row>
    <row r="223" spans="1:7" x14ac:dyDescent="0.25">
      <c r="A223">
        <v>1880</v>
      </c>
      <c r="B223" s="12">
        <f t="shared" si="7"/>
        <v>1.464736158809705</v>
      </c>
      <c r="C223" s="12">
        <f t="shared" si="8"/>
        <v>1.0429152634391425</v>
      </c>
      <c r="D223">
        <f t="shared" si="9"/>
        <v>1.333146628573568</v>
      </c>
      <c r="G223" s="12"/>
    </row>
    <row r="224" spans="1:7" x14ac:dyDescent="0.25">
      <c r="A224">
        <v>1890</v>
      </c>
      <c r="B224" s="12">
        <f t="shared" si="7"/>
        <v>1.4725273085906077</v>
      </c>
      <c r="C224" s="12">
        <f t="shared" si="8"/>
        <v>1.0604462815913962</v>
      </c>
      <c r="D224">
        <f t="shared" si="9"/>
        <v>1.333146628573568</v>
      </c>
      <c r="G224" s="12"/>
    </row>
    <row r="225" spans="1:7" x14ac:dyDescent="0.25">
      <c r="A225">
        <v>1900</v>
      </c>
      <c r="B225" s="12">
        <f t="shared" si="7"/>
        <v>1.4803184583715105</v>
      </c>
      <c r="C225" s="12">
        <f t="shared" si="8"/>
        <v>1.0780204704909711</v>
      </c>
      <c r="D225">
        <f t="shared" si="9"/>
        <v>1.333146628573568</v>
      </c>
      <c r="G225" s="12"/>
    </row>
    <row r="226" spans="1:7" x14ac:dyDescent="0.25">
      <c r="A226">
        <v>1910</v>
      </c>
      <c r="B226" s="12">
        <f t="shared" si="7"/>
        <v>1.488109608152413</v>
      </c>
      <c r="C226" s="12">
        <f t="shared" si="8"/>
        <v>1.095591142209744</v>
      </c>
      <c r="D226">
        <f t="shared" si="9"/>
        <v>1.333146628573568</v>
      </c>
      <c r="G226" s="12"/>
    </row>
    <row r="227" spans="1:7" x14ac:dyDescent="0.25">
      <c r="A227">
        <v>1920</v>
      </c>
      <c r="B227" s="12">
        <f t="shared" si="7"/>
        <v>1.4959007579333157</v>
      </c>
      <c r="C227" s="12">
        <f t="shared" si="8"/>
        <v>1.1131061508119393</v>
      </c>
      <c r="D227">
        <f t="shared" si="9"/>
        <v>1.333146628573568</v>
      </c>
      <c r="G227" s="12"/>
    </row>
    <row r="228" spans="1:7" x14ac:dyDescent="0.25">
      <c r="A228">
        <v>1930</v>
      </c>
      <c r="B228" s="12">
        <f t="shared" si="7"/>
        <v>1.5036919077142186</v>
      </c>
      <c r="C228" s="12">
        <f t="shared" si="8"/>
        <v>1.1305077232390273</v>
      </c>
      <c r="D228">
        <f t="shared" si="9"/>
        <v>1.333146628573568</v>
      </c>
      <c r="G228" s="12"/>
    </row>
    <row r="229" spans="1:7" x14ac:dyDescent="0.25">
      <c r="A229">
        <v>1940</v>
      </c>
      <c r="B229" s="12">
        <f t="shared" ref="B229:B292" si="10">2*PI()*A229/$B$5</f>
        <v>1.511483057495121</v>
      </c>
      <c r="C229" s="12">
        <f t="shared" ref="C229:C292" si="11">(SQRT(SUMSQ($B$28*SUMSQ(COS(B229))-$B$28*SUMSQ(SIN(B229))+$B$29*COS(B229)+$B$30)+SUMSQ(2*$B$28*COS(B229)*SIN(B229)+$B$29*(SIN(B229))))/SQRT(SUMSQ(SUMSQ(COS(B229))- SUMSQ(SIN(B229))+$B$31*COS(B229)+$B$32)+SUMSQ(2*COS(B229)*SIN(B229)+$B$31*(SIN(B229)))))</f>
        <v>1.1477323726261766</v>
      </c>
      <c r="D229">
        <f t="shared" si="9"/>
        <v>1.333146628573568</v>
      </c>
      <c r="G229" s="12"/>
    </row>
    <row r="230" spans="1:7" x14ac:dyDescent="0.25">
      <c r="A230">
        <v>1950</v>
      </c>
      <c r="B230" s="12">
        <f t="shared" si="10"/>
        <v>1.5192742072760239</v>
      </c>
      <c r="C230" s="12">
        <f t="shared" si="11"/>
        <v>1.164710914763269</v>
      </c>
      <c r="D230">
        <f t="shared" si="9"/>
        <v>1.333146628573568</v>
      </c>
      <c r="G230" s="12"/>
    </row>
    <row r="231" spans="1:7" x14ac:dyDescent="0.25">
      <c r="A231">
        <v>1960</v>
      </c>
      <c r="B231" s="12">
        <f t="shared" si="10"/>
        <v>1.5270653570569266</v>
      </c>
      <c r="C231" s="12">
        <f t="shared" si="11"/>
        <v>1.18136860935057</v>
      </c>
      <c r="D231">
        <f t="shared" si="9"/>
        <v>1.333146628573568</v>
      </c>
      <c r="G231" s="12"/>
    </row>
    <row r="232" spans="1:7" x14ac:dyDescent="0.25">
      <c r="A232">
        <v>1970</v>
      </c>
      <c r="B232" s="12">
        <f t="shared" si="10"/>
        <v>1.5348565068378293</v>
      </c>
      <c r="C232" s="12">
        <f t="shared" si="11"/>
        <v>1.1976254476872876</v>
      </c>
      <c r="D232">
        <f t="shared" si="9"/>
        <v>1.333146628573568</v>
      </c>
      <c r="G232" s="12"/>
    </row>
    <row r="233" spans="1:7" x14ac:dyDescent="0.25">
      <c r="A233">
        <v>1980</v>
      </c>
      <c r="B233" s="12">
        <f t="shared" si="10"/>
        <v>1.5426476566187319</v>
      </c>
      <c r="C233" s="12">
        <f t="shared" si="11"/>
        <v>1.2133966071654101</v>
      </c>
      <c r="D233">
        <f t="shared" si="9"/>
        <v>1.333146628573568</v>
      </c>
      <c r="G233" s="12"/>
    </row>
    <row r="234" spans="1:7" x14ac:dyDescent="0.25">
      <c r="A234">
        <v>1990</v>
      </c>
      <c r="B234" s="12">
        <f t="shared" si="10"/>
        <v>1.5504388063996346</v>
      </c>
      <c r="C234" s="12">
        <f t="shared" si="11"/>
        <v>1.2285930901243796</v>
      </c>
      <c r="D234">
        <f t="shared" si="9"/>
        <v>1.333146628573568</v>
      </c>
      <c r="G234" s="12"/>
    </row>
    <row r="235" spans="1:7" x14ac:dyDescent="0.25">
      <c r="A235">
        <v>2000</v>
      </c>
      <c r="B235" s="12">
        <f t="shared" si="10"/>
        <v>1.5582299561805373</v>
      </c>
      <c r="C235" s="12">
        <f t="shared" si="11"/>
        <v>1.2431225600019713</v>
      </c>
      <c r="D235">
        <f t="shared" si="9"/>
        <v>1.333146628573568</v>
      </c>
      <c r="G235" s="12"/>
    </row>
    <row r="236" spans="1:7" x14ac:dyDescent="0.25">
      <c r="A236">
        <v>2010</v>
      </c>
      <c r="B236" s="12">
        <f t="shared" si="10"/>
        <v>1.56602110596144</v>
      </c>
      <c r="C236" s="12">
        <f t="shared" si="11"/>
        <v>1.2568903811321346</v>
      </c>
      <c r="D236">
        <f t="shared" si="9"/>
        <v>1.333146628573568</v>
      </c>
      <c r="G236" s="12"/>
    </row>
    <row r="237" spans="1:7" x14ac:dyDescent="0.25">
      <c r="A237">
        <v>2020</v>
      </c>
      <c r="B237" s="12">
        <f t="shared" si="10"/>
        <v>1.5738122557423426</v>
      </c>
      <c r="C237" s="12">
        <f t="shared" si="11"/>
        <v>1.2698008599736259</v>
      </c>
      <c r="D237">
        <f t="shared" si="9"/>
        <v>1.333146628573568</v>
      </c>
      <c r="G237" s="12"/>
    </row>
    <row r="238" spans="1:7" x14ac:dyDescent="0.25">
      <c r="A238">
        <v>2030</v>
      </c>
      <c r="B238" s="12">
        <f t="shared" si="10"/>
        <v>1.5816034055232455</v>
      </c>
      <c r="C238" s="12">
        <f t="shared" si="11"/>
        <v>1.2817586751804202</v>
      </c>
      <c r="D238">
        <f t="shared" si="9"/>
        <v>1.333146628573568</v>
      </c>
      <c r="G238" s="12"/>
    </row>
    <row r="239" spans="1:7" x14ac:dyDescent="0.25">
      <c r="A239">
        <v>2040</v>
      </c>
      <c r="B239" s="12">
        <f t="shared" si="10"/>
        <v>1.589394555304148</v>
      </c>
      <c r="C239" s="12">
        <f t="shared" si="11"/>
        <v>1.2926704721582822</v>
      </c>
      <c r="D239">
        <f t="shared" si="9"/>
        <v>1.333146628573568</v>
      </c>
      <c r="G239" s="12"/>
    </row>
    <row r="240" spans="1:7" x14ac:dyDescent="0.25">
      <c r="A240">
        <v>2050</v>
      </c>
      <c r="B240" s="12">
        <f t="shared" si="10"/>
        <v>1.5971857050850506</v>
      </c>
      <c r="C240" s="12">
        <f t="shared" si="11"/>
        <v>1.3024465852593472</v>
      </c>
      <c r="D240">
        <f t="shared" si="9"/>
        <v>1.333146628573568</v>
      </c>
      <c r="G240" s="12"/>
    </row>
    <row r="241" spans="1:7" x14ac:dyDescent="0.25">
      <c r="A241">
        <v>2060</v>
      </c>
      <c r="B241" s="12">
        <f t="shared" si="10"/>
        <v>1.6049768548659535</v>
      </c>
      <c r="C241" s="12">
        <f t="shared" si="11"/>
        <v>1.3110028384594894</v>
      </c>
      <c r="D241">
        <f t="shared" si="9"/>
        <v>1.333146628573568</v>
      </c>
      <c r="G241" s="12"/>
    </row>
    <row r="242" spans="1:7" x14ac:dyDescent="0.25">
      <c r="A242">
        <v>2070</v>
      </c>
      <c r="B242" s="12">
        <f t="shared" si="10"/>
        <v>1.6127680046468562</v>
      </c>
      <c r="C242" s="12">
        <f t="shared" si="11"/>
        <v>1.3182623643433675</v>
      </c>
      <c r="D242">
        <f t="shared" si="9"/>
        <v>1.333146628573568</v>
      </c>
      <c r="G242" s="12"/>
    </row>
    <row r="243" spans="1:7" x14ac:dyDescent="0.25">
      <c r="A243">
        <v>2080</v>
      </c>
      <c r="B243" s="12">
        <f t="shared" si="10"/>
        <v>1.6205591544277587</v>
      </c>
      <c r="C243" s="12">
        <f t="shared" si="11"/>
        <v>1.3241573726833367</v>
      </c>
      <c r="D243">
        <f t="shared" si="9"/>
        <v>1.333146628573568</v>
      </c>
      <c r="G243" s="12"/>
    </row>
    <row r="244" spans="1:7" x14ac:dyDescent="0.25">
      <c r="A244">
        <v>2090</v>
      </c>
      <c r="B244" s="12">
        <f t="shared" si="10"/>
        <v>1.6283503042086616</v>
      </c>
      <c r="C244" s="12">
        <f t="shared" si="11"/>
        <v>1.3286307949909655</v>
      </c>
      <c r="D244">
        <f t="shared" si="9"/>
        <v>1.333146628573568</v>
      </c>
      <c r="G244" s="12"/>
    </row>
    <row r="245" spans="1:7" x14ac:dyDescent="0.25">
      <c r="A245">
        <v>2100</v>
      </c>
      <c r="B245" s="12">
        <f t="shared" si="10"/>
        <v>1.6361414539895642</v>
      </c>
      <c r="C245" s="12">
        <f t="shared" si="11"/>
        <v>1.3316377310886602</v>
      </c>
      <c r="D245">
        <f t="shared" si="9"/>
        <v>1.333146628573568</v>
      </c>
      <c r="G245" s="12"/>
    </row>
    <row r="246" spans="1:7" x14ac:dyDescent="0.25">
      <c r="A246">
        <v>2110</v>
      </c>
      <c r="B246" s="12">
        <f t="shared" si="10"/>
        <v>1.6439326037704667</v>
      </c>
      <c r="C246" s="12">
        <f t="shared" si="11"/>
        <v>1.333146628573568</v>
      </c>
      <c r="D246">
        <f t="shared" si="9"/>
        <v>1.333146628573568</v>
      </c>
      <c r="G246" s="12"/>
    </row>
    <row r="247" spans="1:7" x14ac:dyDescent="0.25">
      <c r="A247">
        <v>2120</v>
      </c>
      <c r="B247" s="12">
        <f t="shared" si="10"/>
        <v>1.6517237535513696</v>
      </c>
      <c r="C247" s="12">
        <f t="shared" si="11"/>
        <v>1.3331401361109119</v>
      </c>
      <c r="D247">
        <f t="shared" si="9"/>
        <v>1.333146628573568</v>
      </c>
      <c r="G247" s="12"/>
    </row>
    <row r="248" spans="1:7" x14ac:dyDescent="0.25">
      <c r="A248">
        <v>2130</v>
      </c>
      <c r="B248" s="12">
        <f t="shared" si="10"/>
        <v>1.6595149033322723</v>
      </c>
      <c r="C248" s="12">
        <f t="shared" si="11"/>
        <v>1.3316155863170394</v>
      </c>
      <c r="D248">
        <f t="shared" si="9"/>
        <v>1.333146628573568</v>
      </c>
      <c r="G248" s="12"/>
    </row>
    <row r="249" spans="1:7" x14ac:dyDescent="0.25">
      <c r="A249">
        <v>2140</v>
      </c>
      <c r="B249" s="12">
        <f t="shared" si="10"/>
        <v>1.6673060531131749</v>
      </c>
      <c r="C249" s="12">
        <f t="shared" si="11"/>
        <v>1.3285850825356771</v>
      </c>
      <c r="D249">
        <f t="shared" si="9"/>
        <v>1.333146628573568</v>
      </c>
      <c r="G249" s="12"/>
    </row>
    <row r="250" spans="1:7" x14ac:dyDescent="0.25">
      <c r="A250">
        <v>2150</v>
      </c>
      <c r="B250" s="12">
        <f t="shared" si="10"/>
        <v>1.6750972028940776</v>
      </c>
      <c r="C250" s="12">
        <f t="shared" si="11"/>
        <v>1.3240751845776451</v>
      </c>
      <c r="D250">
        <f t="shared" si="9"/>
        <v>1.333146628573568</v>
      </c>
      <c r="G250" s="12"/>
    </row>
    <row r="251" spans="1:7" x14ac:dyDescent="0.25">
      <c r="A251">
        <v>2160</v>
      </c>
      <c r="B251" s="12">
        <f t="shared" si="10"/>
        <v>1.6828883526749803</v>
      </c>
      <c r="C251" s="12">
        <f t="shared" si="11"/>
        <v>1.3181262097052722</v>
      </c>
      <c r="D251">
        <f t="shared" si="9"/>
        <v>1.333146628573568</v>
      </c>
      <c r="G251" s="12"/>
    </row>
    <row r="252" spans="1:7" x14ac:dyDescent="0.25">
      <c r="A252">
        <v>2170</v>
      </c>
      <c r="B252" s="12">
        <f t="shared" si="10"/>
        <v>1.6906795024558829</v>
      </c>
      <c r="C252" s="12">
        <f t="shared" si="11"/>
        <v>1.3107911849602045</v>
      </c>
      <c r="D252">
        <f t="shared" si="9"/>
        <v>1.333146628573568</v>
      </c>
      <c r="G252" s="12"/>
    </row>
    <row r="253" spans="1:7" x14ac:dyDescent="0.25">
      <c r="A253">
        <v>2180</v>
      </c>
      <c r="B253" s="12">
        <f t="shared" si="10"/>
        <v>1.6984706522367856</v>
      </c>
      <c r="C253" s="12">
        <f t="shared" si="11"/>
        <v>1.3021345036962972</v>
      </c>
      <c r="D253">
        <f t="shared" si="9"/>
        <v>1.333146628573568</v>
      </c>
      <c r="G253" s="12"/>
    </row>
    <row r="254" spans="1:7" x14ac:dyDescent="0.25">
      <c r="A254">
        <v>2190</v>
      </c>
      <c r="B254" s="12">
        <f t="shared" si="10"/>
        <v>1.7062618020176883</v>
      </c>
      <c r="C254" s="12">
        <f t="shared" si="11"/>
        <v>1.2922303516080884</v>
      </c>
      <c r="D254">
        <f t="shared" si="9"/>
        <v>1.333146628573568</v>
      </c>
      <c r="G254" s="12"/>
    </row>
    <row r="255" spans="1:7" x14ac:dyDescent="0.25">
      <c r="A255">
        <v>2200</v>
      </c>
      <c r="B255" s="12">
        <f t="shared" si="10"/>
        <v>1.7140529517985912</v>
      </c>
      <c r="C255" s="12">
        <f t="shared" si="11"/>
        <v>1.2811609748797812</v>
      </c>
      <c r="D255">
        <f t="shared" si="9"/>
        <v>1.333146628573568</v>
      </c>
      <c r="G255" s="12"/>
    </row>
    <row r="256" spans="1:7" x14ac:dyDescent="0.25">
      <c r="A256">
        <v>2210</v>
      </c>
      <c r="B256" s="12">
        <f t="shared" si="10"/>
        <v>1.7218441015794936</v>
      </c>
      <c r="C256" s="12">
        <f t="shared" si="11"/>
        <v>1.2690148651335802</v>
      </c>
      <c r="D256">
        <f t="shared" si="9"/>
        <v>1.333146628573568</v>
      </c>
      <c r="G256" s="12"/>
    </row>
    <row r="257" spans="1:7" x14ac:dyDescent="0.25">
      <c r="A257">
        <v>2220</v>
      </c>
      <c r="B257" s="12">
        <f t="shared" si="10"/>
        <v>1.7296352513603965</v>
      </c>
      <c r="C257" s="12">
        <f t="shared" si="11"/>
        <v>1.2558849329838886</v>
      </c>
      <c r="D257">
        <f t="shared" si="9"/>
        <v>1.333146628573568</v>
      </c>
      <c r="G257" s="12"/>
    </row>
    <row r="258" spans="1:7" x14ac:dyDescent="0.25">
      <c r="A258">
        <v>2230</v>
      </c>
      <c r="B258" s="12">
        <f t="shared" si="10"/>
        <v>1.7374264011412992</v>
      </c>
      <c r="C258" s="12">
        <f t="shared" si="11"/>
        <v>1.2418667349961041</v>
      </c>
      <c r="D258">
        <f t="shared" si="9"/>
        <v>1.333146628573568</v>
      </c>
      <c r="G258" s="12"/>
    </row>
    <row r="259" spans="1:7" x14ac:dyDescent="0.25">
      <c r="A259">
        <v>2240</v>
      </c>
      <c r="B259" s="12">
        <f t="shared" si="10"/>
        <v>1.7452175509222017</v>
      </c>
      <c r="C259" s="12">
        <f t="shared" si="11"/>
        <v>1.2270568087821652</v>
      </c>
      <c r="D259">
        <f t="shared" si="9"/>
        <v>1.333146628573568</v>
      </c>
      <c r="G259" s="12"/>
    </row>
    <row r="260" spans="1:7" x14ac:dyDescent="0.25">
      <c r="A260">
        <v>2250</v>
      </c>
      <c r="B260" s="12">
        <f t="shared" si="10"/>
        <v>1.7530087007031045</v>
      </c>
      <c r="C260" s="12">
        <f t="shared" si="11"/>
        <v>1.2115511590381685</v>
      </c>
      <c r="D260">
        <f t="shared" si="9"/>
        <v>1.333146628573568</v>
      </c>
      <c r="G260" s="12"/>
    </row>
    <row r="261" spans="1:7" x14ac:dyDescent="0.25">
      <c r="A261">
        <v>2260</v>
      </c>
      <c r="B261" s="12">
        <f t="shared" si="10"/>
        <v>1.7607998504840072</v>
      </c>
      <c r="C261" s="12">
        <f t="shared" si="11"/>
        <v>1.1954439247099637</v>
      </c>
      <c r="D261">
        <f t="shared" si="9"/>
        <v>1.333146628573568</v>
      </c>
      <c r="G261" s="12"/>
    </row>
    <row r="262" spans="1:7" x14ac:dyDescent="0.25">
      <c r="A262">
        <v>2270</v>
      </c>
      <c r="B262" s="12">
        <f t="shared" si="10"/>
        <v>1.7685910002649097</v>
      </c>
      <c r="C262" s="12">
        <f t="shared" si="11"/>
        <v>1.1788262451795646</v>
      </c>
      <c r="D262">
        <f t="shared" ref="D262:D325" si="12">IF(C262*2^0.5&gt;$E$29,$E$29,0)</f>
        <v>1.333146628573568</v>
      </c>
      <c r="G262" s="12"/>
    </row>
    <row r="263" spans="1:7" x14ac:dyDescent="0.25">
      <c r="A263">
        <v>2280</v>
      </c>
      <c r="B263" s="12">
        <f t="shared" si="10"/>
        <v>1.7763821500458126</v>
      </c>
      <c r="C263" s="12">
        <f t="shared" si="11"/>
        <v>1.1617853321924361</v>
      </c>
      <c r="D263">
        <f t="shared" si="12"/>
        <v>1.333146628573568</v>
      </c>
      <c r="G263" s="12"/>
    </row>
    <row r="264" spans="1:7" x14ac:dyDescent="0.25">
      <c r="A264">
        <v>2290</v>
      </c>
      <c r="B264" s="12">
        <f t="shared" si="10"/>
        <v>1.7841732998267152</v>
      </c>
      <c r="C264" s="12">
        <f t="shared" si="11"/>
        <v>1.1444037447307267</v>
      </c>
      <c r="D264">
        <f t="shared" si="12"/>
        <v>1.333146628573568</v>
      </c>
      <c r="G264" s="12"/>
    </row>
    <row r="265" spans="1:7" x14ac:dyDescent="0.25">
      <c r="A265">
        <v>2300</v>
      </c>
      <c r="B265" s="12">
        <f t="shared" si="10"/>
        <v>1.7919644496076177</v>
      </c>
      <c r="C265" s="12">
        <f t="shared" si="11"/>
        <v>1.1267588564670377</v>
      </c>
      <c r="D265">
        <f t="shared" si="12"/>
        <v>1.333146628573568</v>
      </c>
      <c r="G265" s="12"/>
    </row>
    <row r="266" spans="1:7" x14ac:dyDescent="0.25">
      <c r="A266">
        <v>2310</v>
      </c>
      <c r="B266" s="12">
        <f t="shared" si="10"/>
        <v>1.7997555993885206</v>
      </c>
      <c r="C266" s="12">
        <f t="shared" si="11"/>
        <v>1.108922499876259</v>
      </c>
      <c r="D266">
        <f t="shared" si="12"/>
        <v>1.333146628573568</v>
      </c>
      <c r="G266" s="12"/>
    </row>
    <row r="267" spans="1:7" x14ac:dyDescent="0.25">
      <c r="A267">
        <v>2320</v>
      </c>
      <c r="B267" s="12">
        <f t="shared" si="10"/>
        <v>1.8075467491694233</v>
      </c>
      <c r="C267" s="12">
        <f t="shared" si="11"/>
        <v>1.090960767437986</v>
      </c>
      <c r="D267">
        <f t="shared" si="12"/>
        <v>1.333146628573568</v>
      </c>
      <c r="G267" s="12"/>
    </row>
    <row r="268" spans="1:7" x14ac:dyDescent="0.25">
      <c r="A268">
        <v>2330</v>
      </c>
      <c r="B268" s="12">
        <f t="shared" si="10"/>
        <v>1.8153378989503262</v>
      </c>
      <c r="C268" s="12">
        <f t="shared" si="11"/>
        <v>1.0729339484112612</v>
      </c>
      <c r="D268">
        <f t="shared" si="12"/>
        <v>1.333146628573568</v>
      </c>
      <c r="G268" s="12"/>
    </row>
    <row r="269" spans="1:7" x14ac:dyDescent="0.25">
      <c r="A269">
        <v>2340</v>
      </c>
      <c r="B269" s="12">
        <f t="shared" si="10"/>
        <v>1.8231290487312286</v>
      </c>
      <c r="C269" s="12">
        <f t="shared" si="11"/>
        <v>1.0548965791222435</v>
      </c>
      <c r="D269">
        <f t="shared" si="12"/>
        <v>1.333146628573568</v>
      </c>
      <c r="G269" s="12"/>
    </row>
    <row r="270" spans="1:7" x14ac:dyDescent="0.25">
      <c r="A270">
        <v>2350</v>
      </c>
      <c r="B270" s="12">
        <f t="shared" si="10"/>
        <v>1.8309201985121313</v>
      </c>
      <c r="C270" s="12">
        <f t="shared" si="11"/>
        <v>1.0368975852649469</v>
      </c>
      <c r="D270">
        <f t="shared" si="12"/>
        <v>1.333146628573568</v>
      </c>
      <c r="G270" s="12"/>
    </row>
    <row r="271" spans="1:7" x14ac:dyDescent="0.25">
      <c r="A271">
        <v>2360</v>
      </c>
      <c r="B271" s="12">
        <f t="shared" si="10"/>
        <v>1.8387113482930342</v>
      </c>
      <c r="C271" s="12">
        <f t="shared" si="11"/>
        <v>1.0189804960743245</v>
      </c>
      <c r="D271">
        <f t="shared" si="12"/>
        <v>1.333146628573568</v>
      </c>
      <c r="G271" s="12"/>
    </row>
    <row r="272" spans="1:7" x14ac:dyDescent="0.25">
      <c r="A272">
        <v>2370</v>
      </c>
      <c r="B272" s="12">
        <f t="shared" si="10"/>
        <v>1.8465024980739366</v>
      </c>
      <c r="C272" s="12">
        <f t="shared" si="11"/>
        <v>1.0011837121175655</v>
      </c>
      <c r="D272">
        <f t="shared" si="12"/>
        <v>1.333146628573568</v>
      </c>
      <c r="G272" s="12"/>
    </row>
    <row r="273" spans="1:7" x14ac:dyDescent="0.25">
      <c r="A273">
        <v>2380</v>
      </c>
      <c r="B273" s="12">
        <f t="shared" si="10"/>
        <v>1.8542936478548393</v>
      </c>
      <c r="C273" s="12">
        <f t="shared" si="11"/>
        <v>0.98354081063310994</v>
      </c>
      <c r="D273">
        <f t="shared" si="12"/>
        <v>1.333146628573568</v>
      </c>
      <c r="G273" s="12"/>
    </row>
    <row r="274" spans="1:7" x14ac:dyDescent="0.25">
      <c r="A274">
        <v>2390</v>
      </c>
      <c r="B274" s="12">
        <f t="shared" si="10"/>
        <v>1.8620847976357422</v>
      </c>
      <c r="C274" s="12">
        <f t="shared" si="11"/>
        <v>0.9660808746429661</v>
      </c>
      <c r="D274">
        <f t="shared" si="12"/>
        <v>1.333146628573568</v>
      </c>
      <c r="G274" s="12"/>
    </row>
    <row r="275" spans="1:7" x14ac:dyDescent="0.25">
      <c r="A275">
        <v>2400</v>
      </c>
      <c r="B275" s="12">
        <f t="shared" si="10"/>
        <v>1.8698759474166446</v>
      </c>
      <c r="C275" s="12">
        <f t="shared" si="11"/>
        <v>0.9488288343333563</v>
      </c>
      <c r="D275">
        <f t="shared" si="12"/>
        <v>1.333146628573568</v>
      </c>
      <c r="G275" s="12"/>
    </row>
    <row r="276" spans="1:7" x14ac:dyDescent="0.25">
      <c r="A276">
        <v>2410</v>
      </c>
      <c r="B276" s="12">
        <f t="shared" si="10"/>
        <v>1.8776670971975473</v>
      </c>
      <c r="C276" s="12">
        <f t="shared" si="11"/>
        <v>0.9318058113435258</v>
      </c>
      <c r="D276">
        <f t="shared" si="12"/>
        <v>0</v>
      </c>
      <c r="G276" s="12"/>
    </row>
    <row r="277" spans="1:7" x14ac:dyDescent="0.25">
      <c r="A277">
        <v>2420</v>
      </c>
      <c r="B277" s="12">
        <f t="shared" si="10"/>
        <v>1.8854582469784502</v>
      </c>
      <c r="C277" s="12">
        <f t="shared" si="11"/>
        <v>0.91502945855977835</v>
      </c>
      <c r="D277">
        <f t="shared" si="12"/>
        <v>0</v>
      </c>
      <c r="G277" s="12"/>
    </row>
    <row r="278" spans="1:7" x14ac:dyDescent="0.25">
      <c r="A278">
        <v>2430</v>
      </c>
      <c r="B278" s="12">
        <f t="shared" si="10"/>
        <v>1.8932493967593527</v>
      </c>
      <c r="C278" s="12">
        <f t="shared" si="11"/>
        <v>0.89851428974660164</v>
      </c>
      <c r="D278">
        <f t="shared" si="12"/>
        <v>0</v>
      </c>
      <c r="G278" s="12"/>
    </row>
    <row r="279" spans="1:7" x14ac:dyDescent="0.25">
      <c r="A279">
        <v>2440</v>
      </c>
      <c r="B279" s="12">
        <f t="shared" si="10"/>
        <v>1.9010405465402556</v>
      </c>
      <c r="C279" s="12">
        <f t="shared" si="11"/>
        <v>0.88227199484607888</v>
      </c>
      <c r="D279">
        <f t="shared" si="12"/>
        <v>0</v>
      </c>
      <c r="G279" s="12"/>
    </row>
    <row r="280" spans="1:7" x14ac:dyDescent="0.25">
      <c r="A280">
        <v>2450</v>
      </c>
      <c r="B280" s="12">
        <f t="shared" si="10"/>
        <v>1.9088316963211582</v>
      </c>
      <c r="C280" s="12">
        <f t="shared" si="11"/>
        <v>0.86631173804305606</v>
      </c>
      <c r="D280">
        <f t="shared" si="12"/>
        <v>0</v>
      </c>
      <c r="G280" s="12"/>
    </row>
    <row r="281" spans="1:7" x14ac:dyDescent="0.25">
      <c r="A281">
        <v>2460</v>
      </c>
      <c r="B281" s="12">
        <f t="shared" si="10"/>
        <v>1.9166228461020609</v>
      </c>
      <c r="C281" s="12">
        <f t="shared" si="11"/>
        <v>0.85064043673970424</v>
      </c>
      <c r="D281">
        <f t="shared" si="12"/>
        <v>0</v>
      </c>
      <c r="G281" s="12"/>
    </row>
    <row r="282" spans="1:7" x14ac:dyDescent="0.25">
      <c r="A282">
        <v>2470</v>
      </c>
      <c r="B282" s="12">
        <f t="shared" si="10"/>
        <v>1.9244139958829636</v>
      </c>
      <c r="C282" s="12">
        <f t="shared" si="11"/>
        <v>0.83526302042888323</v>
      </c>
      <c r="D282">
        <f t="shared" si="12"/>
        <v>0</v>
      </c>
      <c r="G282" s="12"/>
    </row>
    <row r="283" spans="1:7" x14ac:dyDescent="0.25">
      <c r="A283">
        <v>2480</v>
      </c>
      <c r="B283" s="12">
        <f t="shared" si="10"/>
        <v>1.9322051456638663</v>
      </c>
      <c r="C283" s="12">
        <f t="shared" si="11"/>
        <v>0.82018266912378146</v>
      </c>
      <c r="D283">
        <f t="shared" si="12"/>
        <v>0</v>
      </c>
      <c r="G283" s="12"/>
    </row>
    <row r="284" spans="1:7" x14ac:dyDescent="0.25">
      <c r="A284">
        <v>2490</v>
      </c>
      <c r="B284" s="12">
        <f t="shared" si="10"/>
        <v>1.9399962954447689</v>
      </c>
      <c r="C284" s="12">
        <f t="shared" si="11"/>
        <v>0.80540103151583353</v>
      </c>
      <c r="D284">
        <f t="shared" si="12"/>
        <v>0</v>
      </c>
      <c r="G284" s="12"/>
    </row>
    <row r="285" spans="1:7" x14ac:dyDescent="0.25">
      <c r="A285">
        <v>2500</v>
      </c>
      <c r="B285" s="12">
        <f t="shared" si="10"/>
        <v>1.9477874452256716</v>
      </c>
      <c r="C285" s="12">
        <f t="shared" si="11"/>
        <v>0.79091842341730845</v>
      </c>
      <c r="D285">
        <f t="shared" si="12"/>
        <v>0</v>
      </c>
      <c r="G285" s="12"/>
    </row>
    <row r="286" spans="1:7" x14ac:dyDescent="0.25">
      <c r="A286">
        <v>2510</v>
      </c>
      <c r="B286" s="12">
        <f t="shared" si="10"/>
        <v>1.9555785950065743</v>
      </c>
      <c r="C286" s="12">
        <f t="shared" si="11"/>
        <v>0.77673400732132158</v>
      </c>
      <c r="D286">
        <f t="shared" si="12"/>
        <v>0</v>
      </c>
      <c r="G286" s="12"/>
    </row>
    <row r="287" spans="1:7" x14ac:dyDescent="0.25">
      <c r="A287">
        <v>2520</v>
      </c>
      <c r="B287" s="12">
        <f t="shared" si="10"/>
        <v>1.9633697447874772</v>
      </c>
      <c r="C287" s="12">
        <f t="shared" si="11"/>
        <v>0.7628459541001813</v>
      </c>
      <c r="D287">
        <f t="shared" si="12"/>
        <v>0</v>
      </c>
      <c r="G287" s="12"/>
    </row>
    <row r="288" spans="1:7" x14ac:dyDescent="0.25">
      <c r="A288">
        <v>2530</v>
      </c>
      <c r="B288" s="12">
        <f t="shared" si="10"/>
        <v>1.9711608945683796</v>
      </c>
      <c r="C288" s="12">
        <f t="shared" si="11"/>
        <v>0.74925158798056668</v>
      </c>
      <c r="D288">
        <f t="shared" si="12"/>
        <v>0</v>
      </c>
      <c r="G288" s="12"/>
    </row>
    <row r="289" spans="1:7" x14ac:dyDescent="0.25">
      <c r="A289">
        <v>2540</v>
      </c>
      <c r="B289" s="12">
        <f t="shared" si="10"/>
        <v>1.9789520443492823</v>
      </c>
      <c r="C289" s="12">
        <f t="shared" si="11"/>
        <v>0.73594751599612573</v>
      </c>
      <c r="D289">
        <f t="shared" si="12"/>
        <v>0</v>
      </c>
      <c r="G289" s="12"/>
    </row>
    <row r="290" spans="1:7" x14ac:dyDescent="0.25">
      <c r="A290">
        <v>2550</v>
      </c>
      <c r="B290" s="12">
        <f t="shared" si="10"/>
        <v>1.9867431941301852</v>
      </c>
      <c r="C290" s="12">
        <f t="shared" si="11"/>
        <v>0.72292974313750913</v>
      </c>
      <c r="D290">
        <f t="shared" si="12"/>
        <v>0</v>
      </c>
      <c r="G290" s="12"/>
    </row>
    <row r="291" spans="1:7" x14ac:dyDescent="0.25">
      <c r="A291">
        <v>2560</v>
      </c>
      <c r="B291" s="12">
        <f t="shared" si="10"/>
        <v>1.9945343439110876</v>
      </c>
      <c r="C291" s="12">
        <f t="shared" si="11"/>
        <v>0.71019377440718767</v>
      </c>
      <c r="D291">
        <f t="shared" si="12"/>
        <v>0</v>
      </c>
      <c r="G291" s="12"/>
    </row>
    <row r="292" spans="1:7" x14ac:dyDescent="0.25">
      <c r="A292">
        <v>2570</v>
      </c>
      <c r="B292" s="12">
        <f t="shared" si="10"/>
        <v>2.0023254936919903</v>
      </c>
      <c r="C292" s="12">
        <f t="shared" si="11"/>
        <v>0.69773470495044021</v>
      </c>
      <c r="D292">
        <f t="shared" si="12"/>
        <v>0</v>
      </c>
      <c r="G292" s="12"/>
    </row>
    <row r="293" spans="1:7" x14ac:dyDescent="0.25">
      <c r="A293">
        <v>2580</v>
      </c>
      <c r="B293" s="12">
        <f t="shared" ref="B293:B356" si="13">2*PI()*A293/$B$5</f>
        <v>2.0101166434728932</v>
      </c>
      <c r="C293" s="12">
        <f t="shared" ref="C293:C356" si="14">(SQRT(SUMSQ($B$28*SUMSQ(COS(B293))-$B$28*SUMSQ(SIN(B293))+$B$29*COS(B293)+$B$30)+SUMSQ(2*$B$28*COS(B293)*SIN(B293)+$B$29*(SIN(B293))))/SQRT(SUMSQ(SUMSQ(COS(B293))- SUMSQ(SIN(B293))+$B$31*COS(B293)+$B$32)+SUMSQ(2*COS(B293)*SIN(B293)+$B$31*(SIN(B293)))))</f>
        <v>0.68554729938156644</v>
      </c>
      <c r="D293">
        <f t="shared" si="12"/>
        <v>0</v>
      </c>
      <c r="G293" s="12"/>
    </row>
    <row r="294" spans="1:7" x14ac:dyDescent="0.25">
      <c r="A294">
        <v>2590</v>
      </c>
      <c r="B294" s="12">
        <f t="shared" si="13"/>
        <v>2.0179077932537957</v>
      </c>
      <c r="C294" s="12">
        <f t="shared" si="14"/>
        <v>0.67362606136126979</v>
      </c>
      <c r="D294">
        <f t="shared" si="12"/>
        <v>0</v>
      </c>
      <c r="G294" s="12"/>
    </row>
    <row r="295" spans="1:7" x14ac:dyDescent="0.25">
      <c r="A295">
        <v>2600</v>
      </c>
      <c r="B295" s="12">
        <f t="shared" si="13"/>
        <v>2.0256989430346986</v>
      </c>
      <c r="C295" s="12">
        <f t="shared" si="14"/>
        <v>0.66196529441164431</v>
      </c>
      <c r="D295">
        <f t="shared" si="12"/>
        <v>0</v>
      </c>
      <c r="G295" s="12"/>
    </row>
    <row r="296" spans="1:7" x14ac:dyDescent="0.25">
      <c r="A296">
        <v>2610</v>
      </c>
      <c r="B296" s="12">
        <f t="shared" si="13"/>
        <v>2.033490092815601</v>
      </c>
      <c r="C296" s="12">
        <f t="shared" si="14"/>
        <v>0.65055915488259131</v>
      </c>
      <c r="D296">
        <f t="shared" si="12"/>
        <v>0</v>
      </c>
      <c r="G296" s="12"/>
    </row>
    <row r="297" spans="1:7" x14ac:dyDescent="0.25">
      <c r="A297">
        <v>2620</v>
      </c>
      <c r="B297" s="12">
        <f t="shared" si="13"/>
        <v>2.0412812425965039</v>
      </c>
      <c r="C297" s="12">
        <f t="shared" si="14"/>
        <v>0.63940169791025503</v>
      </c>
      <c r="D297">
        <f t="shared" si="12"/>
        <v>0</v>
      </c>
      <c r="G297" s="12"/>
    </row>
    <row r="298" spans="1:7" x14ac:dyDescent="0.25">
      <c r="A298">
        <v>2630</v>
      </c>
      <c r="B298" s="12">
        <f t="shared" si="13"/>
        <v>2.0490723923774063</v>
      </c>
      <c r="C298" s="12">
        <f t="shared" si="14"/>
        <v>0.62848691713616156</v>
      </c>
      <c r="D298">
        <f t="shared" si="12"/>
        <v>0</v>
      </c>
      <c r="G298" s="12"/>
    </row>
    <row r="299" spans="1:7" x14ac:dyDescent="0.25">
      <c r="A299">
        <v>2640</v>
      </c>
      <c r="B299" s="12">
        <f t="shared" si="13"/>
        <v>2.0568635421583092</v>
      </c>
      <c r="C299" s="12">
        <f t="shared" si="14"/>
        <v>0.61780877888629127</v>
      </c>
      <c r="D299">
        <f t="shared" si="12"/>
        <v>0</v>
      </c>
      <c r="G299" s="12"/>
    </row>
    <row r="300" spans="1:7" x14ac:dyDescent="0.25">
      <c r="A300">
        <v>2650</v>
      </c>
      <c r="B300" s="12">
        <f t="shared" si="13"/>
        <v>2.0646546919392121</v>
      </c>
      <c r="C300" s="12">
        <f t="shared" si="14"/>
        <v>0.60736125144339359</v>
      </c>
      <c r="D300">
        <f t="shared" si="12"/>
        <v>0</v>
      </c>
      <c r="G300" s="12"/>
    </row>
    <row r="301" spans="1:7" x14ac:dyDescent="0.25">
      <c r="A301">
        <v>2660</v>
      </c>
      <c r="B301" s="12">
        <f t="shared" si="13"/>
        <v>2.0724458417201146</v>
      </c>
      <c r="C301" s="12">
        <f t="shared" si="14"/>
        <v>0.59713832998384098</v>
      </c>
      <c r="D301">
        <f t="shared" si="12"/>
        <v>0</v>
      </c>
      <c r="G301" s="12"/>
    </row>
    <row r="302" spans="1:7" x14ac:dyDescent="0.25">
      <c r="A302">
        <v>2670</v>
      </c>
      <c r="B302" s="12">
        <f t="shared" si="13"/>
        <v>2.0802369915010175</v>
      </c>
      <c r="C302" s="12">
        <f t="shared" si="14"/>
        <v>0.5871340576926638</v>
      </c>
      <c r="D302">
        <f t="shared" si="12"/>
        <v>0</v>
      </c>
      <c r="G302" s="12"/>
    </row>
    <row r="303" spans="1:7" x14ac:dyDescent="0.25">
      <c r="A303">
        <v>2680</v>
      </c>
      <c r="B303" s="12">
        <f t="shared" si="13"/>
        <v>2.0880281412819199</v>
      </c>
      <c r="C303" s="12">
        <f t="shared" si="14"/>
        <v>0.57734254351714864</v>
      </c>
      <c r="D303">
        <f t="shared" si="12"/>
        <v>0</v>
      </c>
      <c r="G303" s="12"/>
    </row>
    <row r="304" spans="1:7" x14ac:dyDescent="0.25">
      <c r="A304">
        <v>2690</v>
      </c>
      <c r="B304" s="12">
        <f t="shared" si="13"/>
        <v>2.0958192910628224</v>
      </c>
      <c r="C304" s="12">
        <f t="shared" si="14"/>
        <v>0.56775797697050878</v>
      </c>
      <c r="D304">
        <f t="shared" si="12"/>
        <v>0</v>
      </c>
      <c r="G304" s="12"/>
    </row>
    <row r="305" spans="1:7" x14ac:dyDescent="0.25">
      <c r="A305">
        <v>2700</v>
      </c>
      <c r="B305" s="12">
        <f t="shared" si="13"/>
        <v>2.1036104408437257</v>
      </c>
      <c r="C305" s="12">
        <f t="shared" si="14"/>
        <v>0.55837464035259232</v>
      </c>
      <c r="D305">
        <f t="shared" si="12"/>
        <v>0</v>
      </c>
      <c r="G305" s="12"/>
    </row>
    <row r="306" spans="1:7" x14ac:dyDescent="0.25">
      <c r="A306">
        <v>2710</v>
      </c>
      <c r="B306" s="12">
        <f t="shared" si="13"/>
        <v>2.1114015906246282</v>
      </c>
      <c r="C306" s="12">
        <f t="shared" si="14"/>
        <v>0.54918691871410275</v>
      </c>
      <c r="D306">
        <f t="shared" si="12"/>
        <v>0</v>
      </c>
      <c r="G306" s="12"/>
    </row>
    <row r="307" spans="1:7" x14ac:dyDescent="0.25">
      <c r="A307">
        <v>2720</v>
      </c>
      <c r="B307" s="12">
        <f t="shared" si="13"/>
        <v>2.1191927404055306</v>
      </c>
      <c r="C307" s="12">
        <f t="shared" si="14"/>
        <v>0.54018930785421082</v>
      </c>
      <c r="D307">
        <f t="shared" si="12"/>
        <v>0</v>
      </c>
      <c r="G307" s="12"/>
    </row>
    <row r="308" spans="1:7" x14ac:dyDescent="0.25">
      <c r="A308">
        <v>2730</v>
      </c>
      <c r="B308" s="12">
        <f t="shared" si="13"/>
        <v>2.1269838901864335</v>
      </c>
      <c r="C308" s="12">
        <f t="shared" si="14"/>
        <v>0.53137642060848711</v>
      </c>
      <c r="D308">
        <f t="shared" si="12"/>
        <v>0</v>
      </c>
      <c r="G308" s="12"/>
    </row>
    <row r="309" spans="1:7" x14ac:dyDescent="0.25">
      <c r="A309">
        <v>2740</v>
      </c>
      <c r="B309" s="12">
        <f t="shared" si="13"/>
        <v>2.134775039967336</v>
      </c>
      <c r="C309" s="12">
        <f t="shared" si="14"/>
        <v>0.52274299165442761</v>
      </c>
      <c r="D309">
        <f t="shared" si="12"/>
        <v>0</v>
      </c>
      <c r="G309" s="12"/>
    </row>
    <row r="310" spans="1:7" x14ac:dyDescent="0.25">
      <c r="A310">
        <v>2750</v>
      </c>
      <c r="B310" s="12">
        <f t="shared" si="13"/>
        <v>2.1425661897482384</v>
      </c>
      <c r="C310" s="12">
        <f t="shared" si="14"/>
        <v>0.51428388103532574</v>
      </c>
      <c r="D310">
        <f t="shared" si="12"/>
        <v>0</v>
      </c>
      <c r="G310" s="12"/>
    </row>
    <row r="311" spans="1:7" x14ac:dyDescent="0.25">
      <c r="A311">
        <v>2760</v>
      </c>
      <c r="B311" s="12">
        <f t="shared" si="13"/>
        <v>2.1503573395291418</v>
      </c>
      <c r="C311" s="12">
        <f t="shared" si="14"/>
        <v>0.50599407657952944</v>
      </c>
      <c r="D311">
        <f t="shared" si="12"/>
        <v>0</v>
      </c>
      <c r="G311" s="12"/>
    </row>
    <row r="312" spans="1:7" x14ac:dyDescent="0.25">
      <c r="A312">
        <v>2770</v>
      </c>
      <c r="B312" s="12">
        <f t="shared" si="13"/>
        <v>2.1581484893100442</v>
      </c>
      <c r="C312" s="12">
        <f t="shared" si="14"/>
        <v>0.49786869537095629</v>
      </c>
      <c r="D312">
        <f t="shared" si="12"/>
        <v>0</v>
      </c>
      <c r="G312" s="12"/>
    </row>
    <row r="313" spans="1:7" x14ac:dyDescent="0.25">
      <c r="A313">
        <v>2780</v>
      </c>
      <c r="B313" s="12">
        <f t="shared" si="13"/>
        <v>2.1659396390909467</v>
      </c>
      <c r="C313" s="12">
        <f t="shared" si="14"/>
        <v>0.48990298440791141</v>
      </c>
      <c r="D313">
        <f t="shared" si="12"/>
        <v>0</v>
      </c>
      <c r="G313" s="12"/>
    </row>
    <row r="314" spans="1:7" x14ac:dyDescent="0.25">
      <c r="A314">
        <v>2790</v>
      </c>
      <c r="B314" s="12">
        <f t="shared" si="13"/>
        <v>2.1737307888718496</v>
      </c>
      <c r="C314" s="12">
        <f t="shared" si="14"/>
        <v>0.48209232057053952</v>
      </c>
      <c r="D314">
        <f t="shared" si="12"/>
        <v>0</v>
      </c>
      <c r="G314" s="12"/>
    </row>
    <row r="315" spans="1:7" x14ac:dyDescent="0.25">
      <c r="A315">
        <v>2800</v>
      </c>
      <c r="B315" s="12">
        <f t="shared" si="13"/>
        <v>2.181521938652752</v>
      </c>
      <c r="C315" s="12">
        <f t="shared" si="14"/>
        <v>0.47443221000237051</v>
      </c>
      <c r="D315">
        <f t="shared" si="12"/>
        <v>0</v>
      </c>
      <c r="G315" s="12"/>
    </row>
    <row r="316" spans="1:7" x14ac:dyDescent="0.25">
      <c r="A316">
        <v>2810</v>
      </c>
      <c r="B316" s="12">
        <f t="shared" si="13"/>
        <v>2.1893130884336549</v>
      </c>
      <c r="C316" s="12">
        <f t="shared" si="14"/>
        <v>0.4669182869982792</v>
      </c>
      <c r="D316">
        <f t="shared" si="12"/>
        <v>0</v>
      </c>
      <c r="G316" s="12"/>
    </row>
    <row r="317" spans="1:7" x14ac:dyDescent="0.25">
      <c r="A317">
        <v>2820</v>
      </c>
      <c r="B317" s="12">
        <f t="shared" si="13"/>
        <v>2.1971042382145578</v>
      </c>
      <c r="C317" s="12">
        <f t="shared" si="14"/>
        <v>0.45954631247954442</v>
      </c>
      <c r="D317">
        <f t="shared" si="12"/>
        <v>0</v>
      </c>
      <c r="G317" s="12"/>
    </row>
    <row r="318" spans="1:7" x14ac:dyDescent="0.25">
      <c r="A318">
        <v>2830</v>
      </c>
      <c r="B318" s="12">
        <f t="shared" si="13"/>
        <v>2.2048953879954603</v>
      </c>
      <c r="C318" s="12">
        <f t="shared" si="14"/>
        <v>0.45231217212639258</v>
      </c>
      <c r="D318">
        <f t="shared" si="12"/>
        <v>0</v>
      </c>
      <c r="G318" s="12"/>
    </row>
    <row r="319" spans="1:7" x14ac:dyDescent="0.25">
      <c r="A319">
        <v>2840</v>
      </c>
      <c r="B319" s="12">
        <f t="shared" si="13"/>
        <v>2.2126865377763627</v>
      </c>
      <c r="C319" s="12">
        <f t="shared" si="14"/>
        <v>0.445211874229341</v>
      </c>
      <c r="D319">
        <f t="shared" si="12"/>
        <v>0</v>
      </c>
      <c r="G319" s="12"/>
    </row>
    <row r="320" spans="1:7" x14ac:dyDescent="0.25">
      <c r="A320">
        <v>2850</v>
      </c>
      <c r="B320" s="12">
        <f t="shared" si="13"/>
        <v>2.2204776875572656</v>
      </c>
      <c r="C320" s="12">
        <f t="shared" si="14"/>
        <v>0.43824154731264631</v>
      </c>
      <c r="D320">
        <f t="shared" si="12"/>
        <v>0</v>
      </c>
      <c r="G320" s="12"/>
    </row>
    <row r="321" spans="1:7" x14ac:dyDescent="0.25">
      <c r="A321">
        <v>2860</v>
      </c>
      <c r="B321" s="12">
        <f t="shared" si="13"/>
        <v>2.2282688373381685</v>
      </c>
      <c r="C321" s="12">
        <f t="shared" si="14"/>
        <v>0.43139743757610649</v>
      </c>
      <c r="D321">
        <f t="shared" si="12"/>
        <v>0</v>
      </c>
      <c r="G321" s="12"/>
    </row>
    <row r="322" spans="1:7" x14ac:dyDescent="0.25">
      <c r="A322">
        <v>2870</v>
      </c>
      <c r="B322" s="12">
        <f t="shared" si="13"/>
        <v>2.2360599871190709</v>
      </c>
      <c r="C322" s="12">
        <f t="shared" si="14"/>
        <v>0.4246759061952553</v>
      </c>
      <c r="D322">
        <f t="shared" si="12"/>
        <v>0</v>
      </c>
      <c r="G322" s="12"/>
    </row>
    <row r="323" spans="1:7" x14ac:dyDescent="0.25">
      <c r="A323">
        <v>2880</v>
      </c>
      <c r="B323" s="12">
        <f t="shared" si="13"/>
        <v>2.2438511368999738</v>
      </c>
      <c r="C323" s="12">
        <f t="shared" si="14"/>
        <v>0.41807342651452972</v>
      </c>
      <c r="D323">
        <f t="shared" si="12"/>
        <v>0</v>
      </c>
      <c r="G323" s="12"/>
    </row>
    <row r="324" spans="1:7" x14ac:dyDescent="0.25">
      <c r="A324">
        <v>2890</v>
      </c>
      <c r="B324" s="12">
        <f t="shared" si="13"/>
        <v>2.2516422866808763</v>
      </c>
      <c r="C324" s="12">
        <f t="shared" si="14"/>
        <v>0.41158658116320695</v>
      </c>
      <c r="D324">
        <f t="shared" si="12"/>
        <v>0</v>
      </c>
      <c r="G324" s="12"/>
    </row>
    <row r="325" spans="1:7" x14ac:dyDescent="0.25">
      <c r="A325">
        <v>2900</v>
      </c>
      <c r="B325" s="12">
        <f t="shared" si="13"/>
        <v>2.2594334364617792</v>
      </c>
      <c r="C325" s="12">
        <f t="shared" si="14"/>
        <v>0.40521205911967412</v>
      </c>
      <c r="D325">
        <f t="shared" si="12"/>
        <v>0</v>
      </c>
      <c r="G325" s="12"/>
    </row>
    <row r="326" spans="1:7" x14ac:dyDescent="0.25">
      <c r="A326">
        <v>2910</v>
      </c>
      <c r="B326" s="12">
        <f t="shared" si="13"/>
        <v>2.2672245862426816</v>
      </c>
      <c r="C326" s="12">
        <f t="shared" si="14"/>
        <v>0.39894665274593921</v>
      </c>
      <c r="D326">
        <f t="shared" ref="D326:D389" si="15">IF(C326*2^0.5&gt;$E$29,$E$29,0)</f>
        <v>0</v>
      </c>
      <c r="G326" s="12"/>
    </row>
    <row r="327" spans="1:7" x14ac:dyDescent="0.25">
      <c r="A327">
        <v>2920</v>
      </c>
      <c r="B327" s="12">
        <f t="shared" si="13"/>
        <v>2.2750157360235845</v>
      </c>
      <c r="C327" s="12">
        <f t="shared" si="14"/>
        <v>0.39278725481102783</v>
      </c>
      <c r="D327">
        <f t="shared" si="15"/>
        <v>0</v>
      </c>
      <c r="G327" s="12"/>
    </row>
    <row r="328" spans="1:7" x14ac:dyDescent="0.25">
      <c r="A328">
        <v>2930</v>
      </c>
      <c r="B328" s="12">
        <f t="shared" si="13"/>
        <v>2.2828068858044874</v>
      </c>
      <c r="C328" s="12">
        <f t="shared" si="14"/>
        <v>0.38673085551911629</v>
      </c>
      <c r="D328">
        <f t="shared" si="15"/>
        <v>0</v>
      </c>
      <c r="G328" s="12"/>
    </row>
    <row r="329" spans="1:7" x14ac:dyDescent="0.25">
      <c r="A329">
        <v>2940</v>
      </c>
      <c r="B329" s="12">
        <f t="shared" si="13"/>
        <v>2.2905980355853899</v>
      </c>
      <c r="C329" s="12">
        <f t="shared" si="14"/>
        <v>0.38077453955575463</v>
      </c>
      <c r="D329">
        <f t="shared" si="15"/>
        <v>0</v>
      </c>
      <c r="G329" s="12"/>
    </row>
    <row r="330" spans="1:7" x14ac:dyDescent="0.25">
      <c r="A330">
        <v>2950</v>
      </c>
      <c r="B330" s="12">
        <f t="shared" si="13"/>
        <v>2.2983891853662923</v>
      </c>
      <c r="C330" s="12">
        <f t="shared" si="14"/>
        <v>0.37491548316339945</v>
      </c>
      <c r="D330">
        <f t="shared" si="15"/>
        <v>0</v>
      </c>
      <c r="G330" s="12"/>
    </row>
    <row r="331" spans="1:7" x14ac:dyDescent="0.25">
      <c r="A331">
        <v>2960</v>
      </c>
      <c r="B331" s="12">
        <f t="shared" si="13"/>
        <v>2.3061803351471952</v>
      </c>
      <c r="C331" s="12">
        <f t="shared" si="14"/>
        <v>0.3691509512555875</v>
      </c>
      <c r="D331">
        <f t="shared" si="15"/>
        <v>0</v>
      </c>
      <c r="G331" s="12"/>
    </row>
    <row r="332" spans="1:7" x14ac:dyDescent="0.25">
      <c r="A332">
        <v>2970</v>
      </c>
      <c r="B332" s="12">
        <f t="shared" si="13"/>
        <v>2.3139714849280981</v>
      </c>
      <c r="C332" s="12">
        <f t="shared" si="14"/>
        <v>0.36347829457745368</v>
      </c>
      <c r="D332">
        <f t="shared" si="15"/>
        <v>0</v>
      </c>
      <c r="G332" s="12"/>
    </row>
    <row r="333" spans="1:7" x14ac:dyDescent="0.25">
      <c r="A333">
        <v>2980</v>
      </c>
      <c r="B333" s="12">
        <f t="shared" si="13"/>
        <v>2.3217626347090006</v>
      </c>
      <c r="C333" s="12">
        <f t="shared" si="14"/>
        <v>0.35789494691886609</v>
      </c>
      <c r="D333">
        <f t="shared" si="15"/>
        <v>0</v>
      </c>
      <c r="G333" s="12"/>
    </row>
    <row r="334" spans="1:7" x14ac:dyDescent="0.25">
      <c r="A334">
        <v>2990</v>
      </c>
      <c r="B334" s="12">
        <f t="shared" si="13"/>
        <v>2.3295537844899035</v>
      </c>
      <c r="C334" s="12">
        <f t="shared" si="14"/>
        <v>0.35239842238523361</v>
      </c>
      <c r="D334">
        <f t="shared" si="15"/>
        <v>0</v>
      </c>
      <c r="G334" s="12"/>
    </row>
    <row r="335" spans="1:7" x14ac:dyDescent="0.25">
      <c r="A335">
        <v>3000</v>
      </c>
      <c r="B335" s="12">
        <f t="shared" si="13"/>
        <v>2.3373449342708059</v>
      </c>
      <c r="C335" s="12">
        <f t="shared" si="14"/>
        <v>0.34698631272996711</v>
      </c>
      <c r="D335">
        <f t="shared" si="15"/>
        <v>0</v>
      </c>
      <c r="G335" s="12"/>
    </row>
    <row r="336" spans="1:7" x14ac:dyDescent="0.25">
      <c r="A336">
        <v>3010</v>
      </c>
      <c r="B336" s="12">
        <f t="shared" si="13"/>
        <v>2.3451360840517084</v>
      </c>
      <c r="C336" s="12">
        <f t="shared" si="14"/>
        <v>0.34165628475165005</v>
      </c>
      <c r="D336">
        <f t="shared" si="15"/>
        <v>0</v>
      </c>
      <c r="G336" s="12"/>
    </row>
    <row r="337" spans="1:7" x14ac:dyDescent="0.25">
      <c r="A337">
        <v>3020</v>
      </c>
      <c r="B337" s="12">
        <f t="shared" si="13"/>
        <v>2.3529272338326113</v>
      </c>
      <c r="C337" s="12">
        <f t="shared" si="14"/>
        <v>0.33640607775819209</v>
      </c>
      <c r="D337">
        <f t="shared" si="15"/>
        <v>0</v>
      </c>
      <c r="G337" s="12"/>
    </row>
    <row r="338" spans="1:7" x14ac:dyDescent="0.25">
      <c r="A338">
        <v>3030</v>
      </c>
      <c r="B338" s="12">
        <f t="shared" si="13"/>
        <v>2.3607183836135142</v>
      </c>
      <c r="C338" s="12">
        <f t="shared" si="14"/>
        <v>0.3312335010995488</v>
      </c>
      <c r="D338">
        <f t="shared" si="15"/>
        <v>0</v>
      </c>
      <c r="G338" s="12"/>
    </row>
    <row r="339" spans="1:7" x14ac:dyDescent="0.25">
      <c r="A339">
        <v>3040</v>
      </c>
      <c r="B339" s="12">
        <f t="shared" si="13"/>
        <v>2.3685095333944166</v>
      </c>
      <c r="C339" s="12">
        <f t="shared" si="14"/>
        <v>0.32613643177000512</v>
      </c>
      <c r="D339">
        <f t="shared" si="15"/>
        <v>0</v>
      </c>
      <c r="G339" s="12"/>
    </row>
    <row r="340" spans="1:7" x14ac:dyDescent="0.25">
      <c r="A340">
        <v>3050</v>
      </c>
      <c r="B340" s="12">
        <f t="shared" si="13"/>
        <v>2.3763006831753195</v>
      </c>
      <c r="C340" s="12">
        <f t="shared" si="14"/>
        <v>0.321112812080529</v>
      </c>
      <c r="D340">
        <f t="shared" si="15"/>
        <v>0</v>
      </c>
      <c r="G340" s="12"/>
    </row>
    <row r="341" spans="1:7" x14ac:dyDescent="0.25">
      <c r="A341">
        <v>3060</v>
      </c>
      <c r="B341" s="12">
        <f t="shared" si="13"/>
        <v>2.384091832956222</v>
      </c>
      <c r="C341" s="12">
        <f t="shared" si="14"/>
        <v>0.31616064740127259</v>
      </c>
      <c r="D341">
        <f t="shared" si="15"/>
        <v>0</v>
      </c>
      <c r="G341" s="12"/>
    </row>
    <row r="342" spans="1:7" x14ac:dyDescent="0.25">
      <c r="A342">
        <v>3070</v>
      </c>
      <c r="B342" s="12">
        <f t="shared" si="13"/>
        <v>2.3918829827371244</v>
      </c>
      <c r="C342" s="12">
        <f t="shared" si="14"/>
        <v>0.31127800397393723</v>
      </c>
      <c r="D342">
        <f t="shared" si="15"/>
        <v>0</v>
      </c>
      <c r="G342" s="12"/>
    </row>
    <row r="343" spans="1:7" x14ac:dyDescent="0.25">
      <c r="A343">
        <v>3080</v>
      </c>
      <c r="B343" s="12">
        <f t="shared" si="13"/>
        <v>2.3996741325180277</v>
      </c>
      <c r="C343" s="12">
        <f t="shared" si="14"/>
        <v>0.30646300679342386</v>
      </c>
      <c r="D343">
        <f t="shared" si="15"/>
        <v>0</v>
      </c>
      <c r="G343" s="12"/>
    </row>
    <row r="344" spans="1:7" x14ac:dyDescent="0.25">
      <c r="A344">
        <v>3090</v>
      </c>
      <c r="B344" s="12">
        <f t="shared" si="13"/>
        <v>2.4074652822989302</v>
      </c>
      <c r="C344" s="12">
        <f t="shared" si="14"/>
        <v>0.30171383755793629</v>
      </c>
      <c r="D344">
        <f t="shared" si="15"/>
        <v>0</v>
      </c>
      <c r="G344" s="12"/>
    </row>
    <row r="345" spans="1:7" x14ac:dyDescent="0.25">
      <c r="A345">
        <v>3100</v>
      </c>
      <c r="B345" s="12">
        <f t="shared" si="13"/>
        <v>2.4152564320798326</v>
      </c>
      <c r="C345" s="12">
        <f t="shared" si="14"/>
        <v>0.29702873268648577</v>
      </c>
      <c r="D345">
        <f t="shared" si="15"/>
        <v>0</v>
      </c>
      <c r="G345" s="12"/>
    </row>
    <row r="346" spans="1:7" x14ac:dyDescent="0.25">
      <c r="A346">
        <v>3110</v>
      </c>
      <c r="B346" s="12">
        <f t="shared" si="13"/>
        <v>2.4230475818607355</v>
      </c>
      <c r="C346" s="12">
        <f t="shared" si="14"/>
        <v>0.2924059814025961</v>
      </c>
      <c r="D346">
        <f t="shared" si="15"/>
        <v>0</v>
      </c>
      <c r="G346" s="12"/>
    </row>
    <row r="347" spans="1:7" x14ac:dyDescent="0.25">
      <c r="A347">
        <v>3120</v>
      </c>
      <c r="B347" s="12">
        <f t="shared" si="13"/>
        <v>2.430838731641638</v>
      </c>
      <c r="C347" s="12">
        <f t="shared" si="14"/>
        <v>0.28784392388284946</v>
      </c>
      <c r="D347">
        <f t="shared" si="15"/>
        <v>0</v>
      </c>
      <c r="G347" s="12"/>
    </row>
    <row r="348" spans="1:7" x14ac:dyDescent="0.25">
      <c r="A348">
        <v>3130</v>
      </c>
      <c r="B348" s="12">
        <f t="shared" si="13"/>
        <v>2.4386298814225404</v>
      </c>
      <c r="C348" s="12">
        <f t="shared" si="14"/>
        <v>0.28334094946880933</v>
      </c>
      <c r="D348">
        <f t="shared" si="15"/>
        <v>0</v>
      </c>
      <c r="G348" s="12"/>
    </row>
    <row r="349" spans="1:7" x14ac:dyDescent="0.25">
      <c r="A349">
        <v>3140</v>
      </c>
      <c r="B349" s="12">
        <f t="shared" si="13"/>
        <v>2.4464210312034438</v>
      </c>
      <c r="C349" s="12">
        <f t="shared" si="14"/>
        <v>0.27889549494078103</v>
      </c>
      <c r="D349">
        <f t="shared" si="15"/>
        <v>0</v>
      </c>
      <c r="G349" s="12"/>
    </row>
    <row r="350" spans="1:7" x14ac:dyDescent="0.25">
      <c r="A350">
        <v>3150</v>
      </c>
      <c r="B350" s="12">
        <f t="shared" si="13"/>
        <v>2.4542121809843462</v>
      </c>
      <c r="C350" s="12">
        <f t="shared" si="14"/>
        <v>0.27450604285179081</v>
      </c>
      <c r="D350">
        <f t="shared" si="15"/>
        <v>0</v>
      </c>
      <c r="G350" s="12"/>
    </row>
    <row r="351" spans="1:7" x14ac:dyDescent="0.25">
      <c r="A351">
        <v>3160</v>
      </c>
      <c r="B351" s="12">
        <f t="shared" si="13"/>
        <v>2.4620033307652491</v>
      </c>
      <c r="C351" s="12">
        <f t="shared" si="14"/>
        <v>0.27017111992012338</v>
      </c>
      <c r="D351">
        <f t="shared" si="15"/>
        <v>0</v>
      </c>
      <c r="G351" s="12"/>
    </row>
    <row r="352" spans="1:7" x14ac:dyDescent="0.25">
      <c r="A352">
        <v>3170</v>
      </c>
      <c r="B352" s="12">
        <f t="shared" si="13"/>
        <v>2.4697944805461516</v>
      </c>
      <c r="C352" s="12">
        <f t="shared" si="14"/>
        <v>0.26588929547873752</v>
      </c>
      <c r="D352">
        <f t="shared" si="15"/>
        <v>0</v>
      </c>
      <c r="G352" s="12"/>
    </row>
    <row r="353" spans="1:7" x14ac:dyDescent="0.25">
      <c r="A353">
        <v>3180</v>
      </c>
      <c r="B353" s="12">
        <f t="shared" si="13"/>
        <v>2.477585630327054</v>
      </c>
      <c r="C353" s="12">
        <f t="shared" si="14"/>
        <v>0.26165917997984073</v>
      </c>
      <c r="D353">
        <f t="shared" si="15"/>
        <v>0</v>
      </c>
      <c r="G353" s="12"/>
    </row>
    <row r="354" spans="1:7" x14ac:dyDescent="0.25">
      <c r="A354">
        <v>3190</v>
      </c>
      <c r="B354" s="12">
        <f t="shared" si="13"/>
        <v>2.4853767801079574</v>
      </c>
      <c r="C354" s="12">
        <f t="shared" si="14"/>
        <v>0.25747942355291759</v>
      </c>
      <c r="D354">
        <f t="shared" si="15"/>
        <v>0</v>
      </c>
      <c r="G354" s="12"/>
    </row>
    <row r="355" spans="1:7" x14ac:dyDescent="0.25">
      <c r="A355">
        <v>3200</v>
      </c>
      <c r="B355" s="12">
        <f t="shared" si="13"/>
        <v>2.4931679298888598</v>
      </c>
      <c r="C355" s="12">
        <f t="shared" si="14"/>
        <v>0.25334871461449976</v>
      </c>
      <c r="D355">
        <f t="shared" si="15"/>
        <v>0</v>
      </c>
      <c r="G355" s="12"/>
    </row>
    <row r="356" spans="1:7" x14ac:dyDescent="0.25">
      <c r="A356">
        <v>3210</v>
      </c>
      <c r="B356" s="12">
        <f t="shared" si="13"/>
        <v>2.5009590796697623</v>
      </c>
      <c r="C356" s="12">
        <f t="shared" si="14"/>
        <v>0.24926577852797235</v>
      </c>
      <c r="D356">
        <f t="shared" si="15"/>
        <v>0</v>
      </c>
      <c r="G356" s="12"/>
    </row>
    <row r="357" spans="1:7" x14ac:dyDescent="0.25">
      <c r="A357">
        <v>3220</v>
      </c>
      <c r="B357" s="12">
        <f t="shared" ref="B357:B420" si="16">2*PI()*A357/$B$5</f>
        <v>2.5087502294506652</v>
      </c>
      <c r="C357" s="12">
        <f t="shared" ref="C357:C420" si="17">(SQRT(SUMSQ($B$28*SUMSQ(COS(B357))-$B$28*SUMSQ(SIN(B357))+$B$29*COS(B357)+$B$30)+SUMSQ(2*$B$28*COS(B357)*SIN(B357)+$B$29*(SIN(B357))))/SQRT(SUMSQ(SUMSQ(COS(B357))- SUMSQ(SIN(B357))+$B$31*COS(B357)+$B$32)+SUMSQ(2*COS(B357)*SIN(B357)+$B$31*(SIN(B357)))))</f>
        <v>0.24522937631174507</v>
      </c>
      <c r="D357">
        <f t="shared" si="15"/>
        <v>0</v>
      </c>
      <c r="G357" s="12"/>
    </row>
    <row r="358" spans="1:7" x14ac:dyDescent="0.25">
      <c r="A358">
        <v>3230</v>
      </c>
      <c r="B358" s="12">
        <f t="shared" si="16"/>
        <v>2.5165413792315676</v>
      </c>
      <c r="C358" s="12">
        <f t="shared" si="17"/>
        <v>0.24123830339412558</v>
      </c>
      <c r="D358">
        <f t="shared" si="15"/>
        <v>0</v>
      </c>
      <c r="G358" s="12"/>
    </row>
    <row r="359" spans="1:7" x14ac:dyDescent="0.25">
      <c r="A359">
        <v>3240</v>
      </c>
      <c r="B359" s="12">
        <f t="shared" si="16"/>
        <v>2.5243325290124701</v>
      </c>
      <c r="C359" s="12">
        <f t="shared" si="17"/>
        <v>0.23729138841326342</v>
      </c>
      <c r="D359">
        <f t="shared" si="15"/>
        <v>0</v>
      </c>
      <c r="G359" s="12"/>
    </row>
    <row r="360" spans="1:7" x14ac:dyDescent="0.25">
      <c r="A360">
        <v>3250</v>
      </c>
      <c r="B360" s="12">
        <f t="shared" si="16"/>
        <v>2.5321236787933734</v>
      </c>
      <c r="C360" s="12">
        <f t="shared" si="17"/>
        <v>0.23338749206057371</v>
      </c>
      <c r="D360">
        <f t="shared" si="15"/>
        <v>0</v>
      </c>
      <c r="G360" s="12"/>
    </row>
    <row r="361" spans="1:7" x14ac:dyDescent="0.25">
      <c r="A361">
        <v>3260</v>
      </c>
      <c r="B361" s="12">
        <f t="shared" si="16"/>
        <v>2.5399148285742759</v>
      </c>
      <c r="C361" s="12">
        <f t="shared" si="17"/>
        <v>0.22952550596607593</v>
      </c>
      <c r="D361">
        <f t="shared" si="15"/>
        <v>0</v>
      </c>
      <c r="G361" s="12"/>
    </row>
    <row r="362" spans="1:7" x14ac:dyDescent="0.25">
      <c r="A362">
        <v>3270</v>
      </c>
      <c r="B362" s="12">
        <f t="shared" si="16"/>
        <v>2.5477059783551783</v>
      </c>
      <c r="C362" s="12">
        <f t="shared" si="17"/>
        <v>0.22570435162411959</v>
      </c>
      <c r="D362">
        <f t="shared" si="15"/>
        <v>0</v>
      </c>
      <c r="G362" s="12"/>
    </row>
    <row r="363" spans="1:7" x14ac:dyDescent="0.25">
      <c r="A363">
        <v>3280</v>
      </c>
      <c r="B363" s="12">
        <f t="shared" si="16"/>
        <v>2.5554971281360812</v>
      </c>
      <c r="C363" s="12">
        <f t="shared" si="17"/>
        <v>0.22192297935801833</v>
      </c>
      <c r="D363">
        <f t="shared" si="15"/>
        <v>0</v>
      </c>
      <c r="G363" s="12"/>
    </row>
    <row r="364" spans="1:7" x14ac:dyDescent="0.25">
      <c r="A364">
        <v>3290</v>
      </c>
      <c r="B364" s="12">
        <f t="shared" si="16"/>
        <v>2.5632882779169837</v>
      </c>
      <c r="C364" s="12">
        <f t="shared" si="17"/>
        <v>0.21818036732214352</v>
      </c>
      <c r="D364">
        <f t="shared" si="15"/>
        <v>0</v>
      </c>
      <c r="G364" s="12"/>
    </row>
    <row r="365" spans="1:7" x14ac:dyDescent="0.25">
      <c r="A365">
        <v>3300</v>
      </c>
      <c r="B365" s="12">
        <f t="shared" si="16"/>
        <v>2.5710794276978866</v>
      </c>
      <c r="C365" s="12">
        <f t="shared" si="17"/>
        <v>0.21447552054007357</v>
      </c>
      <c r="D365">
        <f t="shared" si="15"/>
        <v>0</v>
      </c>
      <c r="G365" s="12"/>
    </row>
    <row r="366" spans="1:7" x14ac:dyDescent="0.25">
      <c r="A366">
        <v>3310</v>
      </c>
      <c r="B366" s="12">
        <f t="shared" si="16"/>
        <v>2.5788705774787894</v>
      </c>
      <c r="C366" s="12">
        <f t="shared" si="17"/>
        <v>0.21080746997744171</v>
      </c>
      <c r="D366">
        <f t="shared" si="15"/>
        <v>0</v>
      </c>
      <c r="G366" s="12"/>
    </row>
    <row r="367" spans="1:7" x14ac:dyDescent="0.25">
      <c r="A367">
        <v>3320</v>
      </c>
      <c r="B367" s="12">
        <f t="shared" si="16"/>
        <v>2.5866617272596919</v>
      </c>
      <c r="C367" s="12">
        <f t="shared" si="17"/>
        <v>0.20717527164815822</v>
      </c>
      <c r="D367">
        <f t="shared" si="15"/>
        <v>0</v>
      </c>
      <c r="G367" s="12"/>
    </row>
    <row r="368" spans="1:7" x14ac:dyDescent="0.25">
      <c r="A368">
        <v>3330</v>
      </c>
      <c r="B368" s="12">
        <f t="shared" si="16"/>
        <v>2.5944528770405944</v>
      </c>
      <c r="C368" s="12">
        <f t="shared" si="17"/>
        <v>0.20357800575273358</v>
      </c>
      <c r="D368">
        <f t="shared" si="15"/>
        <v>0</v>
      </c>
      <c r="G368" s="12"/>
    </row>
    <row r="369" spans="1:7" x14ac:dyDescent="0.25">
      <c r="A369">
        <v>3340</v>
      </c>
      <c r="B369" s="12">
        <f t="shared" si="16"/>
        <v>2.6022440268214972</v>
      </c>
      <c r="C369" s="12">
        <f t="shared" si="17"/>
        <v>0.2000147758474676</v>
      </c>
      <c r="D369">
        <f t="shared" si="15"/>
        <v>0</v>
      </c>
      <c r="G369" s="12"/>
    </row>
    <row r="370" spans="1:7" x14ac:dyDescent="0.25">
      <c r="A370">
        <v>3350</v>
      </c>
      <c r="B370" s="12">
        <f t="shared" si="16"/>
        <v>2.6100351766024001</v>
      </c>
      <c r="C370" s="12">
        <f t="shared" si="17"/>
        <v>0.19648470804331017</v>
      </c>
      <c r="D370">
        <f t="shared" si="15"/>
        <v>0</v>
      </c>
      <c r="G370" s="12"/>
    </row>
    <row r="371" spans="1:7" x14ac:dyDescent="0.25">
      <c r="A371">
        <v>3360</v>
      </c>
      <c r="B371" s="12">
        <f t="shared" si="16"/>
        <v>2.6178263263833026</v>
      </c>
      <c r="C371" s="12">
        <f t="shared" si="17"/>
        <v>0.19298695023324189</v>
      </c>
      <c r="D371">
        <f t="shared" si="15"/>
        <v>0</v>
      </c>
      <c r="G371" s="12"/>
    </row>
    <row r="372" spans="1:7" x14ac:dyDescent="0.25">
      <c r="A372">
        <v>3370</v>
      </c>
      <c r="B372" s="12">
        <f t="shared" si="16"/>
        <v>2.6256174761642055</v>
      </c>
      <c r="C372" s="12">
        <f t="shared" si="17"/>
        <v>0.18952067134706196</v>
      </c>
      <c r="D372">
        <f t="shared" si="15"/>
        <v>0</v>
      </c>
      <c r="G372" s="12"/>
    </row>
    <row r="373" spans="1:7" x14ac:dyDescent="0.25">
      <c r="A373">
        <v>3380</v>
      </c>
      <c r="B373" s="12">
        <f t="shared" si="16"/>
        <v>2.6334086259451079</v>
      </c>
      <c r="C373" s="12">
        <f t="shared" si="17"/>
        <v>0.18608506063251387</v>
      </c>
      <c r="D373">
        <f t="shared" si="15"/>
        <v>0</v>
      </c>
      <c r="G373" s="12"/>
    </row>
    <row r="374" spans="1:7" x14ac:dyDescent="0.25">
      <c r="A374">
        <v>3390</v>
      </c>
      <c r="B374" s="12">
        <f t="shared" si="16"/>
        <v>2.6411997757260108</v>
      </c>
      <c r="C374" s="12">
        <f t="shared" si="17"/>
        <v>0.18267932696171063</v>
      </c>
      <c r="D374">
        <f t="shared" si="15"/>
        <v>0</v>
      </c>
      <c r="G374" s="12"/>
    </row>
    <row r="375" spans="1:7" x14ac:dyDescent="0.25">
      <c r="A375">
        <v>3400</v>
      </c>
      <c r="B375" s="12">
        <f t="shared" si="16"/>
        <v>2.6489909255069133</v>
      </c>
      <c r="C375" s="12">
        <f t="shared" si="17"/>
        <v>0.17930269816186867</v>
      </c>
      <c r="D375">
        <f t="shared" si="15"/>
        <v>0</v>
      </c>
      <c r="G375" s="12"/>
    </row>
    <row r="376" spans="1:7" x14ac:dyDescent="0.25">
      <c r="A376">
        <v>3410</v>
      </c>
      <c r="B376" s="12">
        <f t="shared" si="16"/>
        <v>2.6567820752878162</v>
      </c>
      <c r="C376" s="12">
        <f t="shared" si="17"/>
        <v>0.17595442036938627</v>
      </c>
      <c r="D376">
        <f t="shared" si="15"/>
        <v>0</v>
      </c>
      <c r="G376" s="12"/>
    </row>
    <row r="377" spans="1:7" x14ac:dyDescent="0.25">
      <c r="A377">
        <v>3420</v>
      </c>
      <c r="B377" s="12">
        <f t="shared" si="16"/>
        <v>2.6645732250687191</v>
      </c>
      <c r="C377" s="12">
        <f t="shared" si="17"/>
        <v>0.17263375740634751</v>
      </c>
      <c r="D377">
        <f t="shared" si="15"/>
        <v>0</v>
      </c>
      <c r="G377" s="12"/>
    </row>
    <row r="378" spans="1:7" x14ac:dyDescent="0.25">
      <c r="A378">
        <v>3430</v>
      </c>
      <c r="B378" s="12">
        <f t="shared" si="16"/>
        <v>2.6723643748496215</v>
      </c>
      <c r="C378" s="12">
        <f t="shared" si="17"/>
        <v>0.16933999017855975</v>
      </c>
      <c r="D378">
        <f t="shared" si="15"/>
        <v>0</v>
      </c>
      <c r="G378" s="12"/>
    </row>
    <row r="379" spans="1:7" x14ac:dyDescent="0.25">
      <c r="A379">
        <v>3440</v>
      </c>
      <c r="B379" s="12">
        <f t="shared" si="16"/>
        <v>2.680155524630524</v>
      </c>
      <c r="C379" s="12">
        <f t="shared" si="17"/>
        <v>0.16607241609426995</v>
      </c>
      <c r="D379">
        <f t="shared" si="15"/>
        <v>0</v>
      </c>
      <c r="G379" s="12"/>
    </row>
    <row r="380" spans="1:7" x14ac:dyDescent="0.25">
      <c r="A380">
        <v>3450</v>
      </c>
      <c r="B380" s="12">
        <f t="shared" si="16"/>
        <v>2.6879466744114269</v>
      </c>
      <c r="C380" s="12">
        <f t="shared" si="17"/>
        <v>0.16283034850273903</v>
      </c>
      <c r="D380">
        <f t="shared" si="15"/>
        <v>0</v>
      </c>
      <c r="G380" s="12"/>
    </row>
    <row r="381" spans="1:7" x14ac:dyDescent="0.25">
      <c r="A381">
        <v>3460</v>
      </c>
      <c r="B381" s="12">
        <f t="shared" si="16"/>
        <v>2.6957378241923298</v>
      </c>
      <c r="C381" s="12">
        <f t="shared" si="17"/>
        <v>0.15961311615188079</v>
      </c>
      <c r="D381">
        <f t="shared" si="15"/>
        <v>0</v>
      </c>
      <c r="G381" s="12"/>
    </row>
    <row r="382" spans="1:7" x14ac:dyDescent="0.25">
      <c r="A382">
        <v>3470</v>
      </c>
      <c r="B382" s="12">
        <f t="shared" si="16"/>
        <v>2.7035289739732322</v>
      </c>
      <c r="C382" s="12">
        <f t="shared" si="17"/>
        <v>0.15642006266420488</v>
      </c>
      <c r="D382">
        <f t="shared" si="15"/>
        <v>0</v>
      </c>
      <c r="G382" s="12"/>
    </row>
    <row r="383" spans="1:7" x14ac:dyDescent="0.25">
      <c r="A383">
        <v>3480</v>
      </c>
      <c r="B383" s="12">
        <f t="shared" si="16"/>
        <v>2.7113201237541351</v>
      </c>
      <c r="C383" s="12">
        <f t="shared" si="17"/>
        <v>0.15325054603033222</v>
      </c>
      <c r="D383">
        <f t="shared" si="15"/>
        <v>0</v>
      </c>
      <c r="G383" s="12"/>
    </row>
    <row r="384" spans="1:7" x14ac:dyDescent="0.25">
      <c r="A384">
        <v>3490</v>
      </c>
      <c r="B384" s="12">
        <f t="shared" si="16"/>
        <v>2.7191112735350376</v>
      </c>
      <c r="C384" s="12">
        <f t="shared" si="17"/>
        <v>0.15010393811938091</v>
      </c>
      <c r="D384">
        <f t="shared" si="15"/>
        <v>0</v>
      </c>
      <c r="G384" s="12"/>
    </row>
    <row r="385" spans="1:7" x14ac:dyDescent="0.25">
      <c r="A385">
        <v>3500</v>
      </c>
      <c r="B385" s="12">
        <f t="shared" si="16"/>
        <v>2.72690242331594</v>
      </c>
      <c r="C385" s="12">
        <f t="shared" si="17"/>
        <v>0.14697962420554306</v>
      </c>
      <c r="D385">
        <f t="shared" si="15"/>
        <v>0</v>
      </c>
      <c r="G385" s="12"/>
    </row>
    <row r="386" spans="1:7" x14ac:dyDescent="0.25">
      <c r="A386">
        <v>3510</v>
      </c>
      <c r="B386" s="12">
        <f t="shared" si="16"/>
        <v>2.7346935730968429</v>
      </c>
      <c r="C386" s="12">
        <f t="shared" si="17"/>
        <v>0.14387700251020538</v>
      </c>
      <c r="D386">
        <f t="shared" si="15"/>
        <v>0</v>
      </c>
      <c r="G386" s="12"/>
    </row>
    <row r="387" spans="1:7" x14ac:dyDescent="0.25">
      <c r="A387">
        <v>3520</v>
      </c>
      <c r="B387" s="12">
        <f t="shared" si="16"/>
        <v>2.7424847228777458</v>
      </c>
      <c r="C387" s="12">
        <f t="shared" si="17"/>
        <v>0.14079548375898843</v>
      </c>
      <c r="D387">
        <f t="shared" si="15"/>
        <v>0</v>
      </c>
      <c r="G387" s="12"/>
    </row>
    <row r="388" spans="1:7" x14ac:dyDescent="0.25">
      <c r="A388">
        <v>3530</v>
      </c>
      <c r="B388" s="12">
        <f t="shared" si="16"/>
        <v>2.7502758726586483</v>
      </c>
      <c r="C388" s="12">
        <f t="shared" si="17"/>
        <v>0.13773449075310099</v>
      </c>
      <c r="D388">
        <f t="shared" si="15"/>
        <v>0</v>
      </c>
      <c r="G388" s="12"/>
    </row>
    <row r="389" spans="1:7" x14ac:dyDescent="0.25">
      <c r="A389">
        <v>3540</v>
      </c>
      <c r="B389" s="12">
        <f t="shared" si="16"/>
        <v>2.7580670224395512</v>
      </c>
      <c r="C389" s="12">
        <f t="shared" si="17"/>
        <v>0.13469345795443458</v>
      </c>
      <c r="D389">
        <f t="shared" si="15"/>
        <v>0</v>
      </c>
      <c r="G389" s="12"/>
    </row>
    <row r="390" spans="1:7" x14ac:dyDescent="0.25">
      <c r="A390">
        <v>3550</v>
      </c>
      <c r="B390" s="12">
        <f t="shared" si="16"/>
        <v>2.7658581722204536</v>
      </c>
      <c r="C390" s="12">
        <f t="shared" si="17"/>
        <v>0.13167183108384381</v>
      </c>
      <c r="D390">
        <f t="shared" ref="D390:D453" si="18">IF(C390*2^0.5&gt;$E$29,$E$29,0)</f>
        <v>0</v>
      </c>
      <c r="G390" s="12"/>
    </row>
    <row r="391" spans="1:7" x14ac:dyDescent="0.25">
      <c r="A391">
        <v>3560</v>
      </c>
      <c r="B391" s="12">
        <f t="shared" si="16"/>
        <v>2.7736493220013561</v>
      </c>
      <c r="C391" s="12">
        <f t="shared" si="17"/>
        <v>0.12866906673207482</v>
      </c>
      <c r="D391">
        <f t="shared" si="18"/>
        <v>0</v>
      </c>
      <c r="G391" s="12"/>
    </row>
    <row r="392" spans="1:7" x14ac:dyDescent="0.25">
      <c r="A392">
        <v>3570</v>
      </c>
      <c r="B392" s="12">
        <f t="shared" si="16"/>
        <v>2.7814404717822594</v>
      </c>
      <c r="C392" s="12">
        <f t="shared" si="17"/>
        <v>0.12568463198283231</v>
      </c>
      <c r="D392">
        <f t="shared" si="18"/>
        <v>0</v>
      </c>
      <c r="G392" s="12"/>
    </row>
    <row r="393" spans="1:7" x14ac:dyDescent="0.25">
      <c r="A393">
        <v>3580</v>
      </c>
      <c r="B393" s="12">
        <f t="shared" si="16"/>
        <v>2.7892316215631618</v>
      </c>
      <c r="C393" s="12">
        <f t="shared" si="17"/>
        <v>0.12271800404749174</v>
      </c>
      <c r="D393">
        <f t="shared" si="18"/>
        <v>0</v>
      </c>
      <c r="G393" s="12"/>
    </row>
    <row r="394" spans="1:7" x14ac:dyDescent="0.25">
      <c r="A394">
        <v>3590</v>
      </c>
      <c r="B394" s="12">
        <f t="shared" si="16"/>
        <v>2.7970227713440643</v>
      </c>
      <c r="C394" s="12">
        <f t="shared" si="17"/>
        <v>0.119768669910977</v>
      </c>
      <c r="D394">
        <f t="shared" si="18"/>
        <v>0</v>
      </c>
      <c r="G394" s="12"/>
    </row>
    <row r="395" spans="1:7" x14ac:dyDescent="0.25">
      <c r="A395">
        <v>3600</v>
      </c>
      <c r="B395" s="12">
        <f t="shared" si="16"/>
        <v>2.8048139211249672</v>
      </c>
      <c r="C395" s="12">
        <f t="shared" si="17"/>
        <v>0.11683612598835395</v>
      </c>
      <c r="D395">
        <f t="shared" si="18"/>
        <v>0</v>
      </c>
      <c r="G395" s="12"/>
    </row>
    <row r="396" spans="1:7" x14ac:dyDescent="0.25">
      <c r="A396">
        <v>3610</v>
      </c>
      <c r="B396" s="12">
        <f t="shared" si="16"/>
        <v>2.8126050709058696</v>
      </c>
      <c r="C396" s="12">
        <f t="shared" si="17"/>
        <v>0.11391987779169657</v>
      </c>
      <c r="D396">
        <f t="shared" si="18"/>
        <v>0</v>
      </c>
      <c r="G396" s="12"/>
    </row>
    <row r="397" spans="1:7" x14ac:dyDescent="0.25">
      <c r="A397">
        <v>3620</v>
      </c>
      <c r="B397" s="12">
        <f t="shared" si="16"/>
        <v>2.8203962206867721</v>
      </c>
      <c r="C397" s="12">
        <f t="shared" si="17"/>
        <v>0.11101943960680218</v>
      </c>
      <c r="D397">
        <f t="shared" si="18"/>
        <v>0</v>
      </c>
      <c r="G397" s="12"/>
    </row>
    <row r="398" spans="1:7" x14ac:dyDescent="0.25">
      <c r="A398">
        <v>3630</v>
      </c>
      <c r="B398" s="12">
        <f t="shared" si="16"/>
        <v>2.8281873704676754</v>
      </c>
      <c r="C398" s="12">
        <f t="shared" si="17"/>
        <v>0.10813433417935223</v>
      </c>
      <c r="D398">
        <f t="shared" si="18"/>
        <v>0</v>
      </c>
      <c r="G398" s="12"/>
    </row>
    <row r="399" spans="1:7" x14ac:dyDescent="0.25">
      <c r="A399">
        <v>3640</v>
      </c>
      <c r="B399" s="12">
        <f t="shared" si="16"/>
        <v>2.8359785202485779</v>
      </c>
      <c r="C399" s="12">
        <f t="shared" si="17"/>
        <v>0.10526409241012585</v>
      </c>
      <c r="D399">
        <f t="shared" si="18"/>
        <v>0</v>
      </c>
      <c r="G399" s="12"/>
    </row>
    <row r="400" spans="1:7" x14ac:dyDescent="0.25">
      <c r="A400">
        <v>3650</v>
      </c>
      <c r="B400" s="12">
        <f t="shared" si="16"/>
        <v>2.8437696700294808</v>
      </c>
      <c r="C400" s="12">
        <f t="shared" si="17"/>
        <v>0.10240825305888575</v>
      </c>
      <c r="D400">
        <f t="shared" si="18"/>
        <v>0</v>
      </c>
      <c r="G400" s="12"/>
    </row>
    <row r="401" spans="1:7" x14ac:dyDescent="0.25">
      <c r="A401">
        <v>3660</v>
      </c>
      <c r="B401" s="12">
        <f t="shared" si="16"/>
        <v>2.8515608198103832</v>
      </c>
      <c r="C401" s="12">
        <f t="shared" si="17"/>
        <v>9.9566362456579752E-2</v>
      </c>
      <c r="D401">
        <f t="shared" si="18"/>
        <v>0</v>
      </c>
      <c r="G401" s="12"/>
    </row>
    <row r="402" spans="1:7" x14ac:dyDescent="0.25">
      <c r="A402">
        <v>3670</v>
      </c>
      <c r="B402" s="12">
        <f t="shared" si="16"/>
        <v>2.8593519695912857</v>
      </c>
      <c r="C402" s="12">
        <f t="shared" si="17"/>
        <v>9.6737974225501386E-2</v>
      </c>
      <c r="D402">
        <f t="shared" si="18"/>
        <v>0</v>
      </c>
      <c r="G402" s="12"/>
    </row>
    <row r="403" spans="1:7" x14ac:dyDescent="0.25">
      <c r="A403">
        <v>3680</v>
      </c>
      <c r="B403" s="12">
        <f t="shared" si="16"/>
        <v>2.867143119372189</v>
      </c>
      <c r="C403" s="12">
        <f t="shared" si="17"/>
        <v>9.3922649007077141E-2</v>
      </c>
      <c r="D403">
        <f t="shared" si="18"/>
        <v>0</v>
      </c>
      <c r="G403" s="12"/>
    </row>
    <row r="404" spans="1:7" x14ac:dyDescent="0.25">
      <c r="A404">
        <v>3690</v>
      </c>
      <c r="B404" s="12">
        <f t="shared" si="16"/>
        <v>2.8749342691530915</v>
      </c>
      <c r="C404" s="12">
        <f t="shared" si="17"/>
        <v>9.1119954196953706E-2</v>
      </c>
      <c r="D404">
        <f t="shared" si="18"/>
        <v>0</v>
      </c>
      <c r="G404" s="12"/>
    </row>
    <row r="405" spans="1:7" x14ac:dyDescent="0.25">
      <c r="A405">
        <v>3700</v>
      </c>
      <c r="B405" s="12">
        <f t="shared" si="16"/>
        <v>2.8827254189339939</v>
      </c>
      <c r="C405" s="12">
        <f t="shared" si="17"/>
        <v>8.832946368706858E-2</v>
      </c>
      <c r="D405">
        <f t="shared" si="18"/>
        <v>0</v>
      </c>
      <c r="G405" s="12"/>
    </row>
    <row r="406" spans="1:7" x14ac:dyDescent="0.25">
      <c r="A406">
        <v>3710</v>
      </c>
      <c r="B406" s="12">
        <f t="shared" si="16"/>
        <v>2.8905165687148968</v>
      </c>
      <c r="C406" s="12">
        <f t="shared" si="17"/>
        <v>8.555075761440685E-2</v>
      </c>
      <c r="D406">
        <f t="shared" si="18"/>
        <v>0</v>
      </c>
      <c r="G406" s="12"/>
    </row>
    <row r="407" spans="1:7" x14ac:dyDescent="0.25">
      <c r="A407">
        <v>3720</v>
      </c>
      <c r="B407" s="12">
        <f t="shared" si="16"/>
        <v>2.8983077184957993</v>
      </c>
      <c r="C407" s="12">
        <f t="shared" si="17"/>
        <v>8.2783422116148989E-2</v>
      </c>
      <c r="D407">
        <f t="shared" si="18"/>
        <v>0</v>
      </c>
      <c r="G407" s="12"/>
    </row>
    <row r="408" spans="1:7" x14ac:dyDescent="0.25">
      <c r="A408">
        <v>3730</v>
      </c>
      <c r="B408" s="12">
        <f t="shared" si="16"/>
        <v>2.9060988682767017</v>
      </c>
      <c r="C408" s="12">
        <f t="shared" si="17"/>
        <v>8.0027049090926089E-2</v>
      </c>
      <c r="D408">
        <f t="shared" si="18"/>
        <v>0</v>
      </c>
      <c r="G408" s="12"/>
    </row>
    <row r="409" spans="1:7" x14ac:dyDescent="0.25">
      <c r="A409">
        <v>3740</v>
      </c>
      <c r="B409" s="12">
        <f t="shared" si="16"/>
        <v>2.9138900180576051</v>
      </c>
      <c r="C409" s="12">
        <f t="shared" si="17"/>
        <v>7.7281235965913561E-2</v>
      </c>
      <c r="D409">
        <f t="shared" si="18"/>
        <v>0</v>
      </c>
      <c r="G409" s="12"/>
    </row>
    <row r="410" spans="1:7" x14ac:dyDescent="0.25">
      <c r="A410">
        <v>3750</v>
      </c>
      <c r="B410" s="12">
        <f t="shared" si="16"/>
        <v>2.9216811678385075</v>
      </c>
      <c r="C410" s="12">
        <f t="shared" si="17"/>
        <v>7.4545585469498812E-2</v>
      </c>
      <c r="D410">
        <f t="shared" si="18"/>
        <v>0</v>
      </c>
      <c r="G410" s="12"/>
    </row>
    <row r="411" spans="1:7" x14ac:dyDescent="0.25">
      <c r="A411">
        <v>3760</v>
      </c>
      <c r="B411" s="12">
        <f t="shared" si="16"/>
        <v>2.92947231761941</v>
      </c>
      <c r="C411" s="12">
        <f t="shared" si="17"/>
        <v>7.1819705409264439E-2</v>
      </c>
      <c r="D411">
        <f t="shared" si="18"/>
        <v>0</v>
      </c>
      <c r="G411" s="12"/>
    </row>
    <row r="412" spans="1:7" x14ac:dyDescent="0.25">
      <c r="A412">
        <v>3770</v>
      </c>
      <c r="B412" s="12">
        <f t="shared" si="16"/>
        <v>2.9372634674003129</v>
      </c>
      <c r="C412" s="12">
        <f t="shared" si="17"/>
        <v>6.91032084550465E-2</v>
      </c>
      <c r="D412">
        <f t="shared" si="18"/>
        <v>0</v>
      </c>
      <c r="G412" s="12"/>
    </row>
    <row r="413" spans="1:7" x14ac:dyDescent="0.25">
      <c r="A413">
        <v>3780</v>
      </c>
      <c r="B413" s="12">
        <f t="shared" si="16"/>
        <v>2.9450546171812153</v>
      </c>
      <c r="C413" s="12">
        <f t="shared" si="17"/>
        <v>6.6395711926825335E-2</v>
      </c>
      <c r="D413">
        <f t="shared" si="18"/>
        <v>0</v>
      </c>
      <c r="G413" s="12"/>
    </row>
    <row r="414" spans="1:7" x14ac:dyDescent="0.25">
      <c r="A414">
        <v>3790</v>
      </c>
      <c r="B414" s="12">
        <f t="shared" si="16"/>
        <v>2.9528457669621182</v>
      </c>
      <c r="C414" s="12">
        <f t="shared" si="17"/>
        <v>6.3696837587216823E-2</v>
      </c>
      <c r="D414">
        <f t="shared" si="18"/>
        <v>0</v>
      </c>
      <c r="G414" s="12"/>
    </row>
    <row r="415" spans="1:7" x14ac:dyDescent="0.25">
      <c r="A415">
        <v>3800</v>
      </c>
      <c r="B415" s="12">
        <f t="shared" si="16"/>
        <v>2.9606369167430211</v>
      </c>
      <c r="C415" s="12">
        <f t="shared" si="17"/>
        <v>6.1006211438343762E-2</v>
      </c>
      <c r="D415">
        <f t="shared" si="18"/>
        <v>0</v>
      </c>
      <c r="G415" s="12"/>
    </row>
    <row r="416" spans="1:7" x14ac:dyDescent="0.25">
      <c r="A416">
        <v>3810</v>
      </c>
      <c r="B416" s="12">
        <f t="shared" si="16"/>
        <v>2.9684280665239235</v>
      </c>
      <c r="C416" s="12">
        <f t="shared" si="17"/>
        <v>5.8323463522865951E-2</v>
      </c>
      <c r="D416">
        <f t="shared" si="18"/>
        <v>0</v>
      </c>
      <c r="G416" s="12"/>
    </row>
    <row r="417" spans="1:7" x14ac:dyDescent="0.25">
      <c r="A417">
        <v>3820</v>
      </c>
      <c r="B417" s="12">
        <f t="shared" si="16"/>
        <v>2.976219216304826</v>
      </c>
      <c r="C417" s="12">
        <f t="shared" si="17"/>
        <v>5.5648227728959276E-2</v>
      </c>
      <c r="D417">
        <f t="shared" si="18"/>
        <v>0</v>
      </c>
      <c r="G417" s="12"/>
    </row>
    <row r="418" spans="1:7" x14ac:dyDescent="0.25">
      <c r="A418">
        <v>3830</v>
      </c>
      <c r="B418" s="12">
        <f t="shared" si="16"/>
        <v>2.9840103660857289</v>
      </c>
      <c r="C418" s="12">
        <f t="shared" si="17"/>
        <v>5.2980141599039403E-2</v>
      </c>
      <c r="D418">
        <f t="shared" si="18"/>
        <v>0</v>
      </c>
      <c r="G418" s="12"/>
    </row>
    <row r="419" spans="1:7" x14ac:dyDescent="0.25">
      <c r="A419">
        <v>3840</v>
      </c>
      <c r="B419" s="12">
        <f t="shared" si="16"/>
        <v>2.9918015158666313</v>
      </c>
      <c r="C419" s="12">
        <f t="shared" si="17"/>
        <v>5.0318846142029923E-2</v>
      </c>
      <c r="D419">
        <f t="shared" si="18"/>
        <v>0</v>
      </c>
      <c r="G419" s="12"/>
    </row>
    <row r="420" spans="1:7" x14ac:dyDescent="0.25">
      <c r="A420">
        <v>3850</v>
      </c>
      <c r="B420" s="12">
        <f t="shared" si="16"/>
        <v>2.9995926656475342</v>
      </c>
      <c r="C420" s="12">
        <f t="shared" si="17"/>
        <v>4.7663985648978856E-2</v>
      </c>
      <c r="D420">
        <f t="shared" si="18"/>
        <v>0</v>
      </c>
      <c r="G420" s="12"/>
    </row>
    <row r="421" spans="1:7" x14ac:dyDescent="0.25">
      <c r="A421">
        <v>3860</v>
      </c>
      <c r="B421" s="12">
        <f t="shared" ref="B421:B484" si="19">2*PI()*A421/$B$5</f>
        <v>3.0073838154284371</v>
      </c>
      <c r="C421" s="12">
        <f t="shared" ref="C421:C484" si="20">(SQRT(SUMSQ($B$28*SUMSQ(COS(B421))-$B$28*SUMSQ(SIN(B421))+$B$29*COS(B421)+$B$30)+SUMSQ(2*$B$28*COS(B421)*SIN(B421)+$B$29*(SIN(B421))))/SQRT(SUMSQ(SUMSQ(COS(B421))- SUMSQ(SIN(B421))+$B$31*COS(B421)+$B$32)+SUMSQ(2*COS(B421)*SIN(B421)+$B$31*(SIN(B421)))))</f>
        <v>4.5015207511838642E-2</v>
      </c>
      <c r="D421">
        <f t="shared" si="18"/>
        <v>0</v>
      </c>
      <c r="G421" s="12"/>
    </row>
    <row r="422" spans="1:7" x14ac:dyDescent="0.25">
      <c r="A422">
        <v>3870</v>
      </c>
      <c r="B422" s="12">
        <f t="shared" si="19"/>
        <v>3.0151749652093396</v>
      </c>
      <c r="C422" s="12">
        <f t="shared" si="20"/>
        <v>4.2372162045220776E-2</v>
      </c>
      <c r="D422">
        <f t="shared" si="18"/>
        <v>0</v>
      </c>
      <c r="G422" s="12"/>
    </row>
    <row r="423" spans="1:7" x14ac:dyDescent="0.25">
      <c r="A423">
        <v>3880</v>
      </c>
      <c r="B423" s="12">
        <f t="shared" si="19"/>
        <v>3.022966114990242</v>
      </c>
      <c r="C423" s="12">
        <f t="shared" si="20"/>
        <v>3.9734502310947439E-2</v>
      </c>
      <c r="D423">
        <f t="shared" si="18"/>
        <v>0</v>
      </c>
      <c r="G423" s="12"/>
    </row>
    <row r="424" spans="1:7" x14ac:dyDescent="0.25">
      <c r="A424">
        <v>3890</v>
      </c>
      <c r="B424" s="12">
        <f t="shared" si="19"/>
        <v>3.0307572647711449</v>
      </c>
      <c r="C424" s="12">
        <f t="shared" si="20"/>
        <v>3.7101883945224734E-2</v>
      </c>
      <c r="D424">
        <f t="shared" si="18"/>
        <v>0</v>
      </c>
      <c r="G424" s="12"/>
    </row>
    <row r="425" spans="1:7" x14ac:dyDescent="0.25">
      <c r="A425">
        <v>3900</v>
      </c>
      <c r="B425" s="12">
        <f t="shared" si="19"/>
        <v>3.0385484145520478</v>
      </c>
      <c r="C425" s="12">
        <f t="shared" si="20"/>
        <v>3.447396498826464E-2</v>
      </c>
      <c r="D425">
        <f t="shared" si="18"/>
        <v>0</v>
      </c>
      <c r="G425" s="12"/>
    </row>
    <row r="426" spans="1:7" x14ac:dyDescent="0.25">
      <c r="A426">
        <v>3910</v>
      </c>
      <c r="B426" s="12">
        <f t="shared" si="19"/>
        <v>3.0463395643329507</v>
      </c>
      <c r="C426" s="12">
        <f t="shared" si="20"/>
        <v>3.1850405716187281E-2</v>
      </c>
      <c r="D426">
        <f t="shared" si="18"/>
        <v>0</v>
      </c>
      <c r="G426" s="12"/>
    </row>
    <row r="427" spans="1:7" x14ac:dyDescent="0.25">
      <c r="A427">
        <v>3920</v>
      </c>
      <c r="B427" s="12">
        <f t="shared" si="19"/>
        <v>3.0541307141138532</v>
      </c>
      <c r="C427" s="12">
        <f t="shared" si="20"/>
        <v>2.9230868475039834E-2</v>
      </c>
      <c r="D427">
        <f t="shared" si="18"/>
        <v>0</v>
      </c>
      <c r="G427" s="12"/>
    </row>
    <row r="428" spans="1:7" x14ac:dyDescent="0.25">
      <c r="A428">
        <v>3930</v>
      </c>
      <c r="B428" s="12">
        <f t="shared" si="19"/>
        <v>3.0619218638947556</v>
      </c>
      <c r="C428" s="12">
        <f t="shared" si="20"/>
        <v>2.6615017516768966E-2</v>
      </c>
      <c r="D428">
        <f t="shared" si="18"/>
        <v>0</v>
      </c>
      <c r="G428" s="12"/>
    </row>
    <row r="429" spans="1:7" x14ac:dyDescent="0.25">
      <c r="A429">
        <v>3940</v>
      </c>
      <c r="B429" s="12">
        <f t="shared" si="19"/>
        <v>3.0697130136756585</v>
      </c>
      <c r="C429" s="12">
        <f t="shared" si="20"/>
        <v>2.4002518836989603E-2</v>
      </c>
      <c r="D429">
        <f t="shared" si="18"/>
        <v>0</v>
      </c>
      <c r="G429" s="12"/>
    </row>
    <row r="430" spans="1:7" x14ac:dyDescent="0.25">
      <c r="A430">
        <v>3950</v>
      </c>
      <c r="B430" s="12">
        <f t="shared" si="19"/>
        <v>3.0775041634565614</v>
      </c>
      <c r="C430" s="12">
        <f t="shared" si="20"/>
        <v>2.1393040014392888E-2</v>
      </c>
      <c r="D430">
        <f t="shared" si="18"/>
        <v>0</v>
      </c>
      <c r="G430" s="12"/>
    </row>
    <row r="431" spans="1:7" x14ac:dyDescent="0.25">
      <c r="A431">
        <v>3960</v>
      </c>
      <c r="B431" s="12">
        <f t="shared" si="19"/>
        <v>3.0852953132374639</v>
      </c>
      <c r="C431" s="12">
        <f t="shared" si="20"/>
        <v>1.8786250051639163E-2</v>
      </c>
      <c r="D431">
        <f t="shared" si="18"/>
        <v>0</v>
      </c>
      <c r="G431" s="12"/>
    </row>
    <row r="432" spans="1:7" x14ac:dyDescent="0.25">
      <c r="A432">
        <v>3970</v>
      </c>
      <c r="B432" s="12">
        <f t="shared" si="19"/>
        <v>3.0930864630183668</v>
      </c>
      <c r="C432" s="12">
        <f t="shared" si="20"/>
        <v>1.6181819217584853E-2</v>
      </c>
      <c r="D432">
        <f t="shared" si="18"/>
        <v>0</v>
      </c>
      <c r="G432" s="12"/>
    </row>
    <row r="433" spans="1:8" x14ac:dyDescent="0.25">
      <c r="A433">
        <v>3980</v>
      </c>
      <c r="B433" s="12">
        <f t="shared" si="19"/>
        <v>3.1008776127992692</v>
      </c>
      <c r="C433" s="12">
        <f t="shared" si="20"/>
        <v>1.3579418890695198E-2</v>
      </c>
      <c r="D433">
        <f t="shared" si="18"/>
        <v>0</v>
      </c>
      <c r="G433" s="12"/>
    </row>
    <row r="434" spans="1:8" x14ac:dyDescent="0.25">
      <c r="A434">
        <v>3990</v>
      </c>
      <c r="B434" s="12">
        <f t="shared" si="19"/>
        <v>3.1086687625801717</v>
      </c>
      <c r="C434" s="12">
        <f t="shared" si="20"/>
        <v>1.0978721403491421E-2</v>
      </c>
      <c r="D434">
        <f t="shared" si="18"/>
        <v>0</v>
      </c>
      <c r="G434" s="12"/>
    </row>
    <row r="435" spans="1:8" x14ac:dyDescent="0.25">
      <c r="A435">
        <v>4000</v>
      </c>
      <c r="B435" s="12">
        <f t="shared" si="19"/>
        <v>3.1164599123610746</v>
      </c>
      <c r="C435" s="12">
        <f t="shared" si="20"/>
        <v>8.3793998878895892E-3</v>
      </c>
      <c r="D435">
        <f t="shared" si="18"/>
        <v>0</v>
      </c>
      <c r="G435" s="12"/>
    </row>
    <row r="436" spans="1:8" x14ac:dyDescent="0.25">
      <c r="A436">
        <v>4010</v>
      </c>
      <c r="B436" s="12">
        <f t="shared" si="19"/>
        <v>3.1242510621419775</v>
      </c>
      <c r="C436" s="12">
        <f t="shared" si="20"/>
        <v>5.7811281212843723E-3</v>
      </c>
      <c r="D436">
        <f t="shared" si="18"/>
        <v>0</v>
      </c>
      <c r="G436" s="12"/>
    </row>
    <row r="437" spans="1:8" x14ac:dyDescent="0.25">
      <c r="A437">
        <v>4020</v>
      </c>
      <c r="B437" s="12">
        <f t="shared" si="19"/>
        <v>3.1320422119228799</v>
      </c>
      <c r="C437" s="12">
        <f t="shared" si="20"/>
        <v>3.1835803732334711E-3</v>
      </c>
      <c r="D437">
        <f t="shared" si="18"/>
        <v>0</v>
      </c>
      <c r="G437" s="12"/>
    </row>
    <row r="438" spans="1:8" x14ac:dyDescent="0.25">
      <c r="A438">
        <v>4030</v>
      </c>
      <c r="B438" s="12">
        <f t="shared" si="19"/>
        <v>3.1398333617037828</v>
      </c>
      <c r="C438" s="12">
        <f t="shared" si="20"/>
        <v>5.8643125259986181E-4</v>
      </c>
      <c r="D438">
        <f t="shared" si="18"/>
        <v>0</v>
      </c>
      <c r="G438" s="12"/>
      <c r="H438" s="35"/>
    </row>
    <row r="439" spans="1:8" x14ac:dyDescent="0.25">
      <c r="A439">
        <v>4040</v>
      </c>
      <c r="B439" s="12">
        <f t="shared" si="19"/>
        <v>3.1476245114846853</v>
      </c>
      <c r="C439" s="12">
        <f t="shared" si="20"/>
        <v>2.0106444449887757E-3</v>
      </c>
      <c r="D439">
        <f t="shared" si="18"/>
        <v>0</v>
      </c>
      <c r="G439" s="12"/>
    </row>
    <row r="440" spans="1:8" x14ac:dyDescent="0.25">
      <c r="A440">
        <v>4050</v>
      </c>
      <c r="B440" s="12">
        <f t="shared" si="19"/>
        <v>3.1554156612655877</v>
      </c>
      <c r="C440" s="12">
        <f t="shared" si="20"/>
        <v>4.6079718895090278E-3</v>
      </c>
      <c r="D440">
        <f t="shared" si="18"/>
        <v>0</v>
      </c>
      <c r="G440" s="12"/>
    </row>
    <row r="441" spans="1:8" x14ac:dyDescent="0.25">
      <c r="A441">
        <v>4060</v>
      </c>
      <c r="B441" s="12">
        <f t="shared" si="19"/>
        <v>3.163206811046491</v>
      </c>
      <c r="C441" s="12">
        <f t="shared" si="20"/>
        <v>7.2058763688773982E-3</v>
      </c>
      <c r="D441">
        <f t="shared" si="18"/>
        <v>0</v>
      </c>
      <c r="G441" s="12"/>
    </row>
    <row r="442" spans="1:8" x14ac:dyDescent="0.25">
      <c r="A442">
        <v>4070</v>
      </c>
      <c r="B442" s="12">
        <f t="shared" si="19"/>
        <v>3.1709979608273935</v>
      </c>
      <c r="C442" s="12">
        <f t="shared" si="20"/>
        <v>9.8046834413949048E-3</v>
      </c>
      <c r="D442">
        <f t="shared" si="18"/>
        <v>0</v>
      </c>
      <c r="G442" s="12"/>
    </row>
    <row r="443" spans="1:8" x14ac:dyDescent="0.25">
      <c r="A443">
        <v>4080</v>
      </c>
      <c r="B443" s="12">
        <f t="shared" si="19"/>
        <v>3.1787891106082959</v>
      </c>
      <c r="C443" s="12">
        <f t="shared" si="20"/>
        <v>1.2404719088445954E-2</v>
      </c>
      <c r="D443">
        <f t="shared" si="18"/>
        <v>0</v>
      </c>
      <c r="G443" s="12"/>
    </row>
    <row r="444" spans="1:8" x14ac:dyDescent="0.25">
      <c r="A444">
        <v>4090</v>
      </c>
      <c r="B444" s="12">
        <f t="shared" si="19"/>
        <v>3.1865802603891988</v>
      </c>
      <c r="C444" s="12">
        <f t="shared" si="20"/>
        <v>1.5006309867588118E-2</v>
      </c>
      <c r="D444">
        <f t="shared" si="18"/>
        <v>0</v>
      </c>
      <c r="G444" s="12"/>
    </row>
    <row r="445" spans="1:8" x14ac:dyDescent="0.25">
      <c r="A445">
        <v>4100</v>
      </c>
      <c r="B445" s="12">
        <f t="shared" si="19"/>
        <v>3.1943714101701013</v>
      </c>
      <c r="C445" s="12">
        <f t="shared" si="20"/>
        <v>1.7609783066179066E-2</v>
      </c>
      <c r="D445">
        <f t="shared" si="18"/>
        <v>0</v>
      </c>
      <c r="G445" s="12"/>
    </row>
    <row r="446" spans="1:8" x14ac:dyDescent="0.25">
      <c r="A446">
        <v>4110</v>
      </c>
      <c r="B446" s="12">
        <f t="shared" si="19"/>
        <v>3.2021625599510037</v>
      </c>
      <c r="C446" s="12">
        <f t="shared" si="20"/>
        <v>2.0215466855684643E-2</v>
      </c>
      <c r="D446">
        <f t="shared" si="18"/>
        <v>0</v>
      </c>
      <c r="G446" s="12"/>
    </row>
    <row r="447" spans="1:8" x14ac:dyDescent="0.25">
      <c r="A447">
        <v>4120</v>
      </c>
      <c r="B447" s="12">
        <f t="shared" si="19"/>
        <v>3.2099537097319071</v>
      </c>
      <c r="C447" s="12">
        <f t="shared" si="20"/>
        <v>2.2823690446810325E-2</v>
      </c>
      <c r="D447">
        <f t="shared" si="18"/>
        <v>0</v>
      </c>
      <c r="G447" s="12"/>
    </row>
    <row r="448" spans="1:8" x14ac:dyDescent="0.25">
      <c r="A448">
        <v>4130</v>
      </c>
      <c r="B448" s="12">
        <f t="shared" si="19"/>
        <v>3.2177448595128095</v>
      </c>
      <c r="C448" s="12">
        <f t="shared" si="20"/>
        <v>2.5434784245602152E-2</v>
      </c>
      <c r="D448">
        <f t="shared" si="18"/>
        <v>0</v>
      </c>
      <c r="G448" s="12"/>
    </row>
    <row r="449" spans="1:7" x14ac:dyDescent="0.25">
      <c r="A449">
        <v>4140</v>
      </c>
      <c r="B449" s="12">
        <f t="shared" si="19"/>
        <v>3.2255360092937124</v>
      </c>
      <c r="C449" s="12">
        <f t="shared" si="20"/>
        <v>2.8049080010668054E-2</v>
      </c>
      <c r="D449">
        <f t="shared" si="18"/>
        <v>0</v>
      </c>
      <c r="G449" s="12"/>
    </row>
    <row r="450" spans="1:7" x14ac:dyDescent="0.25">
      <c r="A450">
        <v>4150</v>
      </c>
      <c r="B450" s="12">
        <f t="shared" si="19"/>
        <v>3.2333271590746149</v>
      </c>
      <c r="C450" s="12">
        <f t="shared" si="20"/>
        <v>3.0666911011661666E-2</v>
      </c>
      <c r="D450">
        <f t="shared" si="18"/>
        <v>0</v>
      </c>
      <c r="G450" s="12"/>
    </row>
    <row r="451" spans="1:7" x14ac:dyDescent="0.25">
      <c r="A451">
        <v>4160</v>
      </c>
      <c r="B451" s="12">
        <f t="shared" si="19"/>
        <v>3.2411183088555173</v>
      </c>
      <c r="C451" s="12">
        <f t="shared" si="20"/>
        <v>3.328861218918603E-2</v>
      </c>
      <c r="D451">
        <f t="shared" si="18"/>
        <v>0</v>
      </c>
      <c r="G451" s="12"/>
    </row>
    <row r="452" spans="1:7" x14ac:dyDescent="0.25">
      <c r="A452">
        <v>4170</v>
      </c>
      <c r="B452" s="12">
        <f t="shared" si="19"/>
        <v>3.2489094586364207</v>
      </c>
      <c r="C452" s="12">
        <f t="shared" si="20"/>
        <v>3.5914520316265346E-2</v>
      </c>
      <c r="D452">
        <f t="shared" si="18"/>
        <v>0</v>
      </c>
      <c r="G452" s="12"/>
    </row>
    <row r="453" spans="1:7" x14ac:dyDescent="0.25">
      <c r="A453">
        <v>4180</v>
      </c>
      <c r="B453" s="12">
        <f t="shared" si="19"/>
        <v>3.2567006084173231</v>
      </c>
      <c r="C453" s="12">
        <f t="shared" si="20"/>
        <v>3.8544974161540624E-2</v>
      </c>
      <c r="D453">
        <f t="shared" si="18"/>
        <v>0</v>
      </c>
      <c r="G453" s="12"/>
    </row>
    <row r="454" spans="1:7" x14ac:dyDescent="0.25">
      <c r="A454">
        <v>4190</v>
      </c>
      <c r="B454" s="12">
        <f t="shared" si="19"/>
        <v>3.2644917581982256</v>
      </c>
      <c r="C454" s="12">
        <f t="shared" si="20"/>
        <v>4.1180314654350472E-2</v>
      </c>
      <c r="D454">
        <f t="shared" ref="D454:D517" si="21">IF(C454*2^0.5&gt;$E$29,$E$29,0)</f>
        <v>0</v>
      </c>
      <c r="G454" s="12"/>
    </row>
    <row r="455" spans="1:7" x14ac:dyDescent="0.25">
      <c r="A455">
        <v>4200</v>
      </c>
      <c r="B455" s="12">
        <f t="shared" si="19"/>
        <v>3.2722829079791285</v>
      </c>
      <c r="C455" s="12">
        <f t="shared" si="20"/>
        <v>4.3820885051851603E-2</v>
      </c>
      <c r="D455">
        <f t="shared" si="21"/>
        <v>0</v>
      </c>
      <c r="G455" s="12"/>
    </row>
    <row r="456" spans="1:7" x14ac:dyDescent="0.25">
      <c r="A456">
        <v>4210</v>
      </c>
      <c r="B456" s="12">
        <f t="shared" si="19"/>
        <v>3.2800740577600309</v>
      </c>
      <c r="C456" s="12">
        <f t="shared" si="20"/>
        <v>4.6467031108345942E-2</v>
      </c>
      <c r="D456">
        <f t="shared" si="21"/>
        <v>0</v>
      </c>
      <c r="G456" s="12"/>
    </row>
    <row r="457" spans="1:7" x14ac:dyDescent="0.25">
      <c r="A457">
        <v>4220</v>
      </c>
      <c r="B457" s="12">
        <f t="shared" si="19"/>
        <v>3.2878652075409334</v>
      </c>
      <c r="C457" s="12">
        <f t="shared" si="20"/>
        <v>4.9119101246981822E-2</v>
      </c>
      <c r="D457">
        <f t="shared" si="21"/>
        <v>0</v>
      </c>
      <c r="G457" s="12"/>
    </row>
    <row r="458" spans="1:7" x14ac:dyDescent="0.25">
      <c r="A458">
        <v>4230</v>
      </c>
      <c r="B458" s="12">
        <f t="shared" si="19"/>
        <v>3.2956563573218367</v>
      </c>
      <c r="C458" s="12">
        <f t="shared" si="20"/>
        <v>5.1777446733996514E-2</v>
      </c>
      <c r="D458">
        <f t="shared" si="21"/>
        <v>0</v>
      </c>
      <c r="G458" s="12"/>
    </row>
    <row r="459" spans="1:7" x14ac:dyDescent="0.25">
      <c r="A459">
        <v>4240</v>
      </c>
      <c r="B459" s="12">
        <f t="shared" si="19"/>
        <v>3.3034475071027392</v>
      </c>
      <c r="C459" s="12">
        <f t="shared" si="20"/>
        <v>5.4442421855674848E-2</v>
      </c>
      <c r="D459">
        <f t="shared" si="21"/>
        <v>0</v>
      </c>
      <c r="G459" s="12"/>
    </row>
    <row r="460" spans="1:7" x14ac:dyDescent="0.25">
      <c r="A460">
        <v>4250</v>
      </c>
      <c r="B460" s="12">
        <f t="shared" si="19"/>
        <v>3.3112386568836416</v>
      </c>
      <c r="C460" s="12">
        <f t="shared" si="20"/>
        <v>5.7114384098205656E-2</v>
      </c>
      <c r="D460">
        <f t="shared" si="21"/>
        <v>0</v>
      </c>
      <c r="G460" s="12"/>
    </row>
    <row r="461" spans="1:7" x14ac:dyDescent="0.25">
      <c r="A461">
        <v>4260</v>
      </c>
      <c r="B461" s="12">
        <f t="shared" si="19"/>
        <v>3.3190298066645445</v>
      </c>
      <c r="C461" s="12">
        <f t="shared" si="20"/>
        <v>5.9793694330612157E-2</v>
      </c>
      <c r="D461">
        <f t="shared" si="21"/>
        <v>0</v>
      </c>
      <c r="G461" s="12"/>
    </row>
    <row r="462" spans="1:7" x14ac:dyDescent="0.25">
      <c r="A462">
        <v>4270</v>
      </c>
      <c r="B462" s="12">
        <f t="shared" si="19"/>
        <v>3.326820956445447</v>
      </c>
      <c r="C462" s="12">
        <f t="shared" si="20"/>
        <v>6.2480716990947448E-2</v>
      </c>
      <c r="D462">
        <f t="shared" si="21"/>
        <v>0</v>
      </c>
      <c r="G462" s="12"/>
    </row>
    <row r="463" spans="1:7" x14ac:dyDescent="0.25">
      <c r="A463">
        <v>4280</v>
      </c>
      <c r="B463" s="12">
        <f t="shared" si="19"/>
        <v>3.3346121062263498</v>
      </c>
      <c r="C463" s="12">
        <f t="shared" si="20"/>
        <v>6.5175820275947122E-2</v>
      </c>
      <c r="D463">
        <f t="shared" si="21"/>
        <v>0</v>
      </c>
      <c r="G463" s="12"/>
    </row>
    <row r="464" spans="1:7" x14ac:dyDescent="0.25">
      <c r="A464">
        <v>4290</v>
      </c>
      <c r="B464" s="12">
        <f t="shared" si="19"/>
        <v>3.3424032560072527</v>
      </c>
      <c r="C464" s="12">
        <f t="shared" si="20"/>
        <v>6.78793763343329E-2</v>
      </c>
      <c r="D464">
        <f t="shared" si="21"/>
        <v>0</v>
      </c>
      <c r="G464" s="12"/>
    </row>
    <row r="465" spans="1:7" x14ac:dyDescent="0.25">
      <c r="A465">
        <v>4300</v>
      </c>
      <c r="B465" s="12">
        <f t="shared" si="19"/>
        <v>3.3501944057881552</v>
      </c>
      <c r="C465" s="12">
        <f t="shared" si="20"/>
        <v>7.0591761463973432E-2</v>
      </c>
      <c r="D465">
        <f t="shared" si="21"/>
        <v>0</v>
      </c>
      <c r="G465" s="12"/>
    </row>
    <row r="466" spans="1:7" x14ac:dyDescent="0.25">
      <c r="A466">
        <v>4310</v>
      </c>
      <c r="B466" s="12">
        <f t="shared" si="19"/>
        <v>3.3579855555690576</v>
      </c>
      <c r="C466" s="12">
        <f t="shared" si="20"/>
        <v>7.3313356313108938E-2</v>
      </c>
      <c r="D466">
        <f t="shared" si="21"/>
        <v>0</v>
      </c>
      <c r="G466" s="12"/>
    </row>
    <row r="467" spans="1:7" x14ac:dyDescent="0.25">
      <c r="A467">
        <v>4320</v>
      </c>
      <c r="B467" s="12">
        <f t="shared" si="19"/>
        <v>3.3657767053499605</v>
      </c>
      <c r="C467" s="12">
        <f t="shared" si="20"/>
        <v>7.6044546085854092E-2</v>
      </c>
      <c r="D467">
        <f t="shared" si="21"/>
        <v>0</v>
      </c>
      <c r="G467" s="12"/>
    </row>
    <row r="468" spans="1:7" x14ac:dyDescent="0.25">
      <c r="A468">
        <v>4330</v>
      </c>
      <c r="B468" s="12">
        <f t="shared" si="19"/>
        <v>3.373567855130863</v>
      </c>
      <c r="C468" s="12">
        <f t="shared" si="20"/>
        <v>7.8785720752200444E-2</v>
      </c>
      <c r="D468">
        <f t="shared" si="21"/>
        <v>0</v>
      </c>
      <c r="G468" s="12"/>
    </row>
    <row r="469" spans="1:7" x14ac:dyDescent="0.25">
      <c r="A469">
        <v>4340</v>
      </c>
      <c r="B469" s="12">
        <f t="shared" si="19"/>
        <v>3.3813590049117659</v>
      </c>
      <c r="C469" s="12">
        <f t="shared" si="20"/>
        <v>8.1537275262748607E-2</v>
      </c>
      <c r="D469">
        <f t="shared" si="21"/>
        <v>0</v>
      </c>
      <c r="G469" s="12"/>
    </row>
    <row r="470" spans="1:7" x14ac:dyDescent="0.25">
      <c r="A470">
        <v>4350</v>
      </c>
      <c r="B470" s="12">
        <f t="shared" si="19"/>
        <v>3.3891501546926688</v>
      </c>
      <c r="C470" s="12">
        <f t="shared" si="20"/>
        <v>8.4299609768401354E-2</v>
      </c>
      <c r="D470">
        <f t="shared" si="21"/>
        <v>0</v>
      </c>
      <c r="G470" s="12"/>
    </row>
    <row r="471" spans="1:7" x14ac:dyDescent="0.25">
      <c r="A471">
        <v>4360</v>
      </c>
      <c r="B471" s="12">
        <f t="shared" si="19"/>
        <v>3.3969413044735712</v>
      </c>
      <c r="C471" s="12">
        <f t="shared" si="20"/>
        <v>8.7073129845264455E-2</v>
      </c>
      <c r="D471">
        <f t="shared" si="21"/>
        <v>0</v>
      </c>
      <c r="G471" s="12"/>
    </row>
    <row r="472" spans="1:7" x14ac:dyDescent="0.25">
      <c r="A472">
        <v>4370</v>
      </c>
      <c r="B472" s="12">
        <f t="shared" si="19"/>
        <v>3.4047324542544737</v>
      </c>
      <c r="C472" s="12">
        <f t="shared" si="20"/>
        <v>8.9858246725004809E-2</v>
      </c>
      <c r="D472">
        <f t="shared" si="21"/>
        <v>0</v>
      </c>
      <c r="G472" s="12"/>
    </row>
    <row r="473" spans="1:7" x14ac:dyDescent="0.25">
      <c r="A473">
        <v>4380</v>
      </c>
      <c r="B473" s="12">
        <f t="shared" si="19"/>
        <v>3.4125236040353766</v>
      </c>
      <c r="C473" s="12">
        <f t="shared" si="20"/>
        <v>9.2655377530924357E-2</v>
      </c>
      <c r="D473">
        <f t="shared" si="21"/>
        <v>0</v>
      </c>
      <c r="G473" s="12"/>
    </row>
    <row r="474" spans="1:7" x14ac:dyDescent="0.25">
      <c r="A474">
        <v>4390</v>
      </c>
      <c r="B474" s="12">
        <f t="shared" si="19"/>
        <v>3.4203147538162795</v>
      </c>
      <c r="C474" s="12">
        <f t="shared" si="20"/>
        <v>9.5464945520019343E-2</v>
      </c>
      <c r="D474">
        <f t="shared" si="21"/>
        <v>0</v>
      </c>
      <c r="G474" s="12"/>
    </row>
    <row r="475" spans="1:7" x14ac:dyDescent="0.25">
      <c r="A475">
        <v>4400</v>
      </c>
      <c r="B475" s="12">
        <f t="shared" si="19"/>
        <v>3.4281059035971824</v>
      </c>
      <c r="C475" s="12">
        <f t="shared" si="20"/>
        <v>9.8287380331302882E-2</v>
      </c>
      <c r="D475">
        <f t="shared" si="21"/>
        <v>0</v>
      </c>
      <c r="G475" s="12"/>
    </row>
    <row r="476" spans="1:7" x14ac:dyDescent="0.25">
      <c r="A476">
        <v>4410</v>
      </c>
      <c r="B476" s="12">
        <f t="shared" si="19"/>
        <v>3.4358970533780848</v>
      </c>
      <c r="C476" s="12">
        <f t="shared" si="20"/>
        <v>0.10112311824067707</v>
      </c>
      <c r="D476">
        <f t="shared" si="21"/>
        <v>0</v>
      </c>
      <c r="G476" s="12"/>
    </row>
    <row r="477" spans="1:7" x14ac:dyDescent="0.25">
      <c r="A477">
        <v>4420</v>
      </c>
      <c r="B477" s="12">
        <f t="shared" si="19"/>
        <v>3.4436882031589873</v>
      </c>
      <c r="C477" s="12">
        <f t="shared" si="20"/>
        <v>0.10397260242265413</v>
      </c>
      <c r="D477">
        <f t="shared" si="21"/>
        <v>0</v>
      </c>
      <c r="G477" s="12"/>
    </row>
    <row r="478" spans="1:7" x14ac:dyDescent="0.25">
      <c r="A478">
        <v>4430</v>
      </c>
      <c r="B478" s="12">
        <f t="shared" si="19"/>
        <v>3.4514793529398902</v>
      </c>
      <c r="C478" s="12">
        <f t="shared" si="20"/>
        <v>0.10683628321923302</v>
      </c>
      <c r="D478">
        <f t="shared" si="21"/>
        <v>0</v>
      </c>
      <c r="G478" s="12"/>
    </row>
    <row r="479" spans="1:7" x14ac:dyDescent="0.25">
      <c r="A479">
        <v>4440</v>
      </c>
      <c r="B479" s="12">
        <f t="shared" si="19"/>
        <v>3.4592705027207931</v>
      </c>
      <c r="C479" s="12">
        <f t="shared" si="20"/>
        <v>0.1097146184162528</v>
      </c>
      <c r="D479">
        <f t="shared" si="21"/>
        <v>0</v>
      </c>
      <c r="G479" s="12"/>
    </row>
    <row r="480" spans="1:7" x14ac:dyDescent="0.25">
      <c r="A480">
        <v>4450</v>
      </c>
      <c r="B480" s="12">
        <f t="shared" si="19"/>
        <v>3.4670616525016955</v>
      </c>
      <c r="C480" s="12">
        <f t="shared" si="20"/>
        <v>0.11260807352755493</v>
      </c>
      <c r="D480">
        <f t="shared" si="21"/>
        <v>0</v>
      </c>
      <c r="G480" s="12"/>
    </row>
    <row r="481" spans="1:7" x14ac:dyDescent="0.25">
      <c r="A481">
        <v>4460</v>
      </c>
      <c r="B481" s="12">
        <f t="shared" si="19"/>
        <v>3.4748528022825984</v>
      </c>
      <c r="C481" s="12">
        <f t="shared" si="20"/>
        <v>0.11551712208729774</v>
      </c>
      <c r="D481">
        <f t="shared" si="21"/>
        <v>0</v>
      </c>
      <c r="G481" s="12"/>
    </row>
    <row r="482" spans="1:7" x14ac:dyDescent="0.25">
      <c r="A482">
        <v>4470</v>
      </c>
      <c r="B482" s="12">
        <f t="shared" si="19"/>
        <v>3.4826439520635009</v>
      </c>
      <c r="C482" s="12">
        <f t="shared" si="20"/>
        <v>0.11844224595077919</v>
      </c>
      <c r="D482">
        <f t="shared" si="21"/>
        <v>0</v>
      </c>
      <c r="G482" s="12"/>
    </row>
    <row r="483" spans="1:7" x14ac:dyDescent="0.25">
      <c r="A483">
        <v>4480</v>
      </c>
      <c r="B483" s="12">
        <f t="shared" si="19"/>
        <v>3.4904351018444033</v>
      </c>
      <c r="C483" s="12">
        <f t="shared" si="20"/>
        <v>0.1213839356041421</v>
      </c>
      <c r="D483">
        <f t="shared" si="21"/>
        <v>0</v>
      </c>
      <c r="G483" s="12"/>
    </row>
    <row r="484" spans="1:7" x14ac:dyDescent="0.25">
      <c r="A484">
        <v>4490</v>
      </c>
      <c r="B484" s="12">
        <f t="shared" si="19"/>
        <v>3.4982262516253062</v>
      </c>
      <c r="C484" s="12">
        <f t="shared" si="20"/>
        <v>0.12434269048334261</v>
      </c>
      <c r="D484">
        <f t="shared" si="21"/>
        <v>0</v>
      </c>
      <c r="G484" s="12"/>
    </row>
    <row r="485" spans="1:7" x14ac:dyDescent="0.25">
      <c r="A485">
        <v>4500</v>
      </c>
      <c r="B485" s="12">
        <f t="shared" ref="B485:B548" si="22">2*PI()*A485/$B$5</f>
        <v>3.5060174014062091</v>
      </c>
      <c r="C485" s="12">
        <f t="shared" ref="C485:C548" si="23">(SQRT(SUMSQ($B$28*SUMSQ(COS(B485))-$B$28*SUMSQ(SIN(B485))+$B$29*COS(B485)+$B$30)+SUMSQ(2*$B$28*COS(B485)*SIN(B485)+$B$29*(SIN(B485))))/SQRT(SUMSQ(SUMSQ(COS(B485))- SUMSQ(SIN(B485))+$B$31*COS(B485)+$B$32)+SUMSQ(2*COS(B485)*SIN(B485)+$B$31*(SIN(B485)))))</f>
        <v>0.12731901930278422</v>
      </c>
      <c r="D485">
        <f t="shared" si="21"/>
        <v>0</v>
      </c>
      <c r="G485" s="12"/>
    </row>
    <row r="486" spans="1:7" x14ac:dyDescent="0.25">
      <c r="A486">
        <v>4510</v>
      </c>
      <c r="B486" s="12">
        <f t="shared" si="22"/>
        <v>3.5138085511871116</v>
      </c>
      <c r="C486" s="12">
        <f t="shared" si="23"/>
        <v>0.13031344039403278</v>
      </c>
      <c r="D486">
        <f t="shared" si="21"/>
        <v>0</v>
      </c>
      <c r="G486" s="12"/>
    </row>
    <row r="487" spans="1:7" x14ac:dyDescent="0.25">
      <c r="A487">
        <v>4520</v>
      </c>
      <c r="B487" s="12">
        <f t="shared" si="22"/>
        <v>3.5215997009680144</v>
      </c>
      <c r="C487" s="12">
        <f t="shared" si="23"/>
        <v>0.13332648205504366</v>
      </c>
      <c r="D487">
        <f t="shared" si="21"/>
        <v>0</v>
      </c>
      <c r="G487" s="12"/>
    </row>
    <row r="488" spans="1:7" x14ac:dyDescent="0.25">
      <c r="A488">
        <v>4530</v>
      </c>
      <c r="B488" s="12">
        <f t="shared" si="22"/>
        <v>3.5293908507489169</v>
      </c>
      <c r="C488" s="12">
        <f t="shared" si="23"/>
        <v>0.13635868291034814</v>
      </c>
      <c r="D488">
        <f t="shared" si="21"/>
        <v>0</v>
      </c>
      <c r="G488" s="12"/>
    </row>
    <row r="489" spans="1:7" x14ac:dyDescent="0.25">
      <c r="A489">
        <v>4540</v>
      </c>
      <c r="B489" s="12">
        <f t="shared" si="22"/>
        <v>3.5371820005298193</v>
      </c>
      <c r="C489" s="12">
        <f t="shared" si="23"/>
        <v>0.13941059228266939</v>
      </c>
      <c r="D489">
        <f t="shared" si="21"/>
        <v>0</v>
      </c>
      <c r="G489" s="12"/>
    </row>
    <row r="490" spans="1:7" x14ac:dyDescent="0.25">
      <c r="A490">
        <v>4550</v>
      </c>
      <c r="B490" s="12">
        <f t="shared" si="22"/>
        <v>3.5449731503107227</v>
      </c>
      <c r="C490" s="12">
        <f t="shared" si="23"/>
        <v>0.14248277057644829</v>
      </c>
      <c r="D490">
        <f t="shared" si="21"/>
        <v>0</v>
      </c>
      <c r="G490" s="12"/>
    </row>
    <row r="491" spans="1:7" x14ac:dyDescent="0.25">
      <c r="A491">
        <v>4560</v>
      </c>
      <c r="B491" s="12">
        <f t="shared" si="22"/>
        <v>3.5527643000916251</v>
      </c>
      <c r="C491" s="12">
        <f t="shared" si="23"/>
        <v>0.14557578967378576</v>
      </c>
      <c r="D491">
        <f t="shared" si="21"/>
        <v>0</v>
      </c>
      <c r="G491" s="12"/>
    </row>
    <row r="492" spans="1:7" x14ac:dyDescent="0.25">
      <c r="A492">
        <v>4570</v>
      </c>
      <c r="B492" s="12">
        <f t="shared" si="22"/>
        <v>3.5605554498725276</v>
      </c>
      <c r="C492" s="12">
        <f t="shared" si="23"/>
        <v>0.1486902333433279</v>
      </c>
      <c r="D492">
        <f t="shared" si="21"/>
        <v>0</v>
      </c>
      <c r="G492" s="12"/>
    </row>
    <row r="493" spans="1:7" x14ac:dyDescent="0.25">
      <c r="A493">
        <v>4580</v>
      </c>
      <c r="B493" s="12">
        <f t="shared" si="22"/>
        <v>3.5683465996534305</v>
      </c>
      <c r="C493" s="12">
        <f t="shared" si="23"/>
        <v>0.15182669766263465</v>
      </c>
      <c r="D493">
        <f t="shared" si="21"/>
        <v>0</v>
      </c>
      <c r="G493" s="12"/>
    </row>
    <row r="494" spans="1:7" x14ac:dyDescent="0.25">
      <c r="A494">
        <v>4590</v>
      </c>
      <c r="B494" s="12">
        <f t="shared" si="22"/>
        <v>3.5761377494343329</v>
      </c>
      <c r="C494" s="12">
        <f t="shared" si="23"/>
        <v>0.15498579145460234</v>
      </c>
      <c r="D494">
        <f t="shared" si="21"/>
        <v>0</v>
      </c>
      <c r="G494" s="12"/>
    </row>
    <row r="495" spans="1:7" x14ac:dyDescent="0.25">
      <c r="A495">
        <v>4600</v>
      </c>
      <c r="B495" s="12">
        <f t="shared" si="22"/>
        <v>3.5839288992152354</v>
      </c>
      <c r="C495" s="12">
        <f t="shared" si="23"/>
        <v>0.1581681367385312</v>
      </c>
      <c r="D495">
        <f t="shared" si="21"/>
        <v>0</v>
      </c>
      <c r="G495" s="12"/>
    </row>
    <row r="496" spans="1:7" x14ac:dyDescent="0.25">
      <c r="A496">
        <v>4610</v>
      </c>
      <c r="B496" s="12">
        <f t="shared" si="22"/>
        <v>3.5917200489961387</v>
      </c>
      <c r="C496" s="12">
        <f t="shared" si="23"/>
        <v>0.16137436919644929</v>
      </c>
      <c r="D496">
        <f t="shared" si="21"/>
        <v>0</v>
      </c>
      <c r="G496" s="12"/>
    </row>
    <row r="497" spans="1:7" x14ac:dyDescent="0.25">
      <c r="A497">
        <v>4620</v>
      </c>
      <c r="B497" s="12">
        <f t="shared" si="22"/>
        <v>3.5995111987770412</v>
      </c>
      <c r="C497" s="12">
        <f t="shared" si="23"/>
        <v>0.16460513865533077</v>
      </c>
      <c r="D497">
        <f t="shared" si="21"/>
        <v>0</v>
      </c>
      <c r="G497" s="12"/>
    </row>
    <row r="498" spans="1:7" x14ac:dyDescent="0.25">
      <c r="A498">
        <v>4630</v>
      </c>
      <c r="B498" s="12">
        <f t="shared" si="22"/>
        <v>3.6073023485579436</v>
      </c>
      <c r="C498" s="12">
        <f t="shared" si="23"/>
        <v>0.16786110958587899</v>
      </c>
      <c r="D498">
        <f t="shared" si="21"/>
        <v>0</v>
      </c>
      <c r="G498" s="12"/>
    </row>
    <row r="499" spans="1:7" x14ac:dyDescent="0.25">
      <c r="A499">
        <v>4640</v>
      </c>
      <c r="B499" s="12">
        <f t="shared" si="22"/>
        <v>3.6150934983388465</v>
      </c>
      <c r="C499" s="12">
        <f t="shared" si="23"/>
        <v>0.1711429616185566</v>
      </c>
      <c r="D499">
        <f t="shared" si="21"/>
        <v>0</v>
      </c>
      <c r="G499" s="12"/>
    </row>
    <row r="500" spans="1:7" x14ac:dyDescent="0.25">
      <c r="A500">
        <v>4650</v>
      </c>
      <c r="B500" s="12">
        <f t="shared" si="22"/>
        <v>3.622884648119749</v>
      </c>
      <c r="C500" s="12">
        <f t="shared" si="23"/>
        <v>0.17445139007758784</v>
      </c>
      <c r="D500">
        <f t="shared" si="21"/>
        <v>0</v>
      </c>
      <c r="G500" s="12"/>
    </row>
    <row r="501" spans="1:7" x14ac:dyDescent="0.25">
      <c r="A501">
        <v>4660</v>
      </c>
      <c r="B501" s="12">
        <f t="shared" si="22"/>
        <v>3.6306757979006523</v>
      </c>
      <c r="C501" s="12">
        <f t="shared" si="23"/>
        <v>0.17778710653367988</v>
      </c>
      <c r="D501">
        <f t="shared" si="21"/>
        <v>0</v>
      </c>
      <c r="G501" s="12"/>
    </row>
    <row r="502" spans="1:7" x14ac:dyDescent="0.25">
      <c r="A502">
        <v>4670</v>
      </c>
      <c r="B502" s="12">
        <f t="shared" si="22"/>
        <v>3.6384669476815548</v>
      </c>
      <c r="C502" s="12">
        <f t="shared" si="23"/>
        <v>0.18115083937623611</v>
      </c>
      <c r="D502">
        <f t="shared" si="21"/>
        <v>0</v>
      </c>
      <c r="G502" s="12"/>
    </row>
    <row r="503" spans="1:7" x14ac:dyDescent="0.25">
      <c r="A503">
        <v>4680</v>
      </c>
      <c r="B503" s="12">
        <f t="shared" si="22"/>
        <v>3.6462580974624572</v>
      </c>
      <c r="C503" s="12">
        <f t="shared" si="23"/>
        <v>0.18454333440587778</v>
      </c>
      <c r="D503">
        <f t="shared" si="21"/>
        <v>0</v>
      </c>
      <c r="G503" s="12"/>
    </row>
    <row r="504" spans="1:7" x14ac:dyDescent="0.25">
      <c r="A504">
        <v>4690</v>
      </c>
      <c r="B504" s="12">
        <f t="shared" si="22"/>
        <v>3.6540492472433601</v>
      </c>
      <c r="C504" s="12">
        <f t="shared" si="23"/>
        <v>0.18796535544810683</v>
      </c>
      <c r="D504">
        <f t="shared" si="21"/>
        <v>0</v>
      </c>
      <c r="G504" s="12"/>
    </row>
    <row r="505" spans="1:7" x14ac:dyDescent="0.25">
      <c r="A505">
        <v>4700</v>
      </c>
      <c r="B505" s="12">
        <f t="shared" si="22"/>
        <v>3.6618403970242626</v>
      </c>
      <c r="C505" s="12">
        <f t="shared" si="23"/>
        <v>0.19141768498898606</v>
      </c>
      <c r="D505">
        <f t="shared" si="21"/>
        <v>0</v>
      </c>
      <c r="G505" s="12"/>
    </row>
    <row r="506" spans="1:7" x14ac:dyDescent="0.25">
      <c r="A506">
        <v>4710</v>
      </c>
      <c r="B506" s="12">
        <f t="shared" si="22"/>
        <v>3.669631546805165</v>
      </c>
      <c r="C506" s="12">
        <f t="shared" si="23"/>
        <v>0.19490112483374822</v>
      </c>
      <c r="D506">
        <f t="shared" si="21"/>
        <v>0</v>
      </c>
      <c r="G506" s="12"/>
    </row>
    <row r="507" spans="1:7" x14ac:dyDescent="0.25">
      <c r="A507">
        <v>4720</v>
      </c>
      <c r="B507" s="12">
        <f t="shared" si="22"/>
        <v>3.6774226965860684</v>
      </c>
      <c r="C507" s="12">
        <f t="shared" si="23"/>
        <v>0.19841649678927017</v>
      </c>
      <c r="D507">
        <f t="shared" si="21"/>
        <v>0</v>
      </c>
      <c r="G507" s="12"/>
    </row>
    <row r="508" spans="1:7" x14ac:dyDescent="0.25">
      <c r="A508">
        <v>4730</v>
      </c>
      <c r="B508" s="12">
        <f t="shared" si="22"/>
        <v>3.6852138463669708</v>
      </c>
      <c r="C508" s="12">
        <f t="shared" si="23"/>
        <v>0.2019646433713953</v>
      </c>
      <c r="D508">
        <f t="shared" si="21"/>
        <v>0</v>
      </c>
      <c r="G508" s="12"/>
    </row>
    <row r="509" spans="1:7" x14ac:dyDescent="0.25">
      <c r="A509">
        <v>4740</v>
      </c>
      <c r="B509" s="12">
        <f t="shared" si="22"/>
        <v>3.6930049961478733</v>
      </c>
      <c r="C509" s="12">
        <f t="shared" si="23"/>
        <v>0.20554642853812266</v>
      </c>
      <c r="D509">
        <f t="shared" si="21"/>
        <v>0</v>
      </c>
      <c r="G509" s="12"/>
    </row>
    <row r="510" spans="1:7" x14ac:dyDescent="0.25">
      <c r="A510">
        <v>4750</v>
      </c>
      <c r="B510" s="12">
        <f t="shared" si="22"/>
        <v>3.7007961459287761</v>
      </c>
      <c r="C510" s="12">
        <f t="shared" si="23"/>
        <v>0.2091627384497122</v>
      </c>
      <c r="D510">
        <f t="shared" si="21"/>
        <v>0</v>
      </c>
      <c r="G510" s="12"/>
    </row>
    <row r="511" spans="1:7" x14ac:dyDescent="0.25">
      <c r="A511">
        <v>4760</v>
      </c>
      <c r="B511" s="12">
        <f t="shared" si="22"/>
        <v>3.7085872957096786</v>
      </c>
      <c r="C511" s="12">
        <f t="shared" si="23"/>
        <v>0.21281448225680324</v>
      </c>
      <c r="D511">
        <f t="shared" si="21"/>
        <v>0</v>
      </c>
      <c r="G511" s="12"/>
    </row>
    <row r="512" spans="1:7" x14ac:dyDescent="0.25">
      <c r="A512">
        <v>4770</v>
      </c>
      <c r="B512" s="12">
        <f t="shared" si="22"/>
        <v>3.7163784454905815</v>
      </c>
      <c r="C512" s="12">
        <f t="shared" si="23"/>
        <v>0.21650259291768187</v>
      </c>
      <c r="D512">
        <f t="shared" si="21"/>
        <v>0</v>
      </c>
      <c r="G512" s="12"/>
    </row>
    <row r="513" spans="1:7" x14ac:dyDescent="0.25">
      <c r="A513">
        <v>4780</v>
      </c>
      <c r="B513" s="12">
        <f t="shared" si="22"/>
        <v>3.7241695952714844</v>
      </c>
      <c r="C513" s="12">
        <f t="shared" si="23"/>
        <v>0.22022802804586644</v>
      </c>
      <c r="D513">
        <f t="shared" si="21"/>
        <v>0</v>
      </c>
      <c r="G513" s="12"/>
    </row>
    <row r="514" spans="1:7" x14ac:dyDescent="0.25">
      <c r="A514">
        <v>4790</v>
      </c>
      <c r="B514" s="12">
        <f t="shared" si="22"/>
        <v>3.7319607450523868</v>
      </c>
      <c r="C514" s="12">
        <f t="shared" si="23"/>
        <v>0.2239917707892326</v>
      </c>
      <c r="D514">
        <f t="shared" si="21"/>
        <v>0</v>
      </c>
      <c r="G514" s="12"/>
    </row>
    <row r="515" spans="1:7" x14ac:dyDescent="0.25">
      <c r="A515">
        <v>4800</v>
      </c>
      <c r="B515" s="12">
        <f t="shared" si="22"/>
        <v>3.7397518948332893</v>
      </c>
      <c r="C515" s="12">
        <f t="shared" si="23"/>
        <v>0.22779483074193352</v>
      </c>
      <c r="D515">
        <f t="shared" si="21"/>
        <v>0</v>
      </c>
      <c r="G515" s="12"/>
    </row>
    <row r="516" spans="1:7" x14ac:dyDescent="0.25">
      <c r="A516">
        <v>4810</v>
      </c>
      <c r="B516" s="12">
        <f t="shared" si="22"/>
        <v>3.7475430446141922</v>
      </c>
      <c r="C516" s="12">
        <f t="shared" si="23"/>
        <v>0.23163824489041332</v>
      </c>
      <c r="D516">
        <f t="shared" si="21"/>
        <v>0</v>
      </c>
      <c r="G516" s="12"/>
    </row>
    <row r="517" spans="1:7" x14ac:dyDescent="0.25">
      <c r="A517">
        <v>4820</v>
      </c>
      <c r="B517" s="12">
        <f t="shared" si="22"/>
        <v>3.7553341943950946</v>
      </c>
      <c r="C517" s="12">
        <f t="shared" si="23"/>
        <v>0.23552307859485838</v>
      </c>
      <c r="D517">
        <f t="shared" si="21"/>
        <v>0</v>
      </c>
      <c r="G517" s="12"/>
    </row>
    <row r="518" spans="1:7" x14ac:dyDescent="0.25">
      <c r="A518">
        <v>4830</v>
      </c>
      <c r="B518" s="12">
        <f t="shared" si="22"/>
        <v>3.7631253441759975</v>
      </c>
      <c r="C518" s="12">
        <f t="shared" si="23"/>
        <v>0.23945042660747184</v>
      </c>
      <c r="D518">
        <f t="shared" ref="D518:D581" si="24">IF(C518*2^0.5&gt;$E$29,$E$29,0)</f>
        <v>0</v>
      </c>
      <c r="G518" s="12"/>
    </row>
    <row r="519" spans="1:7" x14ac:dyDescent="0.25">
      <c r="A519">
        <v>4840</v>
      </c>
      <c r="B519" s="12">
        <f t="shared" si="22"/>
        <v>3.7709164939569004</v>
      </c>
      <c r="C519" s="12">
        <f t="shared" si="23"/>
        <v>0.24342141412899265</v>
      </c>
      <c r="D519">
        <f t="shared" si="24"/>
        <v>0</v>
      </c>
      <c r="G519" s="12"/>
    </row>
    <row r="520" spans="1:7" x14ac:dyDescent="0.25">
      <c r="A520">
        <v>4850</v>
      </c>
      <c r="B520" s="12">
        <f t="shared" si="22"/>
        <v>3.7787076437378029</v>
      </c>
      <c r="C520" s="12">
        <f t="shared" si="23"/>
        <v>0.24743719790493129</v>
      </c>
      <c r="D520">
        <f t="shared" si="24"/>
        <v>0</v>
      </c>
      <c r="G520" s="12"/>
    </row>
    <row r="521" spans="1:7" x14ac:dyDescent="0.25">
      <c r="A521">
        <v>4860</v>
      </c>
      <c r="B521" s="12">
        <f t="shared" si="22"/>
        <v>3.7864987935187053</v>
      </c>
      <c r="C521" s="12">
        <f t="shared" si="23"/>
        <v>0.25149896736302729</v>
      </c>
      <c r="D521">
        <f t="shared" si="24"/>
        <v>0</v>
      </c>
      <c r="G521" s="12"/>
    </row>
    <row r="522" spans="1:7" x14ac:dyDescent="0.25">
      <c r="A522">
        <v>4870</v>
      </c>
      <c r="B522" s="12">
        <f t="shared" si="22"/>
        <v>3.7942899432996082</v>
      </c>
      <c r="C522" s="12">
        <f t="shared" si="23"/>
        <v>0.25560794579347201</v>
      </c>
      <c r="D522">
        <f t="shared" si="24"/>
        <v>0</v>
      </c>
      <c r="G522" s="12"/>
    </row>
    <row r="523" spans="1:7" x14ac:dyDescent="0.25">
      <c r="A523">
        <v>4880</v>
      </c>
      <c r="B523" s="12">
        <f t="shared" si="22"/>
        <v>3.8020810930805111</v>
      </c>
      <c r="C523" s="12">
        <f t="shared" si="23"/>
        <v>0.25976539157348072</v>
      </c>
      <c r="D523">
        <f t="shared" si="24"/>
        <v>0</v>
      </c>
      <c r="G523" s="12"/>
    </row>
    <row r="524" spans="1:7" x14ac:dyDescent="0.25">
      <c r="A524">
        <v>4890</v>
      </c>
      <c r="B524" s="12">
        <f t="shared" si="22"/>
        <v>3.809872242861414</v>
      </c>
      <c r="C524" s="12">
        <f t="shared" si="23"/>
        <v>0.26397259943782753</v>
      </c>
      <c r="D524">
        <f t="shared" si="24"/>
        <v>0</v>
      </c>
      <c r="G524" s="12"/>
    </row>
    <row r="525" spans="1:7" x14ac:dyDescent="0.25">
      <c r="A525">
        <v>4900</v>
      </c>
      <c r="B525" s="12">
        <f t="shared" si="22"/>
        <v>3.8176633926423165</v>
      </c>
      <c r="C525" s="12">
        <f t="shared" si="23"/>
        <v>0.26823090179698955</v>
      </c>
      <c r="D525">
        <f t="shared" si="24"/>
        <v>0</v>
      </c>
      <c r="G525" s="12"/>
    </row>
    <row r="526" spans="1:7" x14ac:dyDescent="0.25">
      <c r="A526">
        <v>4910</v>
      </c>
      <c r="B526" s="12">
        <f t="shared" si="22"/>
        <v>3.8254545424232189</v>
      </c>
      <c r="C526" s="12">
        <f t="shared" si="23"/>
        <v>0.27254167010456992</v>
      </c>
      <c r="D526">
        <f t="shared" si="24"/>
        <v>0</v>
      </c>
      <c r="G526" s="12"/>
    </row>
    <row r="527" spans="1:7" x14ac:dyDescent="0.25">
      <c r="A527">
        <v>4920</v>
      </c>
      <c r="B527" s="12">
        <f t="shared" si="22"/>
        <v>3.8332456922041218</v>
      </c>
      <c r="C527" s="12">
        <f t="shared" si="23"/>
        <v>0.27690631627569229</v>
      </c>
      <c r="D527">
        <f t="shared" si="24"/>
        <v>0</v>
      </c>
      <c r="G527" s="12"/>
    </row>
    <row r="528" spans="1:7" x14ac:dyDescent="0.25">
      <c r="A528">
        <v>4930</v>
      </c>
      <c r="B528" s="12">
        <f t="shared" si="22"/>
        <v>3.8410368419850247</v>
      </c>
      <c r="C528" s="12">
        <f t="shared" si="23"/>
        <v>0.2813262941580717</v>
      </c>
      <c r="D528">
        <f t="shared" si="24"/>
        <v>0</v>
      </c>
      <c r="G528" s="12"/>
    </row>
    <row r="529" spans="1:7" x14ac:dyDescent="0.25">
      <c r="A529">
        <v>4940</v>
      </c>
      <c r="B529" s="12">
        <f t="shared" si="22"/>
        <v>3.8488279917659272</v>
      </c>
      <c r="C529" s="12">
        <f t="shared" si="23"/>
        <v>0.28580310105747736</v>
      </c>
      <c r="D529">
        <f t="shared" si="24"/>
        <v>0</v>
      </c>
      <c r="G529" s="12"/>
    </row>
    <row r="530" spans="1:7" x14ac:dyDescent="0.25">
      <c r="A530">
        <v>4950</v>
      </c>
      <c r="B530" s="12">
        <f t="shared" si="22"/>
        <v>3.8566191415468301</v>
      </c>
      <c r="C530" s="12">
        <f t="shared" si="23"/>
        <v>0.29033827931929895</v>
      </c>
      <c r="D530">
        <f t="shared" si="24"/>
        <v>0</v>
      </c>
      <c r="G530" s="12"/>
    </row>
    <row r="531" spans="1:7" x14ac:dyDescent="0.25">
      <c r="A531">
        <v>4960</v>
      </c>
      <c r="B531" s="12">
        <f t="shared" si="22"/>
        <v>3.8644102913277325</v>
      </c>
      <c r="C531" s="12">
        <f t="shared" si="23"/>
        <v>0.29493341796791095</v>
      </c>
      <c r="D531">
        <f t="shared" si="24"/>
        <v>0</v>
      </c>
      <c r="G531" s="12"/>
    </row>
    <row r="532" spans="1:7" x14ac:dyDescent="0.25">
      <c r="A532">
        <v>4970</v>
      </c>
      <c r="B532" s="12">
        <f t="shared" si="22"/>
        <v>3.872201441108635</v>
      </c>
      <c r="C532" s="12">
        <f t="shared" si="23"/>
        <v>0.29959015440551717</v>
      </c>
      <c r="D532">
        <f t="shared" si="24"/>
        <v>0</v>
      </c>
      <c r="G532" s="12"/>
    </row>
    <row r="533" spans="1:7" x14ac:dyDescent="0.25">
      <c r="A533">
        <v>4980</v>
      </c>
      <c r="B533" s="12">
        <f t="shared" si="22"/>
        <v>3.8799925908895379</v>
      </c>
      <c r="C533" s="12">
        <f t="shared" si="23"/>
        <v>0.30431017617210376</v>
      </c>
      <c r="D533">
        <f t="shared" si="24"/>
        <v>0</v>
      </c>
      <c r="G533" s="12"/>
    </row>
    <row r="534" spans="1:7" x14ac:dyDescent="0.25">
      <c r="A534">
        <v>4990</v>
      </c>
      <c r="B534" s="12">
        <f t="shared" si="22"/>
        <v>3.8877837406704407</v>
      </c>
      <c r="C534" s="12">
        <f t="shared" si="23"/>
        <v>0.30909522276808366</v>
      </c>
      <c r="D534">
        <f t="shared" si="24"/>
        <v>0</v>
      </c>
      <c r="G534" s="12"/>
    </row>
    <row r="535" spans="1:7" x14ac:dyDescent="0.25">
      <c r="A535">
        <v>5000</v>
      </c>
      <c r="B535" s="12">
        <f t="shared" si="22"/>
        <v>3.8955748904513432</v>
      </c>
      <c r="C535" s="12">
        <f t="shared" si="23"/>
        <v>0.31394708754113576</v>
      </c>
      <c r="D535">
        <f t="shared" si="24"/>
        <v>0</v>
      </c>
      <c r="G535" s="12"/>
    </row>
    <row r="536" spans="1:7" x14ac:dyDescent="0.25">
      <c r="A536">
        <v>5010</v>
      </c>
      <c r="B536" s="12">
        <f t="shared" si="22"/>
        <v>3.9033660402322461</v>
      </c>
      <c r="C536" s="12">
        <f t="shared" si="23"/>
        <v>0.31886761963864413</v>
      </c>
      <c r="D536">
        <f t="shared" si="24"/>
        <v>0</v>
      </c>
      <c r="G536" s="12"/>
    </row>
    <row r="537" spans="1:7" x14ac:dyDescent="0.25">
      <c r="A537">
        <v>5020</v>
      </c>
      <c r="B537" s="12">
        <f t="shared" si="22"/>
        <v>3.9111571900131485</v>
      </c>
      <c r="C537" s="12">
        <f t="shared" si="23"/>
        <v>0.32385872602701299</v>
      </c>
      <c r="D537">
        <f t="shared" si="24"/>
        <v>0</v>
      </c>
      <c r="G537" s="12"/>
    </row>
    <row r="538" spans="1:7" x14ac:dyDescent="0.25">
      <c r="A538">
        <v>5030</v>
      </c>
      <c r="B538" s="12">
        <f t="shared" si="22"/>
        <v>3.918948339794051</v>
      </c>
      <c r="C538" s="12">
        <f t="shared" si="23"/>
        <v>0.32892237357898813</v>
      </c>
      <c r="D538">
        <f t="shared" si="24"/>
        <v>0</v>
      </c>
      <c r="G538" s="12"/>
    </row>
    <row r="539" spans="1:7" x14ac:dyDescent="0.25">
      <c r="A539">
        <v>5040</v>
      </c>
      <c r="B539" s="12">
        <f t="shared" si="22"/>
        <v>3.9267394895749543</v>
      </c>
      <c r="C539" s="12">
        <f t="shared" si="23"/>
        <v>0.33406059122991272</v>
      </c>
      <c r="D539">
        <f t="shared" si="24"/>
        <v>0</v>
      </c>
      <c r="G539" s="12"/>
    </row>
    <row r="540" spans="1:7" x14ac:dyDescent="0.25">
      <c r="A540">
        <v>5050</v>
      </c>
      <c r="B540" s="12">
        <f t="shared" si="22"/>
        <v>3.9345306393558568</v>
      </c>
      <c r="C540" s="12">
        <f t="shared" si="23"/>
        <v>0.33927547220361814</v>
      </c>
      <c r="D540">
        <f t="shared" si="24"/>
        <v>0</v>
      </c>
      <c r="G540" s="12"/>
    </row>
    <row r="541" spans="1:7" x14ac:dyDescent="0.25">
      <c r="A541">
        <v>5060</v>
      </c>
      <c r="B541" s="12">
        <f t="shared" si="22"/>
        <v>3.9423217891367592</v>
      </c>
      <c r="C541" s="12">
        <f t="shared" si="23"/>
        <v>0.34456917630838213</v>
      </c>
      <c r="D541">
        <f t="shared" si="24"/>
        <v>0</v>
      </c>
      <c r="G541" s="12"/>
    </row>
    <row r="542" spans="1:7" x14ac:dyDescent="0.25">
      <c r="A542">
        <v>5070</v>
      </c>
      <c r="B542" s="12">
        <f t="shared" si="22"/>
        <v>3.9501129389176621</v>
      </c>
      <c r="C542" s="12">
        <f t="shared" si="23"/>
        <v>0.34994393230303289</v>
      </c>
      <c r="D542">
        <f t="shared" si="24"/>
        <v>0</v>
      </c>
      <c r="G542" s="12"/>
    </row>
    <row r="543" spans="1:7" x14ac:dyDescent="0.25">
      <c r="A543">
        <v>5080</v>
      </c>
      <c r="B543" s="12">
        <f t="shared" si="22"/>
        <v>3.9579040886985646</v>
      </c>
      <c r="C543" s="12">
        <f t="shared" si="23"/>
        <v>0.35540204033290496</v>
      </c>
      <c r="D543">
        <f t="shared" si="24"/>
        <v>0</v>
      </c>
      <c r="G543" s="12"/>
    </row>
    <row r="544" spans="1:7" x14ac:dyDescent="0.25">
      <c r="A544">
        <v>5090</v>
      </c>
      <c r="B544" s="12">
        <f t="shared" si="22"/>
        <v>3.965695238479467</v>
      </c>
      <c r="C544" s="12">
        <f t="shared" si="23"/>
        <v>0.36094587443488241</v>
      </c>
      <c r="D544">
        <f t="shared" si="24"/>
        <v>0</v>
      </c>
      <c r="G544" s="12"/>
    </row>
    <row r="545" spans="1:7" x14ac:dyDescent="0.25">
      <c r="A545">
        <v>5100</v>
      </c>
      <c r="B545" s="12">
        <f t="shared" si="22"/>
        <v>3.9734863882603704</v>
      </c>
      <c r="C545" s="12">
        <f t="shared" si="23"/>
        <v>0.36657788511021355</v>
      </c>
      <c r="D545">
        <f t="shared" si="24"/>
        <v>0</v>
      </c>
      <c r="G545" s="12"/>
    </row>
    <row r="546" spans="1:7" x14ac:dyDescent="0.25">
      <c r="A546">
        <v>5110</v>
      </c>
      <c r="B546" s="12">
        <f t="shared" si="22"/>
        <v>3.9812775380412728</v>
      </c>
      <c r="C546" s="12">
        <f t="shared" si="23"/>
        <v>0.37230060196315279</v>
      </c>
      <c r="D546">
        <f t="shared" si="24"/>
        <v>0</v>
      </c>
      <c r="G546" s="12"/>
    </row>
    <row r="547" spans="1:7" x14ac:dyDescent="0.25">
      <c r="A547">
        <v>5120</v>
      </c>
      <c r="B547" s="12">
        <f t="shared" si="22"/>
        <v>3.9890686878221753</v>
      </c>
      <c r="C547" s="12">
        <f t="shared" si="23"/>
        <v>0.37811663640274934</v>
      </c>
      <c r="D547">
        <f t="shared" si="24"/>
        <v>0</v>
      </c>
      <c r="G547" s="12"/>
    </row>
    <row r="548" spans="1:7" x14ac:dyDescent="0.25">
      <c r="A548">
        <v>5130</v>
      </c>
      <c r="B548" s="12">
        <f t="shared" si="22"/>
        <v>3.9968598376030782</v>
      </c>
      <c r="C548" s="12">
        <f t="shared" si="23"/>
        <v>0.38402868440421994</v>
      </c>
      <c r="D548">
        <f t="shared" si="24"/>
        <v>0</v>
      </c>
      <c r="G548" s="12"/>
    </row>
    <row r="549" spans="1:7" x14ac:dyDescent="0.25">
      <c r="A549">
        <v>5140</v>
      </c>
      <c r="B549" s="12">
        <f t="shared" ref="B549:B612" si="25">2*PI()*A549/$B$5</f>
        <v>4.0046509873839806</v>
      </c>
      <c r="C549" s="12">
        <f t="shared" ref="C549:C612" si="26">(SQRT(SUMSQ($B$28*SUMSQ(COS(B549))-$B$28*SUMSQ(SIN(B549))+$B$29*COS(B549)+$B$30)+SUMSQ(2*$B$28*COS(B549)*SIN(B549)+$B$29*(SIN(B549))))/SQRT(SUMSQ(SUMSQ(COS(B549))- SUMSQ(SIN(B549))+$B$31*COS(B549)+$B$32)+SUMSQ(2*COS(B549)*SIN(B549)+$B$31*(SIN(B549)))))</f>
        <v>0.39003952932536845</v>
      </c>
      <c r="D549">
        <f t="shared" si="24"/>
        <v>0</v>
      </c>
      <c r="G549" s="12"/>
    </row>
    <row r="550" spans="1:7" x14ac:dyDescent="0.25">
      <c r="A550">
        <v>5150</v>
      </c>
      <c r="B550" s="12">
        <f t="shared" si="25"/>
        <v>4.012442137164884</v>
      </c>
      <c r="C550" s="12">
        <f t="shared" si="26"/>
        <v>0.39615204477234894</v>
      </c>
      <c r="D550">
        <f t="shared" si="24"/>
        <v>0</v>
      </c>
      <c r="G550" s="12"/>
    </row>
    <row r="551" spans="1:7" x14ac:dyDescent="0.25">
      <c r="A551">
        <v>5160</v>
      </c>
      <c r="B551" s="12">
        <f t="shared" si="25"/>
        <v>4.0202332869457864</v>
      </c>
      <c r="C551" s="12">
        <f t="shared" si="26"/>
        <v>0.40236919750773148</v>
      </c>
      <c r="D551">
        <f t="shared" si="24"/>
        <v>0</v>
      </c>
      <c r="G551" s="12"/>
    </row>
    <row r="552" spans="1:7" x14ac:dyDescent="0.25">
      <c r="A552">
        <v>5170</v>
      </c>
      <c r="B552" s="12">
        <f t="shared" si="25"/>
        <v>4.0280244367266889</v>
      </c>
      <c r="C552" s="12">
        <f t="shared" si="26"/>
        <v>0.40869405039231455</v>
      </c>
      <c r="D552">
        <f t="shared" si="24"/>
        <v>0</v>
      </c>
      <c r="G552" s="12"/>
    </row>
    <row r="553" spans="1:7" x14ac:dyDescent="0.25">
      <c r="A553">
        <v>5180</v>
      </c>
      <c r="B553" s="12">
        <f t="shared" si="25"/>
        <v>4.0358155865075913</v>
      </c>
      <c r="C553" s="12">
        <f t="shared" si="26"/>
        <v>0.41512976535034135</v>
      </c>
      <c r="D553">
        <f t="shared" si="24"/>
        <v>0</v>
      </c>
      <c r="G553" s="12"/>
    </row>
    <row r="554" spans="1:7" x14ac:dyDescent="0.25">
      <c r="A554">
        <v>5190</v>
      </c>
      <c r="B554" s="12">
        <f t="shared" si="25"/>
        <v>4.0436067362884938</v>
      </c>
      <c r="C554" s="12">
        <f t="shared" si="26"/>
        <v>0.4216796063457679</v>
      </c>
      <c r="D554">
        <f t="shared" si="24"/>
        <v>0</v>
      </c>
      <c r="G554" s="12"/>
    </row>
    <row r="555" spans="1:7" x14ac:dyDescent="0.25">
      <c r="A555">
        <v>5200</v>
      </c>
      <c r="B555" s="12">
        <f t="shared" si="25"/>
        <v>4.0513978860693971</v>
      </c>
      <c r="C555" s="12">
        <f t="shared" si="26"/>
        <v>0.42834694235490606</v>
      </c>
      <c r="D555">
        <f t="shared" si="24"/>
        <v>0</v>
      </c>
      <c r="G555" s="12"/>
    </row>
    <row r="556" spans="1:7" x14ac:dyDescent="0.25">
      <c r="A556">
        <v>5210</v>
      </c>
      <c r="B556" s="12">
        <f t="shared" si="25"/>
        <v>4.0591890358502996</v>
      </c>
      <c r="C556" s="12">
        <f t="shared" si="26"/>
        <v>0.43513525031809697</v>
      </c>
      <c r="D556">
        <f t="shared" si="24"/>
        <v>0</v>
      </c>
      <c r="G556" s="12"/>
    </row>
    <row r="557" spans="1:7" x14ac:dyDescent="0.25">
      <c r="A557">
        <v>5220</v>
      </c>
      <c r="B557" s="12">
        <f t="shared" si="25"/>
        <v>4.066980185631202</v>
      </c>
      <c r="C557" s="12">
        <f t="shared" si="26"/>
        <v>0.44204811805004735</v>
      </c>
      <c r="D557">
        <f t="shared" si="24"/>
        <v>0</v>
      </c>
      <c r="G557" s="12"/>
    </row>
    <row r="558" spans="1:7" x14ac:dyDescent="0.25">
      <c r="A558">
        <v>5230</v>
      </c>
      <c r="B558" s="12">
        <f t="shared" si="25"/>
        <v>4.0747713354121053</v>
      </c>
      <c r="C558" s="12">
        <f t="shared" si="26"/>
        <v>0.44908924708496212</v>
      </c>
      <c r="D558">
        <f t="shared" si="24"/>
        <v>0</v>
      </c>
      <c r="G558" s="12"/>
    </row>
    <row r="559" spans="1:7" x14ac:dyDescent="0.25">
      <c r="A559">
        <v>5240</v>
      </c>
      <c r="B559" s="12">
        <f t="shared" si="25"/>
        <v>4.0825624851930078</v>
      </c>
      <c r="C559" s="12">
        <f t="shared" si="26"/>
        <v>0.45626245542866223</v>
      </c>
      <c r="D559">
        <f t="shared" si="24"/>
        <v>0</v>
      </c>
      <c r="G559" s="12"/>
    </row>
    <row r="560" spans="1:7" x14ac:dyDescent="0.25">
      <c r="A560">
        <v>5250</v>
      </c>
      <c r="B560" s="12">
        <f t="shared" si="25"/>
        <v>4.0903536349739102</v>
      </c>
      <c r="C560" s="12">
        <f t="shared" si="26"/>
        <v>0.46357168018535355</v>
      </c>
      <c r="D560">
        <f t="shared" si="24"/>
        <v>0</v>
      </c>
      <c r="G560" s="12"/>
    </row>
    <row r="561" spans="1:7" x14ac:dyDescent="0.25">
      <c r="A561">
        <v>5260</v>
      </c>
      <c r="B561" s="12">
        <f t="shared" si="25"/>
        <v>4.0981447847548127</v>
      </c>
      <c r="C561" s="12">
        <f t="shared" si="26"/>
        <v>0.47102098002154741</v>
      </c>
      <c r="D561">
        <f t="shared" si="24"/>
        <v>0</v>
      </c>
      <c r="G561" s="12"/>
    </row>
    <row r="562" spans="1:7" x14ac:dyDescent="0.25">
      <c r="A562">
        <v>5270</v>
      </c>
      <c r="B562" s="12">
        <f t="shared" si="25"/>
        <v>4.1059359345357151</v>
      </c>
      <c r="C562" s="12">
        <f t="shared" si="26"/>
        <v>0.47861453742379362</v>
      </c>
      <c r="D562">
        <f t="shared" si="24"/>
        <v>0</v>
      </c>
      <c r="G562" s="12"/>
    </row>
    <row r="563" spans="1:7" x14ac:dyDescent="0.25">
      <c r="A563">
        <v>5280</v>
      </c>
      <c r="B563" s="12">
        <f t="shared" si="25"/>
        <v>4.1137270843166185</v>
      </c>
      <c r="C563" s="12">
        <f t="shared" si="26"/>
        <v>0.48635666070022127</v>
      </c>
      <c r="D563">
        <f t="shared" si="24"/>
        <v>0</v>
      </c>
      <c r="G563" s="12"/>
    </row>
    <row r="564" spans="1:7" x14ac:dyDescent="0.25">
      <c r="A564">
        <v>5290</v>
      </c>
      <c r="B564" s="12">
        <f t="shared" si="25"/>
        <v>4.1215182340975218</v>
      </c>
      <c r="C564" s="12">
        <f t="shared" si="26"/>
        <v>0.4942517856683073</v>
      </c>
      <c r="D564">
        <f t="shared" si="24"/>
        <v>0</v>
      </c>
      <c r="G564" s="12"/>
    </row>
    <row r="565" spans="1:7" x14ac:dyDescent="0.25">
      <c r="A565">
        <v>5300</v>
      </c>
      <c r="B565" s="12">
        <f t="shared" si="25"/>
        <v>4.1293093838784243</v>
      </c>
      <c r="C565" s="12">
        <f t="shared" si="26"/>
        <v>0.50230447696273461</v>
      </c>
      <c r="D565">
        <f t="shared" si="24"/>
        <v>0</v>
      </c>
      <c r="G565" s="12"/>
    </row>
    <row r="566" spans="1:7" x14ac:dyDescent="0.25">
      <c r="A566">
        <v>5310</v>
      </c>
      <c r="B566" s="12">
        <f t="shared" si="25"/>
        <v>4.1371005336593267</v>
      </c>
      <c r="C566" s="12">
        <f t="shared" si="26"/>
        <v>0.51051942888745827</v>
      </c>
      <c r="D566">
        <f t="shared" si="24"/>
        <v>0</v>
      </c>
      <c r="G566" s="12"/>
    </row>
    <row r="567" spans="1:7" x14ac:dyDescent="0.25">
      <c r="A567">
        <v>5320</v>
      </c>
      <c r="B567" s="12">
        <f t="shared" si="25"/>
        <v>4.1448916834402292</v>
      </c>
      <c r="C567" s="12">
        <f t="shared" si="26"/>
        <v>0.51890146572509011</v>
      </c>
      <c r="D567">
        <f t="shared" si="24"/>
        <v>0</v>
      </c>
      <c r="G567" s="12"/>
    </row>
    <row r="568" spans="1:7" x14ac:dyDescent="0.25">
      <c r="A568">
        <v>5330</v>
      </c>
      <c r="B568" s="12">
        <f t="shared" si="25"/>
        <v>4.1526828332211316</v>
      </c>
      <c r="C568" s="12">
        <f t="shared" si="26"/>
        <v>0.52745554140427964</v>
      </c>
      <c r="D568">
        <f t="shared" si="24"/>
        <v>0</v>
      </c>
      <c r="G568" s="12"/>
    </row>
    <row r="569" spans="1:7" x14ac:dyDescent="0.25">
      <c r="A569">
        <v>5340</v>
      </c>
      <c r="B569" s="12">
        <f t="shared" si="25"/>
        <v>4.160473983002035</v>
      </c>
      <c r="C569" s="12">
        <f t="shared" si="26"/>
        <v>0.53618673841169184</v>
      </c>
      <c r="D569">
        <f t="shared" si="24"/>
        <v>0</v>
      </c>
      <c r="G569" s="12"/>
    </row>
    <row r="570" spans="1:7" x14ac:dyDescent="0.25">
      <c r="A570">
        <v>5350</v>
      </c>
      <c r="B570" s="12">
        <f t="shared" si="25"/>
        <v>4.1682651327829374</v>
      </c>
      <c r="C570" s="12">
        <f t="shared" si="26"/>
        <v>0.54510026581933646</v>
      </c>
      <c r="D570">
        <f t="shared" si="24"/>
        <v>0</v>
      </c>
      <c r="G570" s="12"/>
    </row>
    <row r="571" spans="1:7" x14ac:dyDescent="0.25">
      <c r="A571">
        <v>5360</v>
      </c>
      <c r="B571" s="12">
        <f t="shared" si="25"/>
        <v>4.1760562825638399</v>
      </c>
      <c r="C571" s="12">
        <f t="shared" si="26"/>
        <v>0.55420145628015738</v>
      </c>
      <c r="D571">
        <f t="shared" si="24"/>
        <v>0</v>
      </c>
      <c r="G571" s="12"/>
    </row>
    <row r="572" spans="1:7" x14ac:dyDescent="0.25">
      <c r="A572">
        <v>5370</v>
      </c>
      <c r="B572" s="12">
        <f t="shared" si="25"/>
        <v>4.1838474323447423</v>
      </c>
      <c r="C572" s="12">
        <f t="shared" si="26"/>
        <v>0.56349576182468708</v>
      </c>
      <c r="D572">
        <f t="shared" si="24"/>
        <v>0</v>
      </c>
      <c r="G572" s="12"/>
    </row>
    <row r="573" spans="1:7" x14ac:dyDescent="0.25">
      <c r="A573">
        <v>5380</v>
      </c>
      <c r="B573" s="12">
        <f t="shared" si="25"/>
        <v>4.1916385821256448</v>
      </c>
      <c r="C573" s="12">
        <f t="shared" si="26"/>
        <v>0.57298874826907942</v>
      </c>
      <c r="D573">
        <f t="shared" si="24"/>
        <v>0</v>
      </c>
      <c r="G573" s="12"/>
    </row>
    <row r="574" spans="1:7" x14ac:dyDescent="0.25">
      <c r="A574">
        <v>5390</v>
      </c>
      <c r="B574" s="12">
        <f t="shared" si="25"/>
        <v>4.1994297319065472</v>
      </c>
      <c r="C574" s="12">
        <f t="shared" si="26"/>
        <v>0.58268608801957156</v>
      </c>
      <c r="D574">
        <f t="shared" si="24"/>
        <v>0</v>
      </c>
      <c r="G574" s="12"/>
    </row>
    <row r="575" spans="1:7" x14ac:dyDescent="0.25">
      <c r="A575">
        <v>5400</v>
      </c>
      <c r="B575" s="12">
        <f t="shared" si="25"/>
        <v>4.2072208816874515</v>
      </c>
      <c r="C575" s="12">
        <f t="shared" si="26"/>
        <v>0.59259355103025169</v>
      </c>
      <c r="D575">
        <f t="shared" si="24"/>
        <v>0</v>
      </c>
      <c r="G575" s="12"/>
    </row>
    <row r="576" spans="1:7" x14ac:dyDescent="0.25">
      <c r="A576">
        <v>5410</v>
      </c>
      <c r="B576" s="12">
        <f t="shared" si="25"/>
        <v>4.2150120314683539</v>
      </c>
      <c r="C576" s="12">
        <f t="shared" si="26"/>
        <v>0.60271699363954934</v>
      </c>
      <c r="D576">
        <f t="shared" si="24"/>
        <v>0</v>
      </c>
      <c r="G576" s="12"/>
    </row>
    <row r="577" spans="1:7" x14ac:dyDescent="0.25">
      <c r="A577">
        <v>5420</v>
      </c>
      <c r="B577" s="12">
        <f t="shared" si="25"/>
        <v>4.2228031812492564</v>
      </c>
      <c r="C577" s="12">
        <f t="shared" si="26"/>
        <v>0.61306234497600021</v>
      </c>
      <c r="D577">
        <f t="shared" si="24"/>
        <v>0</v>
      </c>
      <c r="G577" s="12"/>
    </row>
    <row r="578" spans="1:7" x14ac:dyDescent="0.25">
      <c r="A578">
        <v>5430</v>
      </c>
      <c r="B578" s="12">
        <f t="shared" si="25"/>
        <v>4.2305943310301588</v>
      </c>
      <c r="C578" s="12">
        <f t="shared" si="26"/>
        <v>0.62363559058505269</v>
      </c>
      <c r="D578">
        <f t="shared" si="24"/>
        <v>0</v>
      </c>
      <c r="G578" s="12"/>
    </row>
    <row r="579" spans="1:7" x14ac:dyDescent="0.25">
      <c r="A579">
        <v>5440</v>
      </c>
      <c r="B579" s="12">
        <f t="shared" si="25"/>
        <v>4.2383854808110613</v>
      </c>
      <c r="C579" s="12">
        <f t="shared" si="26"/>
        <v>0.63444275288608598</v>
      </c>
      <c r="D579">
        <f t="shared" si="24"/>
        <v>0</v>
      </c>
      <c r="G579" s="12"/>
    </row>
    <row r="580" spans="1:7" x14ac:dyDescent="0.25">
      <c r="A580">
        <v>5450</v>
      </c>
      <c r="B580" s="12">
        <f t="shared" si="25"/>
        <v>4.2461766305919637</v>
      </c>
      <c r="C580" s="12">
        <f t="shared" si="26"/>
        <v>0.64548986802184505</v>
      </c>
      <c r="D580">
        <f t="shared" si="24"/>
        <v>0</v>
      </c>
      <c r="G580" s="12"/>
    </row>
    <row r="581" spans="1:7" x14ac:dyDescent="0.25">
      <c r="A581">
        <v>5460</v>
      </c>
      <c r="B581" s="12">
        <f t="shared" si="25"/>
        <v>4.253967780372867</v>
      </c>
      <c r="C581" s="12">
        <f t="shared" si="26"/>
        <v>0.65678295861126679</v>
      </c>
      <c r="D581">
        <f t="shared" si="24"/>
        <v>0</v>
      </c>
      <c r="G581" s="12"/>
    </row>
    <row r="582" spans="1:7" x14ac:dyDescent="0.25">
      <c r="A582">
        <v>5470</v>
      </c>
      <c r="B582" s="12">
        <f t="shared" si="25"/>
        <v>4.2617589301537695</v>
      </c>
      <c r="C582" s="12">
        <f t="shared" si="26"/>
        <v>0.6683280018609653</v>
      </c>
      <c r="D582">
        <f t="shared" ref="D582:D635" si="27">IF(C582*2^0.5&gt;$E$29,$E$29,0)</f>
        <v>0</v>
      </c>
      <c r="G582" s="12"/>
    </row>
    <row r="583" spans="1:7" x14ac:dyDescent="0.25">
      <c r="A583">
        <v>5480</v>
      </c>
      <c r="B583" s="12">
        <f t="shared" si="25"/>
        <v>4.2695500799346719</v>
      </c>
      <c r="C583" s="12">
        <f t="shared" si="26"/>
        <v>0.68013089243061631</v>
      </c>
      <c r="D583">
        <f t="shared" si="27"/>
        <v>0</v>
      </c>
      <c r="G583" s="12"/>
    </row>
    <row r="584" spans="1:7" x14ac:dyDescent="0.25">
      <c r="A584">
        <v>5490</v>
      </c>
      <c r="B584" s="12">
        <f t="shared" si="25"/>
        <v>4.2773412297155744</v>
      </c>
      <c r="C584" s="12">
        <f t="shared" si="26"/>
        <v>0.6921973993832139</v>
      </c>
      <c r="D584">
        <f t="shared" si="27"/>
        <v>0</v>
      </c>
      <c r="G584" s="12"/>
    </row>
    <row r="585" spans="1:7" x14ac:dyDescent="0.25">
      <c r="A585">
        <v>5500</v>
      </c>
      <c r="B585" s="12">
        <f t="shared" si="25"/>
        <v>4.2851323794964769</v>
      </c>
      <c r="C585" s="12">
        <f t="shared" si="26"/>
        <v>0.70453311648328687</v>
      </c>
      <c r="D585">
        <f t="shared" si="27"/>
        <v>0</v>
      </c>
      <c r="G585" s="12"/>
    </row>
    <row r="586" spans="1:7" x14ac:dyDescent="0.25">
      <c r="A586">
        <v>5510</v>
      </c>
      <c r="B586" s="12">
        <f t="shared" si="25"/>
        <v>4.2929235292773811</v>
      </c>
      <c r="C586" s="12">
        <f t="shared" si="26"/>
        <v>0.7171434050351897</v>
      </c>
      <c r="D586">
        <f t="shared" si="27"/>
        <v>0</v>
      </c>
      <c r="G586" s="12"/>
    </row>
    <row r="587" spans="1:7" x14ac:dyDescent="0.25">
      <c r="A587">
        <v>5520</v>
      </c>
      <c r="B587" s="12">
        <f t="shared" si="25"/>
        <v>4.3007146790582835</v>
      </c>
      <c r="C587" s="12">
        <f t="shared" si="26"/>
        <v>0.73003332838075785</v>
      </c>
      <c r="D587">
        <f t="shared" si="27"/>
        <v>0</v>
      </c>
      <c r="G587" s="12"/>
    </row>
    <row r="588" spans="1:7" x14ac:dyDescent="0.25">
      <c r="A588">
        <v>5530</v>
      </c>
      <c r="B588" s="12">
        <f t="shared" si="25"/>
        <v>4.308505828839186</v>
      </c>
      <c r="C588" s="12">
        <f t="shared" si="26"/>
        <v>0.74320757710250795</v>
      </c>
      <c r="D588">
        <f t="shared" si="27"/>
        <v>0</v>
      </c>
      <c r="G588" s="12"/>
    </row>
    <row r="589" spans="1:7" x14ac:dyDescent="0.25">
      <c r="A589">
        <v>5540</v>
      </c>
      <c r="B589" s="12">
        <f t="shared" si="25"/>
        <v>4.3162969786200884</v>
      </c>
      <c r="C589" s="12">
        <f t="shared" si="26"/>
        <v>0.75667038390720209</v>
      </c>
      <c r="D589">
        <f t="shared" si="27"/>
        <v>0</v>
      </c>
      <c r="G589" s="12"/>
    </row>
    <row r="590" spans="1:7" x14ac:dyDescent="0.25">
      <c r="A590">
        <v>5550</v>
      </c>
      <c r="B590" s="12">
        <f t="shared" si="25"/>
        <v>4.3240881284009909</v>
      </c>
      <c r="C590" s="12">
        <f t="shared" si="26"/>
        <v>0.7704254270982106</v>
      </c>
      <c r="D590">
        <f t="shared" si="27"/>
        <v>0</v>
      </c>
      <c r="G590" s="12"/>
    </row>
    <row r="591" spans="1:7" x14ac:dyDescent="0.25">
      <c r="A591">
        <v>5560</v>
      </c>
      <c r="B591" s="12">
        <f t="shared" si="25"/>
        <v>4.3318792781818933</v>
      </c>
      <c r="C591" s="12">
        <f t="shared" si="26"/>
        <v>0.78447572148725331</v>
      </c>
      <c r="D591">
        <f t="shared" si="27"/>
        <v>0</v>
      </c>
      <c r="G591" s="12"/>
    </row>
    <row r="592" spans="1:7" x14ac:dyDescent="0.25">
      <c r="A592">
        <v>5570</v>
      </c>
      <c r="B592" s="12">
        <f t="shared" si="25"/>
        <v>4.3396704279627967</v>
      </c>
      <c r="C592" s="12">
        <f t="shared" si="26"/>
        <v>0.79882349555197696</v>
      </c>
      <c r="D592">
        <f t="shared" si="27"/>
        <v>0</v>
      </c>
      <c r="G592" s="12"/>
    </row>
    <row r="593" spans="1:7" x14ac:dyDescent="0.25">
      <c r="A593">
        <v>5580</v>
      </c>
      <c r="B593" s="12">
        <f t="shared" si="25"/>
        <v>4.3474615777436991</v>
      </c>
      <c r="C593" s="12">
        <f t="shared" si="26"/>
        <v>0.81347005362165892</v>
      </c>
      <c r="D593">
        <f t="shared" si="27"/>
        <v>0</v>
      </c>
      <c r="G593" s="12"/>
    </row>
    <row r="594" spans="1:7" x14ac:dyDescent="0.25">
      <c r="A594">
        <v>5590</v>
      </c>
      <c r="B594" s="12">
        <f t="shared" si="25"/>
        <v>4.3552527275246016</v>
      </c>
      <c r="C594" s="12">
        <f t="shared" si="26"/>
        <v>0.82841562187709694</v>
      </c>
      <c r="D594">
        <f t="shared" si="27"/>
        <v>0</v>
      </c>
      <c r="G594" s="12"/>
    </row>
    <row r="595" spans="1:7" x14ac:dyDescent="0.25">
      <c r="A595">
        <v>5600</v>
      </c>
      <c r="B595" s="12">
        <f t="shared" si="25"/>
        <v>4.363043877305504</v>
      </c>
      <c r="C595" s="12">
        <f t="shared" si="26"/>
        <v>0.84365917699207094</v>
      </c>
      <c r="D595">
        <f t="shared" si="27"/>
        <v>0</v>
      </c>
      <c r="G595" s="12"/>
    </row>
    <row r="596" spans="1:7" x14ac:dyDescent="0.25">
      <c r="A596">
        <v>5610</v>
      </c>
      <c r="B596" s="12">
        <f t="shared" si="25"/>
        <v>4.3708350270864065</v>
      </c>
      <c r="C596" s="12">
        <f t="shared" si="26"/>
        <v>0.85919825633459546</v>
      </c>
      <c r="D596">
        <f t="shared" si="27"/>
        <v>0</v>
      </c>
      <c r="G596" s="12"/>
    </row>
    <row r="597" spans="1:7" x14ac:dyDescent="0.25">
      <c r="A597">
        <v>5620</v>
      </c>
      <c r="B597" s="12">
        <f t="shared" si="25"/>
        <v>4.3786261768673098</v>
      </c>
      <c r="C597" s="12">
        <f t="shared" si="26"/>
        <v>0.87502874880042847</v>
      </c>
      <c r="D597">
        <f t="shared" si="27"/>
        <v>0</v>
      </c>
      <c r="G597" s="12"/>
    </row>
    <row r="598" spans="1:7" x14ac:dyDescent="0.25">
      <c r="A598">
        <v>5630</v>
      </c>
      <c r="B598" s="12">
        <f t="shared" si="25"/>
        <v>4.3864173266482132</v>
      </c>
      <c r="C598" s="12">
        <f t="shared" si="26"/>
        <v>0.89114466558548266</v>
      </c>
      <c r="D598">
        <f t="shared" si="27"/>
        <v>0</v>
      </c>
      <c r="G598" s="12"/>
    </row>
    <row r="599" spans="1:7" x14ac:dyDescent="0.25">
      <c r="A599">
        <v>5640</v>
      </c>
      <c r="B599" s="12">
        <f t="shared" si="25"/>
        <v>4.3942084764291156</v>
      </c>
      <c r="C599" s="12">
        <f t="shared" si="26"/>
        <v>0.90753789053682554</v>
      </c>
      <c r="D599">
        <f t="shared" si="27"/>
        <v>0</v>
      </c>
      <c r="G599" s="12"/>
    </row>
    <row r="600" spans="1:7" x14ac:dyDescent="0.25">
      <c r="A600">
        <v>5650</v>
      </c>
      <c r="B600" s="12">
        <f t="shared" si="25"/>
        <v>4.4019996262100181</v>
      </c>
      <c r="C600" s="12">
        <f t="shared" si="26"/>
        <v>0.92419791017480835</v>
      </c>
      <c r="D600">
        <f t="shared" si="27"/>
        <v>0</v>
      </c>
      <c r="G600" s="12"/>
    </row>
    <row r="601" spans="1:7" x14ac:dyDescent="0.25">
      <c r="A601">
        <v>5660</v>
      </c>
      <c r="B601" s="12">
        <f t="shared" si="25"/>
        <v>4.4097907759909205</v>
      </c>
      <c r="C601" s="12">
        <f t="shared" si="26"/>
        <v>0.94111152407466847</v>
      </c>
      <c r="D601">
        <f t="shared" si="27"/>
        <v>0</v>
      </c>
      <c r="G601" s="12"/>
    </row>
    <row r="602" spans="1:7" x14ac:dyDescent="0.25">
      <c r="A602">
        <v>5670</v>
      </c>
      <c r="B602" s="12">
        <f t="shared" si="25"/>
        <v>4.417581925771823</v>
      </c>
      <c r="C602" s="12">
        <f t="shared" si="26"/>
        <v>0.95826253705849296</v>
      </c>
      <c r="D602">
        <f t="shared" si="27"/>
        <v>1.333146628573568</v>
      </c>
      <c r="G602" s="12"/>
    </row>
    <row r="603" spans="1:7" x14ac:dyDescent="0.25">
      <c r="A603">
        <v>5680</v>
      </c>
      <c r="B603" s="12">
        <f t="shared" si="25"/>
        <v>4.4253730755527254</v>
      </c>
      <c r="C603" s="12">
        <f t="shared" si="26"/>
        <v>0.97563143560142818</v>
      </c>
      <c r="D603">
        <f t="shared" si="27"/>
        <v>1.333146628573568</v>
      </c>
      <c r="G603" s="12"/>
    </row>
    <row r="604" spans="1:7" x14ac:dyDescent="0.25">
      <c r="A604">
        <v>5690</v>
      </c>
      <c r="B604" s="12">
        <f t="shared" si="25"/>
        <v>4.4331642253336287</v>
      </c>
      <c r="C604" s="12">
        <f t="shared" si="26"/>
        <v>0.99319505202080305</v>
      </c>
      <c r="D604">
        <f t="shared" si="27"/>
        <v>1.333146628573568</v>
      </c>
      <c r="G604" s="12"/>
    </row>
    <row r="605" spans="1:7" x14ac:dyDescent="0.25">
      <c r="A605">
        <v>5700</v>
      </c>
      <c r="B605" s="12">
        <f t="shared" si="25"/>
        <v>4.4409553751145312</v>
      </c>
      <c r="C605" s="12">
        <f t="shared" si="26"/>
        <v>1.0109262214098469</v>
      </c>
      <c r="D605">
        <f t="shared" si="27"/>
        <v>1.333146628573568</v>
      </c>
      <c r="G605" s="12"/>
    </row>
    <row r="606" spans="1:7" x14ac:dyDescent="0.25">
      <c r="A606">
        <v>5710</v>
      </c>
      <c r="B606" s="12">
        <f t="shared" si="25"/>
        <v>4.4487465248954337</v>
      </c>
      <c r="C606" s="12">
        <f t="shared" si="26"/>
        <v>1.028793437906768</v>
      </c>
      <c r="D606">
        <f t="shared" si="27"/>
        <v>1.333146628573568</v>
      </c>
      <c r="G606" s="12"/>
    </row>
    <row r="607" spans="1:7" x14ac:dyDescent="0.25">
      <c r="A607">
        <v>5720</v>
      </c>
      <c r="B607" s="12">
        <f t="shared" si="25"/>
        <v>4.456537674676337</v>
      </c>
      <c r="C607" s="12">
        <f t="shared" si="26"/>
        <v>1.0467605187495141</v>
      </c>
      <c r="D607">
        <f t="shared" si="27"/>
        <v>1.333146628573568</v>
      </c>
      <c r="G607" s="12"/>
    </row>
    <row r="608" spans="1:7" x14ac:dyDescent="0.25">
      <c r="A608">
        <v>5730</v>
      </c>
      <c r="B608" s="12">
        <f t="shared" si="25"/>
        <v>4.4643288244572394</v>
      </c>
      <c r="C608" s="12">
        <f t="shared" si="26"/>
        <v>1.0647862866326407</v>
      </c>
      <c r="D608">
        <f t="shared" si="27"/>
        <v>1.333146628573568</v>
      </c>
      <c r="G608" s="12"/>
    </row>
    <row r="609" spans="1:7" x14ac:dyDescent="0.25">
      <c r="A609">
        <v>5740</v>
      </c>
      <c r="B609" s="12">
        <f t="shared" si="25"/>
        <v>4.4721199742381419</v>
      </c>
      <c r="C609" s="12">
        <f t="shared" si="26"/>
        <v>1.082824283105752</v>
      </c>
      <c r="D609">
        <f t="shared" si="27"/>
        <v>1.333146628573568</v>
      </c>
      <c r="G609" s="12"/>
    </row>
    <row r="610" spans="1:7" x14ac:dyDescent="0.25">
      <c r="A610">
        <v>5750</v>
      </c>
      <c r="B610" s="12">
        <f t="shared" si="25"/>
        <v>4.4799111240190452</v>
      </c>
      <c r="C610" s="12">
        <f t="shared" si="26"/>
        <v>1.1008225280516126</v>
      </c>
      <c r="D610">
        <f t="shared" si="27"/>
        <v>1.333146628573568</v>
      </c>
      <c r="G610" s="12"/>
    </row>
    <row r="611" spans="1:7" x14ac:dyDescent="0.25">
      <c r="A611">
        <v>5760</v>
      </c>
      <c r="B611" s="12">
        <f t="shared" si="25"/>
        <v>4.4877022737999477</v>
      </c>
      <c r="C611" s="12">
        <f t="shared" si="26"/>
        <v>1.1187233425365566</v>
      </c>
      <c r="D611">
        <f t="shared" si="27"/>
        <v>1.333146628573568</v>
      </c>
      <c r="G611" s="12"/>
    </row>
    <row r="612" spans="1:7" x14ac:dyDescent="0.25">
      <c r="A612">
        <v>5770</v>
      </c>
      <c r="B612" s="12">
        <f t="shared" si="25"/>
        <v>4.4954934235808501</v>
      </c>
      <c r="C612" s="12">
        <f t="shared" si="26"/>
        <v>1.1364632543723883</v>
      </c>
      <c r="D612">
        <f t="shared" si="27"/>
        <v>1.333146628573568</v>
      </c>
      <c r="G612" s="12"/>
    </row>
    <row r="613" spans="1:7" x14ac:dyDescent="0.25">
      <c r="A613">
        <v>5780</v>
      </c>
      <c r="B613" s="12">
        <f t="shared" ref="B613:B635" si="28">2*PI()*A613/$B$5</f>
        <v>4.5032845733617526</v>
      </c>
      <c r="C613" s="12">
        <f t="shared" ref="C613:C635" si="29">(SQRT(SUMSQ($B$28*SUMSQ(COS(B613))-$B$28*SUMSQ(SIN(B613))+$B$29*COS(B613)+$B$30)+SUMSQ(2*$B$28*COS(B613)*SIN(B613)+$B$29*(SIN(B613))))/SQRT(SUMSQ(SUMSQ(COS(B613))- SUMSQ(SIN(B613))+$B$31*COS(B613)+$B$32)+SUMSQ(2*COS(B613)*SIN(B613)+$B$31*(SIN(B613)))))</f>
        <v>1.1539730073576528</v>
      </c>
      <c r="D613">
        <f t="shared" si="27"/>
        <v>1.333146628573568</v>
      </c>
      <c r="G613" s="12"/>
    </row>
    <row r="614" spans="1:7" x14ac:dyDescent="0.25">
      <c r="A614">
        <v>5790</v>
      </c>
      <c r="B614" s="12">
        <f t="shared" si="28"/>
        <v>4.511075723142655</v>
      </c>
      <c r="C614" s="12">
        <f t="shared" si="29"/>
        <v>1.1711776961227796</v>
      </c>
      <c r="D614">
        <f t="shared" si="27"/>
        <v>1.333146628573568</v>
      </c>
      <c r="G614" s="12"/>
    </row>
    <row r="615" spans="1:7" x14ac:dyDescent="0.25">
      <c r="A615">
        <v>5800</v>
      </c>
      <c r="B615" s="12">
        <f t="shared" si="28"/>
        <v>4.5188668729235584</v>
      </c>
      <c r="C615" s="12">
        <f t="shared" si="29"/>
        <v>1.1879970484979379</v>
      </c>
      <c r="D615">
        <f t="shared" si="27"/>
        <v>1.333146628573568</v>
      </c>
      <c r="G615" s="12"/>
    </row>
    <row r="616" spans="1:7" x14ac:dyDescent="0.25">
      <c r="A616">
        <v>5810</v>
      </c>
      <c r="B616" s="12">
        <f t="shared" si="28"/>
        <v>4.5266580227044608</v>
      </c>
      <c r="C616" s="12">
        <f t="shared" si="29"/>
        <v>1.2043458760458103</v>
      </c>
      <c r="D616">
        <f t="shared" si="27"/>
        <v>1.333146628573568</v>
      </c>
      <c r="G616" s="12"/>
    </row>
    <row r="617" spans="1:7" x14ac:dyDescent="0.25">
      <c r="A617">
        <v>5820</v>
      </c>
      <c r="B617" s="12">
        <f t="shared" si="28"/>
        <v>4.5344491724853633</v>
      </c>
      <c r="C617" s="12">
        <f t="shared" si="29"/>
        <v>1.2201347105537781</v>
      </c>
      <c r="D617">
        <f t="shared" si="27"/>
        <v>1.333146628573568</v>
      </c>
      <c r="G617" s="12"/>
    </row>
    <row r="618" spans="1:7" x14ac:dyDescent="0.25">
      <c r="A618">
        <v>5830</v>
      </c>
      <c r="B618" s="12">
        <f t="shared" si="28"/>
        <v>4.5422403222662666</v>
      </c>
      <c r="C618" s="12">
        <f t="shared" si="29"/>
        <v>1.2352706396070829</v>
      </c>
      <c r="D618">
        <f t="shared" si="27"/>
        <v>1.333146628573568</v>
      </c>
      <c r="G618" s="12"/>
    </row>
    <row r="619" spans="1:7" x14ac:dyDescent="0.25">
      <c r="A619">
        <v>5840</v>
      </c>
      <c r="B619" s="12">
        <f t="shared" si="28"/>
        <v>4.5500314720471691</v>
      </c>
      <c r="C619" s="12">
        <f t="shared" si="29"/>
        <v>1.2496583477063419</v>
      </c>
      <c r="D619">
        <f t="shared" si="27"/>
        <v>1.333146628573568</v>
      </c>
      <c r="G619" s="12"/>
    </row>
    <row r="620" spans="1:7" x14ac:dyDescent="0.25">
      <c r="A620">
        <v>5850</v>
      </c>
      <c r="B620" s="12">
        <f t="shared" si="28"/>
        <v>4.5578226218280715</v>
      </c>
      <c r="C620" s="12">
        <f t="shared" si="29"/>
        <v>1.2632013607344454</v>
      </c>
      <c r="D620">
        <f t="shared" si="27"/>
        <v>1.333146628573568</v>
      </c>
      <c r="G620" s="12"/>
    </row>
    <row r="621" spans="1:7" x14ac:dyDescent="0.25">
      <c r="A621">
        <v>5860</v>
      </c>
      <c r="B621" s="12">
        <f t="shared" si="28"/>
        <v>4.5656137716089749</v>
      </c>
      <c r="C621" s="12">
        <f t="shared" si="29"/>
        <v>1.275803481102739</v>
      </c>
      <c r="D621">
        <f t="shared" si="27"/>
        <v>1.333146628573568</v>
      </c>
      <c r="G621" s="12"/>
    </row>
    <row r="622" spans="1:7" x14ac:dyDescent="0.25">
      <c r="A622">
        <v>5870</v>
      </c>
      <c r="B622" s="12">
        <f t="shared" si="28"/>
        <v>4.5734049213898773</v>
      </c>
      <c r="C622" s="12">
        <f t="shared" si="29"/>
        <v>1.2873703890360388</v>
      </c>
      <c r="D622">
        <f t="shared" si="27"/>
        <v>1.333146628573568</v>
      </c>
      <c r="G622" s="12"/>
    </row>
    <row r="623" spans="1:7" x14ac:dyDescent="0.25">
      <c r="A623">
        <v>5880</v>
      </c>
      <c r="B623" s="12">
        <f t="shared" si="28"/>
        <v>4.5811960711707798</v>
      </c>
      <c r="C623" s="12">
        <f t="shared" si="29"/>
        <v>1.2978113728701133</v>
      </c>
      <c r="D623">
        <f t="shared" si="27"/>
        <v>1.333146628573568</v>
      </c>
      <c r="G623" s="12"/>
    </row>
    <row r="624" spans="1:7" x14ac:dyDescent="0.25">
      <c r="A624">
        <v>5890</v>
      </c>
      <c r="B624" s="12">
        <f t="shared" si="28"/>
        <v>4.5889872209516822</v>
      </c>
      <c r="C624" s="12">
        <f t="shared" si="29"/>
        <v>1.3070411388576055</v>
      </c>
      <c r="D624">
        <f t="shared" si="27"/>
        <v>1.333146628573568</v>
      </c>
      <c r="G624" s="12"/>
    </row>
    <row r="625" spans="1:7" x14ac:dyDescent="0.25">
      <c r="A625">
        <v>5900</v>
      </c>
      <c r="B625" s="12">
        <f t="shared" si="28"/>
        <v>4.5967783707325847</v>
      </c>
      <c r="C625" s="12">
        <f t="shared" si="29"/>
        <v>1.3149816399219694</v>
      </c>
      <c r="D625">
        <f t="shared" si="27"/>
        <v>1.333146628573568</v>
      </c>
      <c r="G625" s="12"/>
    </row>
    <row r="626" spans="1:7" x14ac:dyDescent="0.25">
      <c r="A626">
        <v>5910</v>
      </c>
      <c r="B626" s="12">
        <f t="shared" si="28"/>
        <v>4.6045695205134871</v>
      </c>
      <c r="C626" s="12">
        <f t="shared" si="29"/>
        <v>1.3215638542653469</v>
      </c>
      <c r="D626">
        <f t="shared" si="27"/>
        <v>1.333146628573568</v>
      </c>
      <c r="G626" s="12"/>
    </row>
    <row r="627" spans="1:7" x14ac:dyDescent="0.25">
      <c r="A627">
        <v>5920</v>
      </c>
      <c r="B627" s="12">
        <f t="shared" si="28"/>
        <v>4.6123606702943905</v>
      </c>
      <c r="C627" s="12">
        <f t="shared" si="29"/>
        <v>1.3267294398775464</v>
      </c>
      <c r="D627">
        <f t="shared" si="27"/>
        <v>1.333146628573568</v>
      </c>
      <c r="G627" s="12"/>
    </row>
    <row r="628" spans="1:7" x14ac:dyDescent="0.25">
      <c r="A628">
        <v>5930</v>
      </c>
      <c r="B628" s="12">
        <f t="shared" si="28"/>
        <v>4.6201518200752929</v>
      </c>
      <c r="C628" s="12">
        <f t="shared" si="29"/>
        <v>1.3304321907493157</v>
      </c>
      <c r="D628">
        <f t="shared" si="27"/>
        <v>1.333146628573568</v>
      </c>
      <c r="G628" s="12"/>
    </row>
    <row r="629" spans="1:7" x14ac:dyDescent="0.25">
      <c r="A629">
        <v>5940</v>
      </c>
      <c r="B629" s="12">
        <f t="shared" si="28"/>
        <v>4.6279429698561962</v>
      </c>
      <c r="C629" s="12">
        <f t="shared" si="29"/>
        <v>1.3326392255317721</v>
      </c>
      <c r="D629">
        <f t="shared" si="27"/>
        <v>1.333146628573568</v>
      </c>
      <c r="G629" s="12"/>
    </row>
    <row r="630" spans="1:7" x14ac:dyDescent="0.25">
      <c r="A630">
        <v>5950</v>
      </c>
      <c r="B630" s="12">
        <f t="shared" si="28"/>
        <v>4.6357341196370987</v>
      </c>
      <c r="C630" s="12">
        <f t="shared" si="29"/>
        <v>1.33333184957193</v>
      </c>
      <c r="D630">
        <f t="shared" si="27"/>
        <v>1.333146628573568</v>
      </c>
      <c r="G630" s="12"/>
    </row>
    <row r="631" spans="1:7" x14ac:dyDescent="0.25">
      <c r="A631">
        <v>5960</v>
      </c>
      <c r="B631" s="12">
        <f t="shared" si="28"/>
        <v>4.6435252694180011</v>
      </c>
      <c r="C631" s="12">
        <f t="shared" si="29"/>
        <v>1.3325060461895626</v>
      </c>
      <c r="D631">
        <f t="shared" si="27"/>
        <v>1.333146628573568</v>
      </c>
      <c r="G631" s="12"/>
    </row>
    <row r="632" spans="1:7" x14ac:dyDescent="0.25">
      <c r="A632">
        <v>5970</v>
      </c>
      <c r="B632" s="12">
        <f t="shared" si="28"/>
        <v>4.6513164191989036</v>
      </c>
      <c r="C632" s="12">
        <f t="shared" si="29"/>
        <v>1.3301725716855639</v>
      </c>
      <c r="D632">
        <f t="shared" si="27"/>
        <v>1.333146628573568</v>
      </c>
      <c r="G632" s="12"/>
    </row>
    <row r="633" spans="1:7" x14ac:dyDescent="0.25">
      <c r="A633">
        <v>5980</v>
      </c>
      <c r="B633" s="12">
        <f t="shared" si="28"/>
        <v>4.6591075689798069</v>
      </c>
      <c r="C633" s="12">
        <f t="shared" si="29"/>
        <v>1.3263566493759471</v>
      </c>
      <c r="D633">
        <f t="shared" si="27"/>
        <v>1.333146628573568</v>
      </c>
      <c r="G633" s="12"/>
    </row>
    <row r="634" spans="1:7" x14ac:dyDescent="0.25">
      <c r="A634">
        <v>5990</v>
      </c>
      <c r="B634" s="12">
        <f t="shared" si="28"/>
        <v>4.6668987187607094</v>
      </c>
      <c r="C634" s="12">
        <f t="shared" si="29"/>
        <v>1.321097279142333</v>
      </c>
      <c r="D634">
        <f t="shared" si="27"/>
        <v>1.333146628573568</v>
      </c>
      <c r="G634" s="12"/>
    </row>
    <row r="635" spans="1:7" x14ac:dyDescent="0.25">
      <c r="A635">
        <v>6000</v>
      </c>
      <c r="B635" s="12">
        <f t="shared" si="28"/>
        <v>4.6746898685416118</v>
      </c>
      <c r="C635" s="12">
        <f t="shared" si="29"/>
        <v>1.3144461987442293</v>
      </c>
      <c r="D635">
        <f t="shared" si="27"/>
        <v>1.333146628573568</v>
      </c>
      <c r="G635" s="12"/>
    </row>
    <row r="636" spans="1:7" x14ac:dyDescent="0.25">
      <c r="B636"/>
      <c r="C636" s="23"/>
    </row>
    <row r="637" spans="1:7" x14ac:dyDescent="0.25">
      <c r="B637"/>
      <c r="C637" s="23"/>
    </row>
    <row r="638" spans="1:7" x14ac:dyDescent="0.25">
      <c r="B638"/>
      <c r="C638" s="23"/>
    </row>
    <row r="639" spans="1:7" x14ac:dyDescent="0.25">
      <c r="B639"/>
      <c r="C639" s="23"/>
    </row>
    <row r="640" spans="1:7" x14ac:dyDescent="0.25">
      <c r="B640"/>
      <c r="C640" s="23"/>
    </row>
    <row r="641" spans="2:3" x14ac:dyDescent="0.25">
      <c r="B641"/>
      <c r="C641" s="23"/>
    </row>
    <row r="642" spans="2:3" x14ac:dyDescent="0.25">
      <c r="B642"/>
      <c r="C642" s="23"/>
    </row>
    <row r="643" spans="2:3" x14ac:dyDescent="0.25">
      <c r="B643"/>
      <c r="C643" s="23"/>
    </row>
    <row r="644" spans="2:3" x14ac:dyDescent="0.25">
      <c r="B644"/>
      <c r="C644" s="23"/>
    </row>
    <row r="645" spans="2:3" x14ac:dyDescent="0.25">
      <c r="B645"/>
      <c r="C645" s="23"/>
    </row>
  </sheetData>
  <mergeCells count="9">
    <mergeCell ref="A27:C27"/>
    <mergeCell ref="D28:E28"/>
    <mergeCell ref="A1:O1"/>
    <mergeCell ref="J2:N2"/>
    <mergeCell ref="A3:B3"/>
    <mergeCell ref="D3:E3"/>
    <mergeCell ref="G3:H3"/>
    <mergeCell ref="K3:L3"/>
    <mergeCell ref="M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 Coefficients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AlanX</dc:creator>
  <cp:lastModifiedBy>AlanX</cp:lastModifiedBy>
  <dcterms:created xsi:type="dcterms:W3CDTF">2017-02-12T03:12:05Z</dcterms:created>
  <dcterms:modified xsi:type="dcterms:W3CDTF">2017-02-12T04:04:41Z</dcterms:modified>
</cp:coreProperties>
</file>