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5" yWindow="-15" windowWidth="20520" windowHeight="4065" activeTab="2"/>
  </bookViews>
  <sheets>
    <sheet name="Curves" sheetId="7" r:id="rId1"/>
    <sheet name="BasicCalcs" sheetId="5" r:id="rId2"/>
    <sheet name="Hearts Desire II" sheetId="1" r:id="rId3"/>
    <sheet name="Offset Table" sheetId="10" r:id="rId4"/>
    <sheet name="Drawing" sheetId="2" r:id="rId5"/>
    <sheet name="Unfold Offset Table" sheetId="3" r:id="rId6"/>
    <sheet name="Unfold Plot" sheetId="4" r:id="rId7"/>
    <sheet name="Section" sheetId="8" r:id="rId8"/>
    <sheet name="Slice" sheetId="9" r:id="rId9"/>
  </sheets>
  <functionGroups builtInGroupCount="17"/>
  <externalReferences>
    <externalReference r:id="rId10"/>
    <externalReference r:id="rId11"/>
  </externalReferences>
  <definedNames>
    <definedName name="__123Graph_A" localSheetId="1" hidden="1">'[1]NACA 0012'!$D$3:$D$13</definedName>
    <definedName name="__123Graph_A" hidden="1">'[2]NACA 0012'!$D$3:$D$13</definedName>
    <definedName name="_xlnm._FilterDatabase" localSheetId="2" hidden="1">'Hearts Desire II'!$A$2:$P$48</definedName>
  </definedNames>
  <calcPr calcId="145621"/>
</workbook>
</file>

<file path=xl/calcChain.xml><?xml version="1.0" encoding="utf-8"?>
<calcChain xmlns="http://schemas.openxmlformats.org/spreadsheetml/2006/main">
  <c r="B40" i="3" l="1"/>
  <c r="C40" i="3"/>
  <c r="D40" i="3"/>
  <c r="E40" i="3"/>
  <c r="G40" i="3"/>
  <c r="H40" i="3"/>
  <c r="I40" i="3"/>
  <c r="J40" i="3"/>
  <c r="L40" i="3"/>
  <c r="M40" i="3"/>
  <c r="N40" i="3"/>
  <c r="O40" i="3"/>
  <c r="Q40" i="3"/>
  <c r="R40" i="3"/>
  <c r="S40" i="3"/>
  <c r="T40" i="3"/>
  <c r="V40" i="3"/>
  <c r="W40" i="3"/>
  <c r="X40" i="3"/>
  <c r="Y40" i="3"/>
  <c r="B41" i="3"/>
  <c r="C41" i="3"/>
  <c r="D41" i="3"/>
  <c r="E41" i="3"/>
  <c r="G41" i="3"/>
  <c r="H41" i="3"/>
  <c r="I41" i="3"/>
  <c r="J41" i="3"/>
  <c r="L41" i="3"/>
  <c r="M41" i="3"/>
  <c r="N41" i="3"/>
  <c r="O41" i="3"/>
  <c r="Q41" i="3"/>
  <c r="R41" i="3"/>
  <c r="S41" i="3"/>
  <c r="T41" i="3"/>
  <c r="V41" i="3"/>
  <c r="W41" i="3"/>
  <c r="X41" i="3"/>
  <c r="Y41" i="3"/>
  <c r="B42" i="3"/>
  <c r="C42" i="3"/>
  <c r="D42" i="3"/>
  <c r="E42" i="3"/>
  <c r="G42" i="3"/>
  <c r="H42" i="3"/>
  <c r="I42" i="3"/>
  <c r="J42" i="3"/>
  <c r="L42" i="3"/>
  <c r="M42" i="3"/>
  <c r="N42" i="3"/>
  <c r="O42" i="3"/>
  <c r="Q42" i="3"/>
  <c r="R42" i="3"/>
  <c r="S42" i="3"/>
  <c r="T42" i="3"/>
  <c r="V42" i="3"/>
  <c r="W42" i="3"/>
  <c r="X42" i="3"/>
  <c r="Y42" i="3"/>
  <c r="B43" i="3"/>
  <c r="C43" i="3"/>
  <c r="D43" i="3"/>
  <c r="E43" i="3"/>
  <c r="G43" i="3"/>
  <c r="H43" i="3"/>
  <c r="I43" i="3"/>
  <c r="J43" i="3"/>
  <c r="L43" i="3"/>
  <c r="M43" i="3"/>
  <c r="N43" i="3"/>
  <c r="O43" i="3"/>
  <c r="Q43" i="3"/>
  <c r="R43" i="3"/>
  <c r="S43" i="3"/>
  <c r="T43" i="3"/>
  <c r="V43" i="3"/>
  <c r="W43" i="3"/>
  <c r="X43" i="3"/>
  <c r="Y43" i="3"/>
  <c r="B44" i="3"/>
  <c r="C44" i="3"/>
  <c r="D44" i="3"/>
  <c r="E44" i="3"/>
  <c r="G44" i="3"/>
  <c r="H44" i="3"/>
  <c r="I44" i="3"/>
  <c r="J44" i="3"/>
  <c r="L44" i="3"/>
  <c r="M44" i="3"/>
  <c r="N44" i="3"/>
  <c r="O44" i="3"/>
  <c r="Q44" i="3"/>
  <c r="R44" i="3"/>
  <c r="S44" i="3"/>
  <c r="T44" i="3"/>
  <c r="V44" i="3"/>
  <c r="W44" i="3"/>
  <c r="X44" i="3"/>
  <c r="Y44" i="3"/>
  <c r="B45" i="3"/>
  <c r="C45" i="3"/>
  <c r="D45" i="3"/>
  <c r="E45" i="3"/>
  <c r="G45" i="3"/>
  <c r="H45" i="3"/>
  <c r="I45" i="3"/>
  <c r="J45" i="3"/>
  <c r="L45" i="3"/>
  <c r="M45" i="3"/>
  <c r="N45" i="3"/>
  <c r="O45" i="3"/>
  <c r="Q45" i="3"/>
  <c r="R45" i="3"/>
  <c r="S45" i="3"/>
  <c r="T45" i="3"/>
  <c r="V45" i="3"/>
  <c r="W45" i="3"/>
  <c r="X45" i="3"/>
  <c r="Y45" i="3"/>
  <c r="B46" i="3"/>
  <c r="C46" i="3"/>
  <c r="D46" i="3"/>
  <c r="E46" i="3"/>
  <c r="G46" i="3"/>
  <c r="H46" i="3"/>
  <c r="I46" i="3"/>
  <c r="J46" i="3"/>
  <c r="L46" i="3"/>
  <c r="M46" i="3"/>
  <c r="N46" i="3"/>
  <c r="O46" i="3"/>
  <c r="Q46" i="3"/>
  <c r="R46" i="3"/>
  <c r="S46" i="3"/>
  <c r="T46" i="3"/>
  <c r="V46" i="3"/>
  <c r="W46" i="3"/>
  <c r="X46" i="3"/>
  <c r="Y46" i="3"/>
  <c r="B47" i="3"/>
  <c r="C47" i="3"/>
  <c r="D47" i="3"/>
  <c r="E47" i="3"/>
  <c r="G47" i="3"/>
  <c r="H47" i="3"/>
  <c r="I47" i="3"/>
  <c r="J47" i="3"/>
  <c r="L47" i="3"/>
  <c r="M47" i="3"/>
  <c r="N47" i="3"/>
  <c r="O47" i="3"/>
  <c r="Q47" i="3"/>
  <c r="R47" i="3"/>
  <c r="S47" i="3"/>
  <c r="T47" i="3"/>
  <c r="V47" i="3"/>
  <c r="W47" i="3"/>
  <c r="X47" i="3"/>
  <c r="Y47" i="3"/>
  <c r="B48" i="3"/>
  <c r="C48" i="3"/>
  <c r="D48" i="3"/>
  <c r="E48" i="3"/>
  <c r="G48" i="3"/>
  <c r="H48" i="3"/>
  <c r="I48" i="3"/>
  <c r="J48" i="3"/>
  <c r="L48" i="3"/>
  <c r="M48" i="3"/>
  <c r="N48" i="3"/>
  <c r="O48" i="3"/>
  <c r="Q48" i="3"/>
  <c r="R48" i="3"/>
  <c r="S48" i="3"/>
  <c r="T48" i="3"/>
  <c r="V48" i="3"/>
  <c r="W48" i="3"/>
  <c r="X48" i="3"/>
  <c r="Y48" i="3"/>
  <c r="B49" i="3"/>
  <c r="C49" i="3"/>
  <c r="D49" i="3"/>
  <c r="E49" i="3"/>
  <c r="G49" i="3"/>
  <c r="H49" i="3"/>
  <c r="I49" i="3"/>
  <c r="J49" i="3"/>
  <c r="L49" i="3"/>
  <c r="M49" i="3"/>
  <c r="N49" i="3"/>
  <c r="O49" i="3"/>
  <c r="Q49" i="3"/>
  <c r="R49" i="3"/>
  <c r="S49" i="3"/>
  <c r="T49" i="3"/>
  <c r="V49" i="3"/>
  <c r="W49" i="3"/>
  <c r="X49" i="3"/>
  <c r="Y49" i="3"/>
  <c r="B50" i="3"/>
  <c r="C50" i="3"/>
  <c r="D50" i="3"/>
  <c r="E50" i="3"/>
  <c r="G50" i="3"/>
  <c r="H50" i="3"/>
  <c r="I50" i="3"/>
  <c r="J50" i="3"/>
  <c r="L50" i="3"/>
  <c r="M50" i="3"/>
  <c r="N50" i="3"/>
  <c r="O50" i="3"/>
  <c r="Q50" i="3"/>
  <c r="R50" i="3"/>
  <c r="S50" i="3"/>
  <c r="T50" i="3"/>
  <c r="V50" i="3"/>
  <c r="W50" i="3"/>
  <c r="X50" i="3"/>
  <c r="Y50" i="3"/>
  <c r="B51" i="3"/>
  <c r="C51" i="3"/>
  <c r="D51" i="3"/>
  <c r="E51" i="3"/>
  <c r="G51" i="3"/>
  <c r="H51" i="3"/>
  <c r="I51" i="3"/>
  <c r="J51" i="3"/>
  <c r="L51" i="3"/>
  <c r="M51" i="3"/>
  <c r="N51" i="3"/>
  <c r="O51" i="3"/>
  <c r="Q51" i="3"/>
  <c r="R51" i="3"/>
  <c r="S51" i="3"/>
  <c r="T51" i="3"/>
  <c r="V51" i="3"/>
  <c r="W51" i="3"/>
  <c r="X51" i="3"/>
  <c r="Y51" i="3"/>
  <c r="B52" i="3"/>
  <c r="C52" i="3"/>
  <c r="D52" i="3"/>
  <c r="E52" i="3"/>
  <c r="G52" i="3"/>
  <c r="H52" i="3"/>
  <c r="I52" i="3"/>
  <c r="J52" i="3"/>
  <c r="L52" i="3"/>
  <c r="M52" i="3"/>
  <c r="N52" i="3"/>
  <c r="O52" i="3"/>
  <c r="Q52" i="3"/>
  <c r="R52" i="3"/>
  <c r="S52" i="3"/>
  <c r="T52" i="3"/>
  <c r="V52" i="3"/>
  <c r="W52" i="3"/>
  <c r="X52" i="3"/>
  <c r="Y52" i="3"/>
  <c r="B53" i="3"/>
  <c r="C53" i="3"/>
  <c r="D53" i="3"/>
  <c r="E53" i="3"/>
  <c r="G53" i="3"/>
  <c r="H53" i="3"/>
  <c r="I53" i="3"/>
  <c r="J53" i="3"/>
  <c r="L53" i="3"/>
  <c r="M53" i="3"/>
  <c r="N53" i="3"/>
  <c r="O53" i="3"/>
  <c r="Q53" i="3"/>
  <c r="R53" i="3"/>
  <c r="S53" i="3"/>
  <c r="T53" i="3"/>
  <c r="V53" i="3"/>
  <c r="W53" i="3"/>
  <c r="X53" i="3"/>
  <c r="Y53" i="3"/>
  <c r="B54" i="3"/>
  <c r="C54" i="3"/>
  <c r="D54" i="3"/>
  <c r="E54" i="3"/>
  <c r="G54" i="3"/>
  <c r="H54" i="3"/>
  <c r="I54" i="3"/>
  <c r="J54" i="3"/>
  <c r="L54" i="3"/>
  <c r="M54" i="3"/>
  <c r="N54" i="3"/>
  <c r="O54" i="3"/>
  <c r="Q54" i="3"/>
  <c r="R54" i="3"/>
  <c r="S54" i="3"/>
  <c r="T54" i="3"/>
  <c r="V54" i="3"/>
  <c r="W54" i="3"/>
  <c r="X54" i="3"/>
  <c r="Y54" i="3"/>
  <c r="B55" i="3"/>
  <c r="C55" i="3"/>
  <c r="D55" i="3"/>
  <c r="E55" i="3"/>
  <c r="G55" i="3"/>
  <c r="H55" i="3"/>
  <c r="I55" i="3"/>
  <c r="J55" i="3"/>
  <c r="L55" i="3"/>
  <c r="M55" i="3"/>
  <c r="N55" i="3"/>
  <c r="O55" i="3"/>
  <c r="Q55" i="3"/>
  <c r="R55" i="3"/>
  <c r="S55" i="3"/>
  <c r="T55" i="3"/>
  <c r="V55" i="3"/>
  <c r="W55" i="3"/>
  <c r="X55" i="3"/>
  <c r="Y55" i="3"/>
  <c r="B56" i="3"/>
  <c r="C56" i="3"/>
  <c r="D56" i="3"/>
  <c r="E56" i="3"/>
  <c r="G56" i="3"/>
  <c r="H56" i="3"/>
  <c r="I56" i="3"/>
  <c r="J56" i="3"/>
  <c r="L56" i="3"/>
  <c r="M56" i="3"/>
  <c r="N56" i="3"/>
  <c r="O56" i="3"/>
  <c r="Q56" i="3"/>
  <c r="R56" i="3"/>
  <c r="S56" i="3"/>
  <c r="T56" i="3"/>
  <c r="V56" i="3"/>
  <c r="W56" i="3"/>
  <c r="X56" i="3"/>
  <c r="Y56" i="3"/>
  <c r="B57" i="3"/>
  <c r="C57" i="3"/>
  <c r="D57" i="3"/>
  <c r="E57" i="3"/>
  <c r="G57" i="3"/>
  <c r="H57" i="3"/>
  <c r="I57" i="3"/>
  <c r="J57" i="3"/>
  <c r="L57" i="3"/>
  <c r="M57" i="3"/>
  <c r="N57" i="3"/>
  <c r="O57" i="3"/>
  <c r="Q57" i="3"/>
  <c r="R57" i="3"/>
  <c r="S57" i="3"/>
  <c r="T57" i="3"/>
  <c r="V57" i="3"/>
  <c r="W57" i="3"/>
  <c r="X57" i="3"/>
  <c r="Y57" i="3"/>
  <c r="B58" i="3"/>
  <c r="C58" i="3"/>
  <c r="D58" i="3"/>
  <c r="E58" i="3"/>
  <c r="G58" i="3"/>
  <c r="H58" i="3"/>
  <c r="I58" i="3"/>
  <c r="J58" i="3"/>
  <c r="L58" i="3"/>
  <c r="M58" i="3"/>
  <c r="N58" i="3"/>
  <c r="O58" i="3"/>
  <c r="Q58" i="3"/>
  <c r="R58" i="3"/>
  <c r="S58" i="3"/>
  <c r="T58" i="3"/>
  <c r="V58" i="3"/>
  <c r="W58" i="3"/>
  <c r="X58" i="3"/>
  <c r="Y58" i="3"/>
  <c r="B59" i="3"/>
  <c r="C59" i="3"/>
  <c r="D59" i="3"/>
  <c r="E59" i="3"/>
  <c r="G59" i="3"/>
  <c r="H59" i="3"/>
  <c r="I59" i="3"/>
  <c r="J59" i="3"/>
  <c r="L59" i="3"/>
  <c r="M59" i="3"/>
  <c r="N59" i="3"/>
  <c r="O59" i="3"/>
  <c r="Q59" i="3"/>
  <c r="R59" i="3"/>
  <c r="S59" i="3"/>
  <c r="T59" i="3"/>
  <c r="V59" i="3"/>
  <c r="W59" i="3"/>
  <c r="X59" i="3"/>
  <c r="Y59" i="3"/>
  <c r="B60" i="3"/>
  <c r="C60" i="3"/>
  <c r="D60" i="3"/>
  <c r="E60" i="3"/>
  <c r="G60" i="3"/>
  <c r="H60" i="3"/>
  <c r="I60" i="3"/>
  <c r="J60" i="3"/>
  <c r="L60" i="3"/>
  <c r="M60" i="3"/>
  <c r="N60" i="3"/>
  <c r="O60" i="3"/>
  <c r="Q60" i="3"/>
  <c r="R60" i="3"/>
  <c r="S60" i="3"/>
  <c r="T60" i="3"/>
  <c r="V60" i="3"/>
  <c r="W60" i="3"/>
  <c r="X60" i="3"/>
  <c r="Y60" i="3"/>
  <c r="B61" i="3"/>
  <c r="C61" i="3"/>
  <c r="D61" i="3"/>
  <c r="E61" i="3"/>
  <c r="G61" i="3"/>
  <c r="H61" i="3"/>
  <c r="I61" i="3"/>
  <c r="J61" i="3"/>
  <c r="L61" i="3"/>
  <c r="M61" i="3"/>
  <c r="N61" i="3"/>
  <c r="O61" i="3"/>
  <c r="Q61" i="3"/>
  <c r="R61" i="3"/>
  <c r="S61" i="3"/>
  <c r="T61" i="3"/>
  <c r="V61" i="3"/>
  <c r="W61" i="3"/>
  <c r="X61" i="3"/>
  <c r="Y61" i="3"/>
  <c r="B62" i="3"/>
  <c r="C62" i="3"/>
  <c r="D62" i="3"/>
  <c r="E62" i="3"/>
  <c r="G62" i="3"/>
  <c r="H62" i="3"/>
  <c r="I62" i="3"/>
  <c r="J62" i="3"/>
  <c r="L62" i="3"/>
  <c r="M62" i="3"/>
  <c r="N62" i="3"/>
  <c r="O62" i="3"/>
  <c r="Q62" i="3"/>
  <c r="R62" i="3"/>
  <c r="S62" i="3"/>
  <c r="T62" i="3"/>
  <c r="V62" i="3"/>
  <c r="W62" i="3"/>
  <c r="X62" i="3"/>
  <c r="Y62" i="3"/>
  <c r="B63" i="3"/>
  <c r="C63" i="3"/>
  <c r="D63" i="3"/>
  <c r="E63" i="3"/>
  <c r="G63" i="3"/>
  <c r="H63" i="3"/>
  <c r="I63" i="3"/>
  <c r="J63" i="3"/>
  <c r="L63" i="3"/>
  <c r="M63" i="3"/>
  <c r="N63" i="3"/>
  <c r="O63" i="3"/>
  <c r="Q63" i="3"/>
  <c r="R63" i="3"/>
  <c r="S63" i="3"/>
  <c r="T63" i="3"/>
  <c r="V63" i="3"/>
  <c r="W63" i="3"/>
  <c r="X63" i="3"/>
  <c r="Y63" i="3"/>
  <c r="B64" i="3"/>
  <c r="C64" i="3"/>
  <c r="D64" i="3"/>
  <c r="E64" i="3"/>
  <c r="G64" i="3"/>
  <c r="H64" i="3"/>
  <c r="I64" i="3"/>
  <c r="J64" i="3"/>
  <c r="L64" i="3"/>
  <c r="M64" i="3"/>
  <c r="N64" i="3"/>
  <c r="O64" i="3"/>
  <c r="Q64" i="3"/>
  <c r="R64" i="3"/>
  <c r="S64" i="3"/>
  <c r="T64" i="3"/>
  <c r="V64" i="3"/>
  <c r="W64" i="3"/>
  <c r="X64" i="3"/>
  <c r="Y64" i="3"/>
  <c r="B65" i="3"/>
  <c r="C65" i="3"/>
  <c r="D65" i="3"/>
  <c r="E65" i="3"/>
  <c r="G65" i="3"/>
  <c r="H65" i="3"/>
  <c r="I65" i="3"/>
  <c r="J65" i="3"/>
  <c r="L65" i="3"/>
  <c r="M65" i="3"/>
  <c r="N65" i="3"/>
  <c r="O65" i="3"/>
  <c r="Q65" i="3"/>
  <c r="R65" i="3"/>
  <c r="S65" i="3"/>
  <c r="T65" i="3"/>
  <c r="V65" i="3"/>
  <c r="W65" i="3"/>
  <c r="X65" i="3"/>
  <c r="Y65" i="3"/>
  <c r="B66" i="3"/>
  <c r="C66" i="3"/>
  <c r="D66" i="3"/>
  <c r="E66" i="3"/>
  <c r="G66" i="3"/>
  <c r="H66" i="3"/>
  <c r="I66" i="3"/>
  <c r="J66" i="3"/>
  <c r="L66" i="3"/>
  <c r="M66" i="3"/>
  <c r="N66" i="3"/>
  <c r="O66" i="3"/>
  <c r="Q66" i="3"/>
  <c r="R66" i="3"/>
  <c r="S66" i="3"/>
  <c r="T66" i="3"/>
  <c r="V66" i="3"/>
  <c r="W66" i="3"/>
  <c r="X66" i="3"/>
  <c r="Y66" i="3"/>
  <c r="B67" i="3"/>
  <c r="C67" i="3"/>
  <c r="D67" i="3"/>
  <c r="E67" i="3"/>
  <c r="G67" i="3"/>
  <c r="H67" i="3"/>
  <c r="I67" i="3"/>
  <c r="J67" i="3"/>
  <c r="L67" i="3"/>
  <c r="M67" i="3"/>
  <c r="N67" i="3"/>
  <c r="O67" i="3"/>
  <c r="Q67" i="3"/>
  <c r="R67" i="3"/>
  <c r="S67" i="3"/>
  <c r="T67" i="3"/>
  <c r="V67" i="3"/>
  <c r="W67" i="3"/>
  <c r="X67" i="3"/>
  <c r="Y67" i="3"/>
  <c r="B68" i="3"/>
  <c r="C68" i="3"/>
  <c r="D68" i="3"/>
  <c r="E68" i="3"/>
  <c r="G68" i="3"/>
  <c r="H68" i="3"/>
  <c r="I68" i="3"/>
  <c r="J68" i="3"/>
  <c r="L68" i="3"/>
  <c r="M68" i="3"/>
  <c r="N68" i="3"/>
  <c r="O68" i="3"/>
  <c r="Q68" i="3"/>
  <c r="R68" i="3"/>
  <c r="S68" i="3"/>
  <c r="T68" i="3"/>
  <c r="V68" i="3"/>
  <c r="W68" i="3"/>
  <c r="X68" i="3"/>
  <c r="Y68" i="3"/>
  <c r="B69" i="3"/>
  <c r="C69" i="3"/>
  <c r="D69" i="3"/>
  <c r="E69" i="3"/>
  <c r="G69" i="3"/>
  <c r="H69" i="3"/>
  <c r="I69" i="3"/>
  <c r="J69" i="3"/>
  <c r="L69" i="3"/>
  <c r="M69" i="3"/>
  <c r="N69" i="3"/>
  <c r="O69" i="3"/>
  <c r="Q69" i="3"/>
  <c r="R69" i="3"/>
  <c r="S69" i="3"/>
  <c r="T69" i="3"/>
  <c r="V69" i="3"/>
  <c r="W69" i="3"/>
  <c r="X69" i="3"/>
  <c r="Y69" i="3"/>
  <c r="B70" i="3"/>
  <c r="C70" i="3"/>
  <c r="D70" i="3"/>
  <c r="E70" i="3"/>
  <c r="G70" i="3"/>
  <c r="H70" i="3"/>
  <c r="I70" i="3"/>
  <c r="J70" i="3"/>
  <c r="L70" i="3"/>
  <c r="M70" i="3"/>
  <c r="N70" i="3"/>
  <c r="O70" i="3"/>
  <c r="Q70" i="3"/>
  <c r="R70" i="3"/>
  <c r="S70" i="3"/>
  <c r="T70" i="3"/>
  <c r="V70" i="3"/>
  <c r="W70" i="3"/>
  <c r="X70" i="3"/>
  <c r="Y70" i="3"/>
  <c r="B71" i="3"/>
  <c r="C71" i="3"/>
  <c r="D71" i="3"/>
  <c r="E71" i="3"/>
  <c r="G71" i="3"/>
  <c r="H71" i="3"/>
  <c r="I71" i="3"/>
  <c r="J71" i="3"/>
  <c r="L71" i="3"/>
  <c r="M71" i="3"/>
  <c r="N71" i="3"/>
  <c r="O71" i="3"/>
  <c r="Q71" i="3"/>
  <c r="R71" i="3"/>
  <c r="S71" i="3"/>
  <c r="T71" i="3"/>
  <c r="V71" i="3"/>
  <c r="W71" i="3"/>
  <c r="X71" i="3"/>
  <c r="Y71" i="3"/>
  <c r="B72" i="3"/>
  <c r="C72" i="3"/>
  <c r="D72" i="3"/>
  <c r="E72" i="3"/>
  <c r="G72" i="3"/>
  <c r="H72" i="3"/>
  <c r="I72" i="3"/>
  <c r="J72" i="3"/>
  <c r="L72" i="3"/>
  <c r="M72" i="3"/>
  <c r="N72" i="3"/>
  <c r="O72" i="3"/>
  <c r="Q72" i="3"/>
  <c r="R72" i="3"/>
  <c r="S72" i="3"/>
  <c r="T72" i="3"/>
  <c r="V72" i="3"/>
  <c r="W72" i="3"/>
  <c r="X72" i="3"/>
  <c r="Y72" i="3"/>
  <c r="B73" i="3"/>
  <c r="C73" i="3"/>
  <c r="D73" i="3"/>
  <c r="E73" i="3"/>
  <c r="G73" i="3"/>
  <c r="H73" i="3"/>
  <c r="I73" i="3"/>
  <c r="J73" i="3"/>
  <c r="L73" i="3"/>
  <c r="M73" i="3"/>
  <c r="N73" i="3"/>
  <c r="O73" i="3"/>
  <c r="Q73" i="3"/>
  <c r="R73" i="3"/>
  <c r="S73" i="3"/>
  <c r="T73" i="3"/>
  <c r="V73" i="3"/>
  <c r="W73" i="3"/>
  <c r="X73" i="3"/>
  <c r="Y73" i="3"/>
  <c r="C41" i="5" l="1"/>
  <c r="C44" i="5"/>
  <c r="M2" i="1"/>
  <c r="Y39" i="3" l="1"/>
  <c r="X39" i="3"/>
  <c r="W39" i="3"/>
  <c r="V39" i="3"/>
  <c r="Y38" i="3"/>
  <c r="X38" i="3"/>
  <c r="W38" i="3"/>
  <c r="V38" i="3"/>
  <c r="Y37" i="3"/>
  <c r="X37" i="3"/>
  <c r="W37" i="3"/>
  <c r="V37" i="3"/>
  <c r="Y36" i="3"/>
  <c r="X36" i="3"/>
  <c r="W36" i="3"/>
  <c r="V36" i="3"/>
  <c r="Y35" i="3"/>
  <c r="X35" i="3"/>
  <c r="W35" i="3"/>
  <c r="V35" i="3"/>
  <c r="Y34" i="3"/>
  <c r="X34" i="3"/>
  <c r="W34" i="3"/>
  <c r="V34" i="3"/>
  <c r="Y33" i="3"/>
  <c r="X33" i="3"/>
  <c r="W33" i="3"/>
  <c r="V33" i="3"/>
  <c r="Y32" i="3"/>
  <c r="X32" i="3"/>
  <c r="W32" i="3"/>
  <c r="V32" i="3"/>
  <c r="Y31" i="3"/>
  <c r="X31" i="3"/>
  <c r="W31" i="3"/>
  <c r="V31" i="3"/>
  <c r="Y30" i="3"/>
  <c r="X30" i="3"/>
  <c r="W30" i="3"/>
  <c r="V30" i="3"/>
  <c r="Y29" i="3"/>
  <c r="X29" i="3"/>
  <c r="W29" i="3"/>
  <c r="V29" i="3"/>
  <c r="Y28" i="3"/>
  <c r="X28" i="3"/>
  <c r="W28" i="3"/>
  <c r="V28" i="3"/>
  <c r="Y27" i="3"/>
  <c r="X27" i="3"/>
  <c r="W27" i="3"/>
  <c r="V27" i="3"/>
  <c r="Y26" i="3"/>
  <c r="X26" i="3"/>
  <c r="W26" i="3"/>
  <c r="V26" i="3"/>
  <c r="Y25" i="3"/>
  <c r="X25" i="3"/>
  <c r="W25" i="3"/>
  <c r="V25" i="3"/>
  <c r="Y24" i="3"/>
  <c r="X24" i="3"/>
  <c r="W24" i="3"/>
  <c r="V24" i="3"/>
  <c r="Y23" i="3"/>
  <c r="X23" i="3"/>
  <c r="W23" i="3"/>
  <c r="V23" i="3"/>
  <c r="Y22" i="3"/>
  <c r="X22" i="3"/>
  <c r="W22" i="3"/>
  <c r="V22" i="3"/>
  <c r="Y21" i="3"/>
  <c r="X21" i="3"/>
  <c r="W21" i="3"/>
  <c r="V21" i="3"/>
  <c r="Y20" i="3"/>
  <c r="X20" i="3"/>
  <c r="W20" i="3"/>
  <c r="V20" i="3"/>
  <c r="Y19" i="3"/>
  <c r="X19" i="3"/>
  <c r="W19" i="3"/>
  <c r="V19" i="3"/>
  <c r="Y18" i="3"/>
  <c r="X18" i="3"/>
  <c r="W18" i="3"/>
  <c r="V18" i="3"/>
  <c r="Y17" i="3"/>
  <c r="X17" i="3"/>
  <c r="W17" i="3"/>
  <c r="V17" i="3"/>
  <c r="Y16" i="3"/>
  <c r="X16" i="3"/>
  <c r="W16" i="3"/>
  <c r="V16" i="3"/>
  <c r="Y15" i="3"/>
  <c r="X15" i="3"/>
  <c r="W15" i="3"/>
  <c r="V15" i="3"/>
  <c r="Y14" i="3"/>
  <c r="X14" i="3"/>
  <c r="W14" i="3"/>
  <c r="V14" i="3"/>
  <c r="Y13" i="3"/>
  <c r="X13" i="3"/>
  <c r="W13" i="3"/>
  <c r="V13" i="3"/>
  <c r="Y12" i="3"/>
  <c r="X12" i="3"/>
  <c r="W12" i="3"/>
  <c r="V12" i="3"/>
  <c r="Y11" i="3"/>
  <c r="X11" i="3"/>
  <c r="W11" i="3"/>
  <c r="V11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T39" i="3"/>
  <c r="S39" i="3"/>
  <c r="R39" i="3"/>
  <c r="Q39" i="3"/>
  <c r="T38" i="3"/>
  <c r="S38" i="3"/>
  <c r="R38" i="3"/>
  <c r="Q38" i="3"/>
  <c r="T37" i="3"/>
  <c r="S37" i="3"/>
  <c r="R37" i="3"/>
  <c r="Q37" i="3"/>
  <c r="T36" i="3"/>
  <c r="S36" i="3"/>
  <c r="R36" i="3"/>
  <c r="Q36" i="3"/>
  <c r="T35" i="3"/>
  <c r="S35" i="3"/>
  <c r="R35" i="3"/>
  <c r="Q35" i="3"/>
  <c r="T34" i="3"/>
  <c r="S34" i="3"/>
  <c r="R34" i="3"/>
  <c r="Q34" i="3"/>
  <c r="T33" i="3"/>
  <c r="S33" i="3"/>
  <c r="R33" i="3"/>
  <c r="Q33" i="3"/>
  <c r="T32" i="3"/>
  <c r="S32" i="3"/>
  <c r="R32" i="3"/>
  <c r="Q32" i="3"/>
  <c r="T31" i="3"/>
  <c r="S31" i="3"/>
  <c r="R31" i="3"/>
  <c r="Q31" i="3"/>
  <c r="T30" i="3"/>
  <c r="S30" i="3"/>
  <c r="R30" i="3"/>
  <c r="Q30" i="3"/>
  <c r="T29" i="3"/>
  <c r="S29" i="3"/>
  <c r="R29" i="3"/>
  <c r="Q29" i="3"/>
  <c r="T28" i="3"/>
  <c r="S28" i="3"/>
  <c r="R28" i="3"/>
  <c r="Q28" i="3"/>
  <c r="T27" i="3"/>
  <c r="S27" i="3"/>
  <c r="R27" i="3"/>
  <c r="Q27" i="3"/>
  <c r="T26" i="3"/>
  <c r="S26" i="3"/>
  <c r="R26" i="3"/>
  <c r="Q26" i="3"/>
  <c r="T25" i="3"/>
  <c r="S25" i="3"/>
  <c r="R25" i="3"/>
  <c r="Q25" i="3"/>
  <c r="T24" i="3"/>
  <c r="S24" i="3"/>
  <c r="R24" i="3"/>
  <c r="Q24" i="3"/>
  <c r="T23" i="3"/>
  <c r="S23" i="3"/>
  <c r="R23" i="3"/>
  <c r="Q23" i="3"/>
  <c r="T22" i="3"/>
  <c r="S22" i="3"/>
  <c r="R22" i="3"/>
  <c r="Q22" i="3"/>
  <c r="T21" i="3"/>
  <c r="S21" i="3"/>
  <c r="R21" i="3"/>
  <c r="Q21" i="3"/>
  <c r="T20" i="3"/>
  <c r="S20" i="3"/>
  <c r="R20" i="3"/>
  <c r="Q20" i="3"/>
  <c r="T19" i="3"/>
  <c r="S19" i="3"/>
  <c r="R19" i="3"/>
  <c r="Q19" i="3"/>
  <c r="T18" i="3"/>
  <c r="S18" i="3"/>
  <c r="R18" i="3"/>
  <c r="Q18" i="3"/>
  <c r="T17" i="3"/>
  <c r="S17" i="3"/>
  <c r="R17" i="3"/>
  <c r="Q17" i="3"/>
  <c r="T16" i="3"/>
  <c r="S16" i="3"/>
  <c r="R16" i="3"/>
  <c r="Q16" i="3"/>
  <c r="T15" i="3"/>
  <c r="S15" i="3"/>
  <c r="R15" i="3"/>
  <c r="Q15" i="3"/>
  <c r="T14" i="3"/>
  <c r="S14" i="3"/>
  <c r="R14" i="3"/>
  <c r="Q14" i="3"/>
  <c r="T13" i="3"/>
  <c r="S13" i="3"/>
  <c r="R13" i="3"/>
  <c r="Q13" i="3"/>
  <c r="T12" i="3"/>
  <c r="S12" i="3"/>
  <c r="R12" i="3"/>
  <c r="Q12" i="3"/>
  <c r="T11" i="3"/>
  <c r="S11" i="3"/>
  <c r="R11" i="3"/>
  <c r="Q11" i="3"/>
  <c r="T10" i="3"/>
  <c r="S10" i="3"/>
  <c r="R10" i="3"/>
  <c r="Q10" i="3"/>
  <c r="T9" i="3"/>
  <c r="S9" i="3"/>
  <c r="R9" i="3"/>
  <c r="Q9" i="3"/>
  <c r="T8" i="3"/>
  <c r="S8" i="3"/>
  <c r="R8" i="3"/>
  <c r="Q8" i="3"/>
  <c r="T7" i="3"/>
  <c r="S7" i="3"/>
  <c r="R7" i="3"/>
  <c r="Q7" i="3"/>
  <c r="O39" i="3"/>
  <c r="N39" i="3"/>
  <c r="M39" i="3"/>
  <c r="L39" i="3"/>
  <c r="O38" i="3"/>
  <c r="N38" i="3"/>
  <c r="M38" i="3"/>
  <c r="L38" i="3"/>
  <c r="O37" i="3"/>
  <c r="N37" i="3"/>
  <c r="M37" i="3"/>
  <c r="L37" i="3"/>
  <c r="O36" i="3"/>
  <c r="N36" i="3"/>
  <c r="M36" i="3"/>
  <c r="L36" i="3"/>
  <c r="O35" i="3"/>
  <c r="N35" i="3"/>
  <c r="M35" i="3"/>
  <c r="L35" i="3"/>
  <c r="O34" i="3"/>
  <c r="N34" i="3"/>
  <c r="M34" i="3"/>
  <c r="L34" i="3"/>
  <c r="O33" i="3"/>
  <c r="N33" i="3"/>
  <c r="M33" i="3"/>
  <c r="L33" i="3"/>
  <c r="O32" i="3"/>
  <c r="N32" i="3"/>
  <c r="M32" i="3"/>
  <c r="L32" i="3"/>
  <c r="O31" i="3"/>
  <c r="N31" i="3"/>
  <c r="M31" i="3"/>
  <c r="L31" i="3"/>
  <c r="O30" i="3"/>
  <c r="N30" i="3"/>
  <c r="M30" i="3"/>
  <c r="L30" i="3"/>
  <c r="O29" i="3"/>
  <c r="N29" i="3"/>
  <c r="M29" i="3"/>
  <c r="L29" i="3"/>
  <c r="O28" i="3"/>
  <c r="N28" i="3"/>
  <c r="M28" i="3"/>
  <c r="L28" i="3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O19" i="3"/>
  <c r="N19" i="3"/>
  <c r="M19" i="3"/>
  <c r="L19" i="3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O14" i="3"/>
  <c r="N14" i="3"/>
  <c r="M14" i="3"/>
  <c r="L14" i="3"/>
  <c r="O13" i="3"/>
  <c r="N13" i="3"/>
  <c r="M13" i="3"/>
  <c r="L13" i="3"/>
  <c r="O12" i="3"/>
  <c r="N12" i="3"/>
  <c r="M12" i="3"/>
  <c r="L12" i="3"/>
  <c r="O11" i="3"/>
  <c r="N11" i="3"/>
  <c r="M11" i="3"/>
  <c r="L11" i="3"/>
  <c r="O10" i="3"/>
  <c r="N10" i="3"/>
  <c r="M10" i="3"/>
  <c r="L10" i="3"/>
  <c r="O9" i="3"/>
  <c r="N9" i="3"/>
  <c r="M9" i="3"/>
  <c r="L9" i="3"/>
  <c r="O8" i="3"/>
  <c r="N8" i="3"/>
  <c r="M8" i="3"/>
  <c r="L8" i="3"/>
  <c r="O7" i="3"/>
  <c r="N7" i="3"/>
  <c r="M7" i="3"/>
  <c r="L7" i="3"/>
  <c r="J39" i="3"/>
  <c r="I39" i="3"/>
  <c r="H39" i="3"/>
  <c r="G39" i="3"/>
  <c r="J38" i="3"/>
  <c r="I38" i="3"/>
  <c r="H38" i="3"/>
  <c r="G38" i="3"/>
  <c r="J37" i="3"/>
  <c r="I37" i="3"/>
  <c r="H37" i="3"/>
  <c r="G37" i="3"/>
  <c r="J36" i="3"/>
  <c r="I36" i="3"/>
  <c r="H36" i="3"/>
  <c r="G36" i="3"/>
  <c r="J35" i="3"/>
  <c r="I35" i="3"/>
  <c r="H35" i="3"/>
  <c r="G35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J29" i="3"/>
  <c r="I29" i="3"/>
  <c r="H29" i="3"/>
  <c r="G29" i="3"/>
  <c r="J28" i="3"/>
  <c r="I28" i="3"/>
  <c r="H28" i="3"/>
  <c r="G28" i="3"/>
  <c r="J27" i="3"/>
  <c r="I27" i="3"/>
  <c r="H27" i="3"/>
  <c r="G27" i="3"/>
  <c r="J26" i="3"/>
  <c r="I26" i="3"/>
  <c r="H26" i="3"/>
  <c r="G26" i="3"/>
  <c r="J25" i="3"/>
  <c r="I25" i="3"/>
  <c r="H25" i="3"/>
  <c r="G25" i="3"/>
  <c r="J24" i="3"/>
  <c r="I24" i="3"/>
  <c r="H24" i="3"/>
  <c r="G24" i="3"/>
  <c r="J23" i="3"/>
  <c r="I23" i="3"/>
  <c r="H23" i="3"/>
  <c r="G23" i="3"/>
  <c r="J22" i="3"/>
  <c r="I22" i="3"/>
  <c r="H22" i="3"/>
  <c r="G22" i="3"/>
  <c r="J21" i="3"/>
  <c r="I21" i="3"/>
  <c r="H21" i="3"/>
  <c r="G21" i="3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E7" i="3"/>
  <c r="C7" i="3"/>
  <c r="D23" i="1" l="1"/>
  <c r="D21" i="1"/>
  <c r="E21" i="1"/>
  <c r="DE7" i="7" l="1"/>
  <c r="DD7" i="7"/>
  <c r="CZ7" i="7"/>
  <c r="CY7" i="7"/>
  <c r="CU7" i="7"/>
  <c r="CT7" i="7"/>
  <c r="CP7" i="7"/>
  <c r="CO7" i="7"/>
  <c r="CK7" i="7"/>
  <c r="CJ7" i="7"/>
  <c r="CF7" i="7"/>
  <c r="CE7" i="7"/>
  <c r="CA7" i="7"/>
  <c r="BZ7" i="7"/>
  <c r="BV7" i="7"/>
  <c r="BU7" i="7"/>
  <c r="BQ7" i="7"/>
  <c r="BP7" i="7"/>
  <c r="BL7" i="7"/>
  <c r="BK7" i="7"/>
  <c r="BG7" i="7"/>
  <c r="BF7" i="7"/>
  <c r="BB7" i="7"/>
  <c r="BA7" i="7"/>
  <c r="AW7" i="7"/>
  <c r="AV7" i="7"/>
  <c r="AR7" i="7"/>
  <c r="AQ7" i="7"/>
  <c r="AM7" i="7"/>
  <c r="AL7" i="7"/>
  <c r="AH7" i="7"/>
  <c r="AG7" i="7"/>
  <c r="AC7" i="7"/>
  <c r="AB7" i="7"/>
  <c r="X7" i="7"/>
  <c r="W7" i="7"/>
  <c r="S7" i="7"/>
  <c r="R7" i="7"/>
  <c r="N7" i="7"/>
  <c r="M7" i="7"/>
  <c r="I7" i="7"/>
  <c r="H7" i="7"/>
  <c r="D7" i="7"/>
  <c r="C7" i="7"/>
  <c r="DE6" i="7"/>
  <c r="DD6" i="7"/>
  <c r="CZ6" i="7"/>
  <c r="CY6" i="7"/>
  <c r="CU6" i="7"/>
  <c r="CT6" i="7"/>
  <c r="CP6" i="7"/>
  <c r="CO6" i="7"/>
  <c r="CK6" i="7"/>
  <c r="CJ6" i="7"/>
  <c r="CF6" i="7"/>
  <c r="CE6" i="7"/>
  <c r="CA6" i="7"/>
  <c r="BZ6" i="7"/>
  <c r="BV6" i="7"/>
  <c r="BU6" i="7"/>
  <c r="BQ6" i="7"/>
  <c r="BP6" i="7"/>
  <c r="BL6" i="7"/>
  <c r="BK6" i="7"/>
  <c r="BG6" i="7"/>
  <c r="BF6" i="7"/>
  <c r="BB6" i="7"/>
  <c r="BA6" i="7"/>
  <c r="AW6" i="7"/>
  <c r="AV6" i="7"/>
  <c r="AR6" i="7"/>
  <c r="AQ6" i="7"/>
  <c r="AM6" i="7"/>
  <c r="AL6" i="7"/>
  <c r="AH6" i="7"/>
  <c r="AG6" i="7"/>
  <c r="AC6" i="7"/>
  <c r="AB6" i="7"/>
  <c r="X6" i="7"/>
  <c r="W6" i="7"/>
  <c r="S6" i="7"/>
  <c r="R6" i="7"/>
  <c r="N6" i="7"/>
  <c r="M6" i="7"/>
  <c r="I6" i="7"/>
  <c r="H6" i="7"/>
  <c r="D6" i="7"/>
  <c r="C6" i="7"/>
  <c r="DE5" i="7"/>
  <c r="DD5" i="7"/>
  <c r="CZ5" i="7"/>
  <c r="CY5" i="7"/>
  <c r="CU5" i="7"/>
  <c r="CT5" i="7"/>
  <c r="CP5" i="7"/>
  <c r="CO5" i="7"/>
  <c r="CK5" i="7"/>
  <c r="CJ5" i="7"/>
  <c r="CF5" i="7"/>
  <c r="CE5" i="7"/>
  <c r="CA5" i="7"/>
  <c r="BZ5" i="7"/>
  <c r="BV5" i="7"/>
  <c r="BU5" i="7"/>
  <c r="BQ5" i="7"/>
  <c r="BP5" i="7"/>
  <c r="BL5" i="7"/>
  <c r="BK5" i="7"/>
  <c r="BG5" i="7"/>
  <c r="BF5" i="7"/>
  <c r="BB5" i="7"/>
  <c r="BA5" i="7"/>
  <c r="AW5" i="7"/>
  <c r="AV5" i="7"/>
  <c r="AR5" i="7"/>
  <c r="AQ5" i="7"/>
  <c r="AM5" i="7"/>
  <c r="AL5" i="7"/>
  <c r="AH5" i="7"/>
  <c r="AG5" i="7"/>
  <c r="AC5" i="7"/>
  <c r="AB5" i="7"/>
  <c r="X5" i="7"/>
  <c r="W5" i="7"/>
  <c r="S5" i="7"/>
  <c r="R5" i="7"/>
  <c r="N5" i="7"/>
  <c r="M5" i="7"/>
  <c r="I5" i="7"/>
  <c r="H5" i="7"/>
  <c r="D5" i="7"/>
  <c r="C5" i="7"/>
  <c r="DE4" i="7"/>
  <c r="DD4" i="7"/>
  <c r="CZ4" i="7"/>
  <c r="CY4" i="7"/>
  <c r="CU4" i="7"/>
  <c r="CT4" i="7"/>
  <c r="CP4" i="7"/>
  <c r="CO4" i="7"/>
  <c r="CK4" i="7"/>
  <c r="CJ4" i="7"/>
  <c r="CF4" i="7"/>
  <c r="CE4" i="7"/>
  <c r="CA4" i="7"/>
  <c r="BZ4" i="7"/>
  <c r="BV4" i="7"/>
  <c r="BU4" i="7"/>
  <c r="BQ4" i="7"/>
  <c r="BP4" i="7"/>
  <c r="BL4" i="7"/>
  <c r="BK4" i="7"/>
  <c r="BG4" i="7"/>
  <c r="BF4" i="7"/>
  <c r="BB4" i="7"/>
  <c r="BA4" i="7"/>
  <c r="AW4" i="7"/>
  <c r="AV4" i="7"/>
  <c r="AR4" i="7"/>
  <c r="AQ4" i="7"/>
  <c r="AM4" i="7"/>
  <c r="AL4" i="7"/>
  <c r="AH4" i="7"/>
  <c r="AG4" i="7"/>
  <c r="AC4" i="7"/>
  <c r="AB4" i="7"/>
  <c r="X4" i="7"/>
  <c r="W4" i="7"/>
  <c r="S4" i="7"/>
  <c r="R4" i="7"/>
  <c r="N4" i="7"/>
  <c r="M4" i="7"/>
  <c r="I4" i="7"/>
  <c r="H4" i="7"/>
  <c r="D4" i="7"/>
  <c r="C4" i="7"/>
  <c r="DE3" i="7"/>
  <c r="DD3" i="7"/>
  <c r="CZ3" i="7"/>
  <c r="CY3" i="7"/>
  <c r="CU3" i="7"/>
  <c r="CT3" i="7"/>
  <c r="CP3" i="7"/>
  <c r="CO3" i="7"/>
  <c r="CK3" i="7"/>
  <c r="CJ3" i="7"/>
  <c r="CF3" i="7"/>
  <c r="CE3" i="7"/>
  <c r="CA3" i="7"/>
  <c r="BZ3" i="7"/>
  <c r="BV3" i="7"/>
  <c r="BU3" i="7"/>
  <c r="BQ3" i="7"/>
  <c r="BP3" i="7"/>
  <c r="BL3" i="7"/>
  <c r="BK3" i="7"/>
  <c r="BG3" i="7"/>
  <c r="BF3" i="7"/>
  <c r="BB3" i="7"/>
  <c r="BA3" i="7"/>
  <c r="AW3" i="7"/>
  <c r="AV3" i="7"/>
  <c r="AR3" i="7"/>
  <c r="AQ3" i="7"/>
  <c r="AM3" i="7"/>
  <c r="AL3" i="7"/>
  <c r="AH3" i="7"/>
  <c r="AG3" i="7"/>
  <c r="AC3" i="7"/>
  <c r="AB3" i="7"/>
  <c r="X3" i="7"/>
  <c r="W3" i="7"/>
  <c r="S3" i="7"/>
  <c r="R3" i="7"/>
  <c r="N3" i="7"/>
  <c r="M3" i="7"/>
  <c r="I3" i="7"/>
  <c r="H3" i="7"/>
  <c r="D3" i="7"/>
  <c r="C3" i="7"/>
  <c r="E23" i="1" l="1"/>
  <c r="Y25" i="1"/>
  <c r="X25" i="1"/>
  <c r="Y24" i="1"/>
  <c r="M4" i="1" s="1"/>
  <c r="X24" i="1"/>
  <c r="E22" i="1" l="1"/>
  <c r="AD25" i="1"/>
  <c r="AC25" i="1"/>
  <c r="AD26" i="1"/>
  <c r="CL24" i="1"/>
  <c r="CK24" i="1"/>
  <c r="CF24" i="1"/>
  <c r="CG24" i="1"/>
  <c r="CK25" i="1"/>
  <c r="CL25" i="1"/>
  <c r="DA23" i="1"/>
  <c r="CZ23" i="1"/>
  <c r="DF22" i="1"/>
  <c r="DE22" i="1"/>
  <c r="DA22" i="1"/>
  <c r="M11" i="1" s="1"/>
  <c r="CZ22" i="1"/>
  <c r="CG26" i="1"/>
  <c r="M6" i="1" s="1"/>
  <c r="CB26" i="1"/>
  <c r="BW26" i="1"/>
  <c r="BR26" i="1"/>
  <c r="BM26" i="1"/>
  <c r="BH26" i="1"/>
  <c r="BC26" i="1"/>
  <c r="AX26" i="1"/>
  <c r="AS26" i="1"/>
  <c r="AN26" i="1"/>
  <c r="AI26" i="1"/>
  <c r="CG25" i="1"/>
  <c r="CF25" i="1"/>
  <c r="CB25" i="1"/>
  <c r="CA25" i="1"/>
  <c r="BW25" i="1"/>
  <c r="BV25" i="1"/>
  <c r="BR25" i="1"/>
  <c r="BQ25" i="1"/>
  <c r="BM25" i="1"/>
  <c r="BL25" i="1"/>
  <c r="BH25" i="1"/>
  <c r="BG25" i="1"/>
  <c r="BC25" i="1"/>
  <c r="BB25" i="1"/>
  <c r="AX25" i="1"/>
  <c r="AW25" i="1"/>
  <c r="AS25" i="1"/>
  <c r="AR25" i="1"/>
  <c r="AN25" i="1"/>
  <c r="AM25" i="1"/>
  <c r="AI25" i="1"/>
  <c r="AH25" i="1"/>
  <c r="CB24" i="1"/>
  <c r="CA24" i="1"/>
  <c r="BW24" i="1"/>
  <c r="BV24" i="1"/>
  <c r="BR24" i="1"/>
  <c r="BQ24" i="1"/>
  <c r="BM24" i="1"/>
  <c r="BL24" i="1"/>
  <c r="BH24" i="1"/>
  <c r="BG24" i="1"/>
  <c r="BC24" i="1"/>
  <c r="BB24" i="1"/>
  <c r="AX24" i="1"/>
  <c r="AW24" i="1"/>
  <c r="AS24" i="1"/>
  <c r="AR24" i="1"/>
  <c r="AN24" i="1"/>
  <c r="AM24" i="1"/>
  <c r="AI24" i="1"/>
  <c r="AH24" i="1"/>
  <c r="AD24" i="1"/>
  <c r="AC24" i="1"/>
  <c r="CV23" i="1"/>
  <c r="CU23" i="1"/>
  <c r="CQ23" i="1"/>
  <c r="CP23" i="1"/>
  <c r="CL23" i="1"/>
  <c r="CK23" i="1"/>
  <c r="CG23" i="1"/>
  <c r="CF23" i="1"/>
  <c r="CB23" i="1"/>
  <c r="CA23" i="1"/>
  <c r="BW23" i="1"/>
  <c r="BV23" i="1"/>
  <c r="BR23" i="1"/>
  <c r="BQ23" i="1"/>
  <c r="BM23" i="1"/>
  <c r="BL23" i="1"/>
  <c r="BH23" i="1"/>
  <c r="BG23" i="1"/>
  <c r="BC23" i="1"/>
  <c r="BB23" i="1"/>
  <c r="AX23" i="1"/>
  <c r="AW23" i="1"/>
  <c r="AS23" i="1"/>
  <c r="AR23" i="1"/>
  <c r="AN23" i="1"/>
  <c r="AM23" i="1"/>
  <c r="AI23" i="1"/>
  <c r="AH23" i="1"/>
  <c r="AD23" i="1"/>
  <c r="AC23" i="1"/>
  <c r="Y23" i="1"/>
  <c r="X23" i="1"/>
  <c r="T23" i="1"/>
  <c r="S23" i="1"/>
  <c r="O23" i="1"/>
  <c r="N23" i="1"/>
  <c r="J23" i="1"/>
  <c r="I23" i="1"/>
  <c r="CV22" i="1"/>
  <c r="CU22" i="1"/>
  <c r="CQ22" i="1"/>
  <c r="CP22" i="1"/>
  <c r="CL22" i="1"/>
  <c r="CK22" i="1"/>
  <c r="CG22" i="1"/>
  <c r="CF22" i="1"/>
  <c r="CB22" i="1"/>
  <c r="CA22" i="1"/>
  <c r="BW22" i="1"/>
  <c r="BV22" i="1"/>
  <c r="BR22" i="1"/>
  <c r="BQ22" i="1"/>
  <c r="BM22" i="1"/>
  <c r="BL22" i="1"/>
  <c r="BH22" i="1"/>
  <c r="M9" i="1" s="1"/>
  <c r="BG22" i="1"/>
  <c r="M3" i="1" s="1"/>
  <c r="BC22" i="1"/>
  <c r="BB22" i="1"/>
  <c r="AX22" i="1"/>
  <c r="AW22" i="1"/>
  <c r="AS22" i="1"/>
  <c r="AR22" i="1"/>
  <c r="AN22" i="1"/>
  <c r="AM22" i="1"/>
  <c r="AI22" i="1"/>
  <c r="AH22" i="1"/>
  <c r="AD22" i="1"/>
  <c r="AC22" i="1"/>
  <c r="Y22" i="1"/>
  <c r="X22" i="1"/>
  <c r="T22" i="1"/>
  <c r="S22" i="1"/>
  <c r="O22" i="1"/>
  <c r="N22" i="1"/>
  <c r="J22" i="1"/>
  <c r="M10" i="1" s="1"/>
  <c r="I22" i="1"/>
  <c r="DF21" i="1"/>
  <c r="DE21" i="1"/>
  <c r="DA21" i="1"/>
  <c r="CZ21" i="1"/>
  <c r="CV21" i="1"/>
  <c r="CU21" i="1"/>
  <c r="CQ21" i="1"/>
  <c r="CP21" i="1"/>
  <c r="CL21" i="1"/>
  <c r="CK21" i="1"/>
  <c r="CG21" i="1"/>
  <c r="CF21" i="1"/>
  <c r="CB21" i="1"/>
  <c r="CA21" i="1"/>
  <c r="BW21" i="1"/>
  <c r="BV21" i="1"/>
  <c r="BR21" i="1"/>
  <c r="BQ21" i="1"/>
  <c r="BM21" i="1"/>
  <c r="BL21" i="1"/>
  <c r="BH21" i="1"/>
  <c r="BG21" i="1"/>
  <c r="BC21" i="1"/>
  <c r="BB21" i="1"/>
  <c r="AX21" i="1"/>
  <c r="AW21" i="1"/>
  <c r="AS21" i="1"/>
  <c r="AR21" i="1"/>
  <c r="AN21" i="1"/>
  <c r="AM21" i="1"/>
  <c r="AI21" i="1"/>
  <c r="AH21" i="1"/>
  <c r="AD21" i="1"/>
  <c r="AC21" i="1"/>
  <c r="Y21" i="1"/>
  <c r="X21" i="1"/>
  <c r="T21" i="1"/>
  <c r="S21" i="1"/>
  <c r="O21" i="1"/>
  <c r="N21" i="1"/>
  <c r="J21" i="1"/>
  <c r="I21" i="1"/>
  <c r="M5" i="1" l="1"/>
  <c r="Q29" i="1"/>
  <c r="L29" i="1"/>
  <c r="G29" i="1"/>
  <c r="B29" i="1"/>
  <c r="C9" i="5" l="1"/>
  <c r="C12" i="5"/>
  <c r="C10" i="5"/>
  <c r="C7" i="5"/>
  <c r="C5" i="5"/>
  <c r="C3" i="5"/>
  <c r="C11" i="5"/>
  <c r="C8" i="5"/>
  <c r="C6" i="5"/>
  <c r="C4" i="5"/>
  <c r="E23" i="5" l="1"/>
  <c r="B3" i="3"/>
  <c r="C17" i="5" l="1"/>
  <c r="C18" i="5" s="1"/>
  <c r="D7" i="3" l="1"/>
  <c r="B7" i="3"/>
  <c r="C48" i="5" l="1"/>
  <c r="C21" i="5"/>
  <c r="C68" i="5"/>
  <c r="C73" i="5" s="1"/>
  <c r="C66" i="5"/>
  <c r="C57" i="5"/>
  <c r="C50" i="5"/>
  <c r="C42" i="5"/>
  <c r="C35" i="5"/>
  <c r="C32" i="5"/>
  <c r="C31" i="5"/>
  <c r="C69" i="5" l="1"/>
  <c r="C71" i="5" s="1"/>
  <c r="C72" i="5" s="1"/>
  <c r="C55" i="5"/>
  <c r="C54" i="5"/>
  <c r="C15" i="5"/>
  <c r="C20" i="5"/>
  <c r="C49" i="5"/>
  <c r="C16" i="5"/>
  <c r="C59" i="5" l="1"/>
  <c r="C60" i="5" s="1"/>
  <c r="C61" i="5" s="1"/>
  <c r="C58" i="5"/>
  <c r="C23" i="5"/>
  <c r="C26" i="5" s="1"/>
  <c r="C19" i="5"/>
  <c r="C62" i="5" l="1"/>
  <c r="C40" i="5"/>
  <c r="C43" i="5" s="1"/>
  <c r="C47" i="5"/>
  <c r="C51" i="5" s="1"/>
  <c r="C33" i="5"/>
  <c r="C34" i="5" s="1"/>
  <c r="C29" i="5"/>
  <c r="C63" i="5" l="1"/>
  <c r="B4" i="3"/>
  <c r="V5" i="3"/>
  <c r="Q5" i="3"/>
  <c r="L5" i="3"/>
  <c r="G5" i="3"/>
  <c r="B5" i="3"/>
</calcChain>
</file>

<file path=xl/sharedStrings.xml><?xml version="1.0" encoding="utf-8"?>
<sst xmlns="http://schemas.openxmlformats.org/spreadsheetml/2006/main" count="492" uniqueCount="143">
  <si>
    <t>Station</t>
  </si>
  <si>
    <t>Chine</t>
  </si>
  <si>
    <t>X</t>
  </si>
  <si>
    <t>Y</t>
  </si>
  <si>
    <t>Z</t>
  </si>
  <si>
    <t>Stations</t>
  </si>
  <si>
    <t>Chines</t>
  </si>
  <si>
    <t>Last slice</t>
  </si>
  <si>
    <t>First slice</t>
  </si>
  <si>
    <t>mm</t>
  </si>
  <si>
    <t xml:space="preserve">  </t>
  </si>
  <si>
    <t xml:space="preserve"> </t>
  </si>
  <si>
    <t>Displacement</t>
  </si>
  <si>
    <t>dm3</t>
  </si>
  <si>
    <t>X Lower</t>
  </si>
  <si>
    <t>Y Lower</t>
  </si>
  <si>
    <t>X Upper</t>
  </si>
  <si>
    <t>Y Upper</t>
  </si>
  <si>
    <t>Sole</t>
  </si>
  <si>
    <t>Side</t>
  </si>
  <si>
    <t>Table Row</t>
  </si>
  <si>
    <t>Centreline</t>
  </si>
  <si>
    <t>Offset Row</t>
  </si>
  <si>
    <t>Find Offet Table at row</t>
  </si>
  <si>
    <t>Find Unfold Offsets at row</t>
  </si>
  <si>
    <t>Xofs</t>
  </si>
  <si>
    <t>Yofs</t>
  </si>
  <si>
    <t>Mirror</t>
  </si>
  <si>
    <t>Number of Lines</t>
  </si>
  <si>
    <t>Number of Planks</t>
  </si>
  <si>
    <t>Forward-Aft Slice</t>
  </si>
  <si>
    <t>Water Line Slice</t>
  </si>
  <si>
    <t>Draft</t>
  </si>
  <si>
    <t>Canoe Basic Metrics</t>
  </si>
  <si>
    <t>Length Overall (LOA)</t>
  </si>
  <si>
    <t>m</t>
  </si>
  <si>
    <t>Beam Overall (BOA)</t>
  </si>
  <si>
    <t>Length Water Line (LWL)</t>
  </si>
  <si>
    <t>Beam Water Line (BWL)</t>
  </si>
  <si>
    <t>Actually the bottom width</t>
  </si>
  <si>
    <t>Depth Water Line (DWL)</t>
  </si>
  <si>
    <t>Rocker</t>
  </si>
  <si>
    <t>Amidships Deadrise</t>
  </si>
  <si>
    <t>Degrees</t>
  </si>
  <si>
    <t>Amidships Freeboard</t>
  </si>
  <si>
    <t>Forward Freeboard</t>
  </si>
  <si>
    <t>Rear Freeboard</t>
  </si>
  <si>
    <t>Basic Calculations</t>
  </si>
  <si>
    <t>Mid-Section Area</t>
  </si>
  <si>
    <t>m^2</t>
  </si>
  <si>
    <t>Plan Water Line Area</t>
  </si>
  <si>
    <t>Displacement Volume</t>
  </si>
  <si>
    <t>m^3</t>
  </si>
  <si>
    <t>Displacement Weight</t>
  </si>
  <si>
    <t>kg</t>
  </si>
  <si>
    <t>Prismatic Coefficient (cp)</t>
  </si>
  <si>
    <t>Displacement Length Ratio (DLR)</t>
  </si>
  <si>
    <t>Hull Speed</t>
  </si>
  <si>
    <t>kt</t>
  </si>
  <si>
    <t>Design G Force</t>
  </si>
  <si>
    <t>g</t>
  </si>
  <si>
    <t>Design Pressure</t>
  </si>
  <si>
    <t>KN</t>
  </si>
  <si>
    <t>Bottom Plank Design</t>
  </si>
  <si>
    <t>Design Pressure (P)</t>
  </si>
  <si>
    <t>kPa</t>
  </si>
  <si>
    <t>Span (L)</t>
  </si>
  <si>
    <t>BWL</t>
  </si>
  <si>
    <t>Allowable Stress (S)</t>
  </si>
  <si>
    <t>F14 Plywood</t>
  </si>
  <si>
    <t>Plank Thickness (t)</t>
  </si>
  <si>
    <t>t^2=P*L^2/2/S, ~fixed sides</t>
  </si>
  <si>
    <t>Design Plank Thickness (t)</t>
  </si>
  <si>
    <t>Modulus of Elasticity (E)</t>
  </si>
  <si>
    <t>Factored 80% for wet condition</t>
  </si>
  <si>
    <t>Moment of Inertia (I)</t>
  </si>
  <si>
    <t>mm^4</t>
  </si>
  <si>
    <t>Deflection (d)</t>
  </si>
  <si>
    <t>d=P*L^4/384EI (2% max)</t>
  </si>
  <si>
    <t>Deflection Ratio</t>
  </si>
  <si>
    <t>Maximum Concentrated Load</t>
  </si>
  <si>
    <t>kN</t>
  </si>
  <si>
    <t>=S*t*t</t>
  </si>
  <si>
    <t>Nm</t>
  </si>
  <si>
    <t>mm^3</t>
  </si>
  <si>
    <t>Safety Factor</t>
  </si>
  <si>
    <t>Side Plank Design</t>
  </si>
  <si>
    <t>Okay</t>
  </si>
  <si>
    <t>Hull Section Modulus</t>
  </si>
  <si>
    <t>Triangular Load &amp; Free Ends</t>
  </si>
  <si>
    <t>Width</t>
  </si>
  <si>
    <t>Length</t>
  </si>
  <si>
    <t>LWL</t>
  </si>
  <si>
    <t xml:space="preserve">Allowable Stress </t>
  </si>
  <si>
    <t>Required Section Modulus</t>
  </si>
  <si>
    <t>SM=PsL^2/12/S</t>
  </si>
  <si>
    <t>Channel Model</t>
  </si>
  <si>
    <t>Chine Width (web)</t>
  </si>
  <si>
    <t>Side Height (flange)</t>
  </si>
  <si>
    <t>Deck Width (lip)</t>
  </si>
  <si>
    <t>Thickness (t)</t>
  </si>
  <si>
    <t>cy (from bottom)</t>
  </si>
  <si>
    <t>I</t>
  </si>
  <si>
    <t>Rg</t>
  </si>
  <si>
    <t>Radius of gyration</t>
  </si>
  <si>
    <t>Slenderness Ratio</t>
  </si>
  <si>
    <t>Assumes no significant keel or stringers</t>
  </si>
  <si>
    <t>Plywood Fibre Glass Joins</t>
  </si>
  <si>
    <t>Spw</t>
  </si>
  <si>
    <t>Pa</t>
  </si>
  <si>
    <t>b</t>
  </si>
  <si>
    <t>h</t>
  </si>
  <si>
    <t>M</t>
  </si>
  <si>
    <t>M=Spw*b*h^2/6</t>
  </si>
  <si>
    <t>Sfg</t>
  </si>
  <si>
    <t>t</t>
  </si>
  <si>
    <t>t~((6*M*h/Sfg/b+h^3)^(1/3)-h)/2</t>
  </si>
  <si>
    <t>F/G Weight</t>
  </si>
  <si>
    <t>oz/sq_yd</t>
  </si>
  <si>
    <t>Each side of plywood</t>
  </si>
  <si>
    <t>F/G Overlap (each side of join)</t>
  </si>
  <si>
    <t>=3*h [JS = 15%*(1+L/h)]</t>
  </si>
  <si>
    <t>Rotation</t>
  </si>
  <si>
    <t>Offset</t>
  </si>
  <si>
    <t>Keel Floor</t>
  </si>
  <si>
    <t>Keel Side</t>
  </si>
  <si>
    <t>BREAK</t>
  </si>
  <si>
    <t>COLOUR</t>
  </si>
  <si>
    <t>Rail</t>
  </si>
  <si>
    <t>Keel</t>
  </si>
  <si>
    <t>Rabbet</t>
  </si>
  <si>
    <t>Sheer</t>
  </si>
  <si>
    <t>Heart's Desire II</t>
  </si>
  <si>
    <t>Basic Metrics</t>
  </si>
  <si>
    <t>Normal</t>
  </si>
  <si>
    <t>Needs frames</t>
  </si>
  <si>
    <t>Height WL</t>
  </si>
  <si>
    <t>Offset Tables</t>
  </si>
  <si>
    <t>Half Width</t>
  </si>
  <si>
    <t>Slice</t>
  </si>
  <si>
    <t>Export Cross Section at</t>
  </si>
  <si>
    <t>Section</t>
  </si>
  <si>
    <t>Export Plan Slice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</si>
</sst>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0.000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Fill="1"/>
    <xf numFmtId="164" fontId="0" fillId="0" borderId="0" xfId="0" applyNumberFormat="1" applyFill="1"/>
    <xf numFmtId="3" fontId="3" fillId="0" borderId="0" xfId="0" applyNumberFormat="1" applyFont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0" fillId="2" borderId="0" xfId="0" applyNumberFormat="1" applyFill="1"/>
    <xf numFmtId="3" fontId="0" fillId="2" borderId="3" xfId="0" applyNumberForma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0" fillId="0" borderId="3" xfId="0" applyNumberFormat="1" applyBorder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16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" fillId="0" borderId="9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3" fontId="0" fillId="2" borderId="4" xfId="0" applyNumberFormat="1" applyFill="1" applyBorder="1"/>
    <xf numFmtId="4" fontId="0" fillId="0" borderId="4" xfId="0" applyNumberFormat="1" applyBorder="1" applyAlignment="1">
      <alignment horizontal="left"/>
    </xf>
    <xf numFmtId="1" fontId="0" fillId="0" borderId="13" xfId="0" applyNumberFormat="1" applyFill="1" applyBorder="1"/>
    <xf numFmtId="1" fontId="0" fillId="0" borderId="12" xfId="0" applyNumberForma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" fontId="0" fillId="0" borderId="15" xfId="0" applyNumberFormat="1" applyBorder="1"/>
    <xf numFmtId="1" fontId="0" fillId="0" borderId="0" xfId="0" applyNumberFormat="1" applyFill="1" applyBorder="1" applyAlignment="1">
      <alignment horizontal="left"/>
    </xf>
    <xf numFmtId="1" fontId="2" fillId="0" borderId="10" xfId="0" applyNumberFormat="1" applyFont="1" applyFill="1" applyBorder="1"/>
    <xf numFmtId="1" fontId="2" fillId="0" borderId="10" xfId="0" applyNumberFormat="1" applyFont="1" applyBorder="1"/>
    <xf numFmtId="1" fontId="1" fillId="0" borderId="0" xfId="0" applyNumberFormat="1" applyFont="1" applyFill="1" applyBorder="1"/>
    <xf numFmtId="1" fontId="0" fillId="0" borderId="18" xfId="0" applyNumberFormat="1" applyFill="1" applyBorder="1"/>
    <xf numFmtId="1" fontId="1" fillId="0" borderId="7" xfId="0" applyNumberFormat="1" applyFont="1" applyFill="1" applyBorder="1" applyAlignment="1">
      <alignment horizontal="center"/>
    </xf>
    <xf numFmtId="1" fontId="0" fillId="0" borderId="20" xfId="0" applyNumberFormat="1" applyFill="1" applyBorder="1"/>
    <xf numFmtId="1" fontId="0" fillId="0" borderId="20" xfId="0" applyNumberFormat="1" applyBorder="1" applyAlignment="1">
      <alignment horizontal="right"/>
    </xf>
    <xf numFmtId="1" fontId="0" fillId="0" borderId="6" xfId="0" applyNumberFormat="1" applyFill="1" applyBorder="1"/>
    <xf numFmtId="1" fontId="0" fillId="0" borderId="22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4" xfId="0" applyNumberFormat="1" applyFill="1" applyBorder="1"/>
    <xf numFmtId="1" fontId="5" fillId="0" borderId="0" xfId="3" applyNumberFormat="1" applyFont="1"/>
    <xf numFmtId="2" fontId="5" fillId="0" borderId="0" xfId="3" applyNumberFormat="1" applyFont="1"/>
    <xf numFmtId="1" fontId="6" fillId="0" borderId="0" xfId="0" applyNumberFormat="1" applyFont="1"/>
    <xf numFmtId="0" fontId="7" fillId="0" borderId="0" xfId="0" applyFont="1"/>
    <xf numFmtId="1" fontId="1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Border="1"/>
    <xf numFmtId="0" fontId="0" fillId="0" borderId="15" xfId="0" applyBorder="1"/>
    <xf numFmtId="3" fontId="0" fillId="0" borderId="14" xfId="0" applyNumberFormat="1" applyFill="1" applyBorder="1" applyAlignment="1">
      <alignment horizontal="center" vertical="center"/>
    </xf>
    <xf numFmtId="1" fontId="0" fillId="0" borderId="23" xfId="0" applyNumberFormat="1" applyFill="1" applyBorder="1"/>
    <xf numFmtId="2" fontId="8" fillId="0" borderId="0" xfId="1" applyNumberFormat="1" applyFont="1"/>
    <xf numFmtId="2" fontId="8" fillId="0" borderId="0" xfId="1" applyNumberFormat="1" applyFont="1" applyBorder="1"/>
    <xf numFmtId="2" fontId="4" fillId="0" borderId="0" xfId="1" applyNumberFormat="1"/>
    <xf numFmtId="2" fontId="9" fillId="0" borderId="12" xfId="1" applyNumberFormat="1" applyFont="1" applyBorder="1"/>
    <xf numFmtId="167" fontId="8" fillId="2" borderId="20" xfId="3" applyNumberFormat="1" applyFont="1" applyFill="1" applyBorder="1"/>
    <xf numFmtId="2" fontId="8" fillId="0" borderId="5" xfId="1" applyNumberFormat="1" applyFont="1" applyBorder="1"/>
    <xf numFmtId="2" fontId="8" fillId="0" borderId="13" xfId="1" applyNumberFormat="1" applyFont="1" applyBorder="1"/>
    <xf numFmtId="2" fontId="9" fillId="0" borderId="7" xfId="1" applyNumberFormat="1" applyFont="1" applyBorder="1"/>
    <xf numFmtId="2" fontId="8" fillId="0" borderId="30" xfId="1" applyNumberFormat="1" applyFont="1" applyBorder="1"/>
    <xf numFmtId="2" fontId="8" fillId="0" borderId="11" xfId="1" applyNumberFormat="1" applyFont="1" applyBorder="1"/>
    <xf numFmtId="2" fontId="9" fillId="0" borderId="14" xfId="1" applyNumberFormat="1" applyFont="1" applyBorder="1"/>
    <xf numFmtId="2" fontId="8" fillId="0" borderId="25" xfId="1" applyNumberFormat="1" applyFont="1" applyBorder="1"/>
    <xf numFmtId="2" fontId="8" fillId="0" borderId="16" xfId="1" applyNumberFormat="1" applyFont="1" applyBorder="1"/>
    <xf numFmtId="2" fontId="9" fillId="0" borderId="28" xfId="1" applyNumberFormat="1" applyFont="1" applyFill="1" applyBorder="1"/>
    <xf numFmtId="167" fontId="8" fillId="0" borderId="28" xfId="3" applyNumberFormat="1" applyFont="1" applyFill="1" applyBorder="1"/>
    <xf numFmtId="2" fontId="8" fillId="0" borderId="28" xfId="1" applyNumberFormat="1" applyFont="1" applyFill="1" applyBorder="1"/>
    <xf numFmtId="167" fontId="8" fillId="0" borderId="20" xfId="3" applyNumberFormat="1" applyFont="1" applyBorder="1"/>
    <xf numFmtId="167" fontId="8" fillId="0" borderId="21" xfId="3" applyNumberFormat="1" applyFont="1" applyBorder="1"/>
    <xf numFmtId="2" fontId="8" fillId="0" borderId="12" xfId="1" applyNumberFormat="1" applyFont="1" applyBorder="1" applyAlignment="1"/>
    <xf numFmtId="2" fontId="8" fillId="0" borderId="20" xfId="3" applyNumberFormat="1" applyFont="1" applyBorder="1"/>
    <xf numFmtId="2" fontId="8" fillId="0" borderId="31" xfId="1" applyNumberFormat="1" applyFont="1" applyBorder="1" applyAlignment="1"/>
    <xf numFmtId="2" fontId="11" fillId="0" borderId="12" xfId="1" applyNumberFormat="1" applyFont="1" applyBorder="1" applyAlignment="1"/>
    <xf numFmtId="1" fontId="8" fillId="2" borderId="20" xfId="3" applyNumberFormat="1" applyFont="1" applyFill="1" applyBorder="1"/>
    <xf numFmtId="2" fontId="8" fillId="2" borderId="20" xfId="3" applyNumberFormat="1" applyFont="1" applyFill="1" applyBorder="1"/>
    <xf numFmtId="1" fontId="8" fillId="0" borderId="20" xfId="3" applyNumberFormat="1" applyFont="1" applyBorder="1"/>
    <xf numFmtId="2" fontId="8" fillId="0" borderId="14" xfId="1" applyNumberFormat="1" applyFont="1" applyFill="1" applyBorder="1" applyAlignment="1"/>
    <xf numFmtId="2" fontId="8" fillId="0" borderId="25" xfId="1" applyNumberFormat="1" applyFont="1" applyFill="1" applyBorder="1"/>
    <xf numFmtId="2" fontId="8" fillId="0" borderId="16" xfId="1" quotePrefix="1" applyNumberFormat="1" applyFont="1" applyBorder="1"/>
    <xf numFmtId="2" fontId="12" fillId="0" borderId="0" xfId="1" applyNumberFormat="1" applyFont="1" applyFill="1" applyBorder="1" applyAlignment="1"/>
    <xf numFmtId="2" fontId="8" fillId="0" borderId="0" xfId="3" applyNumberFormat="1" applyFont="1" applyBorder="1"/>
    <xf numFmtId="2" fontId="8" fillId="0" borderId="0" xfId="1" applyNumberFormat="1" applyFont="1" applyFill="1" applyBorder="1"/>
    <xf numFmtId="2" fontId="13" fillId="0" borderId="13" xfId="2" applyNumberFormat="1" applyFont="1" applyBorder="1" applyAlignment="1">
      <alignment horizontal="left"/>
    </xf>
    <xf numFmtId="168" fontId="8" fillId="0" borderId="20" xfId="3" applyNumberFormat="1" applyFont="1" applyBorder="1"/>
    <xf numFmtId="2" fontId="8" fillId="0" borderId="14" xfId="1" applyNumberFormat="1" applyFont="1" applyBorder="1" applyAlignment="1"/>
    <xf numFmtId="168" fontId="8" fillId="0" borderId="21" xfId="3" applyNumberFormat="1" applyFont="1" applyBorder="1"/>
    <xf numFmtId="2" fontId="8" fillId="0" borderId="26" xfId="1" applyNumberFormat="1" applyFont="1" applyBorder="1" applyAlignment="1"/>
    <xf numFmtId="2" fontId="14" fillId="0" borderId="27" xfId="1" applyNumberFormat="1" applyFont="1" applyBorder="1"/>
    <xf numFmtId="2" fontId="11" fillId="0" borderId="29" xfId="1" applyNumberFormat="1" applyFont="1" applyBorder="1" applyAlignment="1"/>
    <xf numFmtId="2" fontId="11" fillId="0" borderId="30" xfId="1" applyNumberFormat="1" applyFont="1" applyBorder="1"/>
    <xf numFmtId="2" fontId="11" fillId="0" borderId="13" xfId="1" applyNumberFormat="1" applyFont="1" applyBorder="1"/>
    <xf numFmtId="2" fontId="11" fillId="0" borderId="5" xfId="1" applyNumberFormat="1" applyFont="1" applyBorder="1"/>
    <xf numFmtId="2" fontId="11" fillId="0" borderId="12" xfId="1" applyNumberFormat="1" applyFont="1" applyBorder="1"/>
    <xf numFmtId="2" fontId="11" fillId="0" borderId="14" xfId="1" applyNumberFormat="1" applyFont="1" applyBorder="1"/>
    <xf numFmtId="1" fontId="11" fillId="0" borderId="25" xfId="3" applyNumberFormat="1" applyFont="1" applyBorder="1"/>
    <xf numFmtId="2" fontId="11" fillId="0" borderId="25" xfId="1" applyNumberFormat="1" applyFont="1" applyBorder="1"/>
    <xf numFmtId="2" fontId="11" fillId="0" borderId="16" xfId="1" applyNumberFormat="1" applyFont="1" applyBorder="1"/>
    <xf numFmtId="2" fontId="8" fillId="0" borderId="12" xfId="1" applyNumberFormat="1" applyFont="1" applyBorder="1"/>
    <xf numFmtId="2" fontId="10" fillId="0" borderId="13" xfId="2" applyNumberFormat="1" applyFont="1" applyBorder="1" applyAlignment="1">
      <alignment horizontal="left"/>
    </xf>
    <xf numFmtId="9" fontId="8" fillId="0" borderId="25" xfId="2" applyFont="1" applyBorder="1"/>
    <xf numFmtId="2" fontId="13" fillId="0" borderId="16" xfId="2" applyNumberFormat="1" applyFont="1" applyBorder="1" applyAlignment="1">
      <alignment horizontal="left"/>
    </xf>
    <xf numFmtId="0" fontId="8" fillId="0" borderId="9" xfId="1" applyFont="1" applyFill="1" applyBorder="1"/>
    <xf numFmtId="1" fontId="8" fillId="0" borderId="30" xfId="1" applyNumberFormat="1" applyFont="1" applyBorder="1"/>
    <xf numFmtId="0" fontId="8" fillId="0" borderId="30" xfId="1" applyFont="1" applyBorder="1"/>
    <xf numFmtId="2" fontId="8" fillId="0" borderId="34" xfId="1" applyNumberFormat="1" applyFont="1" applyBorder="1"/>
    <xf numFmtId="0" fontId="8" fillId="0" borderId="35" xfId="1" applyFont="1" applyFill="1" applyBorder="1"/>
    <xf numFmtId="0" fontId="8" fillId="2" borderId="5" xfId="1" applyFont="1" applyFill="1" applyBorder="1"/>
    <xf numFmtId="0" fontId="8" fillId="0" borderId="5" xfId="1" applyFont="1" applyBorder="1"/>
    <xf numFmtId="2" fontId="8" fillId="0" borderId="31" xfId="1" applyNumberFormat="1" applyFont="1" applyBorder="1"/>
    <xf numFmtId="2" fontId="8" fillId="0" borderId="5" xfId="1" applyNumberFormat="1" applyFont="1" applyFill="1" applyBorder="1"/>
    <xf numFmtId="1" fontId="8" fillId="0" borderId="5" xfId="1" applyNumberFormat="1" applyFont="1" applyBorder="1"/>
    <xf numFmtId="0" fontId="8" fillId="0" borderId="31" xfId="1" applyFont="1" applyFill="1" applyBorder="1"/>
    <xf numFmtId="0" fontId="8" fillId="0" borderId="31" xfId="1" quotePrefix="1" applyFont="1" applyFill="1" applyBorder="1"/>
    <xf numFmtId="1" fontId="8" fillId="0" borderId="21" xfId="3" applyNumberFormat="1" applyFont="1" applyBorder="1"/>
    <xf numFmtId="2" fontId="13" fillId="0" borderId="16" xfId="2" quotePrefix="1" applyNumberFormat="1" applyFont="1" applyBorder="1" applyAlignment="1">
      <alignment horizontal="left"/>
    </xf>
    <xf numFmtId="167" fontId="8" fillId="0" borderId="20" xfId="3" applyNumberFormat="1" applyFont="1" applyFill="1" applyBorder="1"/>
    <xf numFmtId="167" fontId="8" fillId="0" borderId="19" xfId="3" applyNumberFormat="1" applyFont="1" applyFill="1" applyBorder="1"/>
    <xf numFmtId="167" fontId="8" fillId="0" borderId="21" xfId="3" applyNumberFormat="1" applyFont="1" applyFill="1" applyBorder="1"/>
    <xf numFmtId="1" fontId="0" fillId="2" borderId="0" xfId="0" applyNumberFormat="1" applyFill="1"/>
    <xf numFmtId="1" fontId="5" fillId="2" borderId="0" xfId="3" applyNumberFormat="1" applyFont="1" applyFill="1"/>
    <xf numFmtId="3" fontId="0" fillId="0" borderId="15" xfId="0" applyNumberFormat="1" applyFill="1" applyBorder="1"/>
    <xf numFmtId="0" fontId="0" fillId="2" borderId="0" xfId="0" applyFill="1"/>
    <xf numFmtId="1" fontId="0" fillId="0" borderId="0" xfId="0" applyNumberFormat="1" applyFont="1" applyFill="1" applyBorder="1"/>
    <xf numFmtId="1" fontId="0" fillId="0" borderId="0" xfId="0" applyNumberFormat="1" applyFont="1" applyBorder="1"/>
    <xf numFmtId="1" fontId="0" fillId="0" borderId="12" xfId="0" applyNumberFormat="1" applyFont="1" applyFill="1" applyBorder="1"/>
    <xf numFmtId="0" fontId="0" fillId="2" borderId="15" xfId="0" applyFill="1" applyBorder="1"/>
    <xf numFmtId="168" fontId="8" fillId="0" borderId="20" xfId="3" applyNumberFormat="1" applyFont="1" applyFill="1" applyBorder="1"/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left" vertical="center"/>
    </xf>
    <xf numFmtId="167" fontId="4" fillId="0" borderId="0" xfId="3" applyNumberFormat="1" applyFont="1" applyFill="1" applyBorder="1"/>
    <xf numFmtId="2" fontId="4" fillId="0" borderId="0" xfId="1" applyNumberFormat="1" applyFont="1" applyBorder="1"/>
    <xf numFmtId="167" fontId="4" fillId="0" borderId="15" xfId="3" applyNumberFormat="1" applyFont="1" applyFill="1" applyBorder="1"/>
    <xf numFmtId="2" fontId="4" fillId="0" borderId="15" xfId="1" applyNumberFormat="1" applyFont="1" applyBorder="1"/>
    <xf numFmtId="168" fontId="4" fillId="0" borderId="0" xfId="3" applyNumberFormat="1" applyFont="1" applyFill="1" applyBorder="1"/>
    <xf numFmtId="0" fontId="0" fillId="0" borderId="0" xfId="0" applyFont="1"/>
    <xf numFmtId="1" fontId="0" fillId="0" borderId="2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1" fontId="0" fillId="0" borderId="0" xfId="0" applyNumberFormat="1" applyBorder="1" applyAlignment="1"/>
    <xf numFmtId="3" fontId="0" fillId="0" borderId="0" xfId="0" applyNumberFormat="1" applyBorder="1"/>
    <xf numFmtId="3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0" fontId="0" fillId="0" borderId="0" xfId="0" applyAlignment="1">
      <alignment horizontal="center"/>
    </xf>
    <xf numFmtId="3" fontId="0" fillId="0" borderId="36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35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2" fontId="11" fillId="0" borderId="32" xfId="1" applyNumberFormat="1" applyFont="1" applyBorder="1" applyAlignment="1">
      <alignment horizontal="left"/>
    </xf>
    <xf numFmtId="2" fontId="11" fillId="0" borderId="33" xfId="1" applyNumberFormat="1" applyFont="1" applyBorder="1" applyAlignment="1">
      <alignment horizontal="left"/>
    </xf>
    <xf numFmtId="2" fontId="14" fillId="0" borderId="27" xfId="1" applyNumberFormat="1" applyFont="1" applyBorder="1" applyAlignment="1">
      <alignment horizontal="center"/>
    </xf>
    <xf numFmtId="2" fontId="14" fillId="0" borderId="28" xfId="1" applyNumberFormat="1" applyFont="1" applyBorder="1" applyAlignment="1">
      <alignment horizontal="center"/>
    </xf>
    <xf numFmtId="2" fontId="14" fillId="0" borderId="29" xfId="1" applyNumberFormat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2" fontId="9" fillId="0" borderId="27" xfId="1" applyNumberFormat="1" applyFont="1" applyBorder="1" applyAlignment="1">
      <alignment horizontal="center"/>
    </xf>
    <xf numFmtId="2" fontId="9" fillId="0" borderId="28" xfId="1" applyNumberFormat="1" applyFont="1" applyBorder="1" applyAlignment="1">
      <alignment horizontal="center"/>
    </xf>
    <xf numFmtId="2" fontId="9" fillId="0" borderId="29" xfId="1" applyNumberFormat="1" applyFont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2" fontId="6" fillId="0" borderId="27" xfId="1" applyNumberFormat="1" applyFont="1" applyBorder="1" applyAlignment="1">
      <alignment horizontal="center"/>
    </xf>
    <xf numFmtId="2" fontId="6" fillId="0" borderId="28" xfId="1" applyNumberFormat="1" applyFont="1" applyBorder="1" applyAlignment="1">
      <alignment horizontal="center"/>
    </xf>
    <xf numFmtId="2" fontId="6" fillId="0" borderId="29" xfId="1" applyNumberFormat="1" applyFont="1" applyBorder="1" applyAlignment="1">
      <alignment horizontal="center"/>
    </xf>
    <xf numFmtId="2" fontId="6" fillId="0" borderId="12" xfId="1" applyNumberFormat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2" fontId="4" fillId="0" borderId="0" xfId="1" applyNumberFormat="1" applyFont="1" applyBorder="1" applyAlignment="1">
      <alignment horizontal="left"/>
    </xf>
    <xf numFmtId="2" fontId="4" fillId="0" borderId="13" xfId="1" applyNumberFormat="1" applyFont="1" applyBorder="1" applyAlignment="1">
      <alignment horizontal="left"/>
    </xf>
    <xf numFmtId="2" fontId="6" fillId="0" borderId="14" xfId="1" applyNumberFormat="1" applyFont="1" applyBorder="1" applyAlignment="1">
      <alignment horizontal="left"/>
    </xf>
    <xf numFmtId="2" fontId="6" fillId="0" borderId="15" xfId="1" applyNumberFormat="1" applyFont="1" applyBorder="1" applyAlignment="1">
      <alignment horizontal="left"/>
    </xf>
    <xf numFmtId="2" fontId="4" fillId="0" borderId="15" xfId="1" applyNumberFormat="1" applyFont="1" applyBorder="1" applyAlignment="1">
      <alignment horizontal="left"/>
    </xf>
    <xf numFmtId="2" fontId="4" fillId="0" borderId="16" xfId="1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2" fontId="10" fillId="0" borderId="16" xfId="1" applyNumberFormat="1" applyFont="1" applyBorder="1" applyAlignment="1">
      <alignment horizontal="left"/>
    </xf>
    <xf numFmtId="168" fontId="0" fillId="0" borderId="0" xfId="0" applyNumberFormat="1"/>
    <xf numFmtId="2" fontId="13" fillId="0" borderId="25" xfId="3" applyNumberFormat="1" applyFont="1" applyBorder="1"/>
    <xf numFmtId="168" fontId="0" fillId="0" borderId="0" xfId="0" applyNumberFormat="1" applyAlignment="1">
      <alignment horizontal="right"/>
    </xf>
    <xf numFmtId="1" fontId="0" fillId="0" borderId="28" xfId="0" applyNumberFormat="1" applyBorder="1"/>
    <xf numFmtId="1" fontId="0" fillId="0" borderId="2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3" xfId="0" applyNumberFormat="1" applyBorder="1"/>
    <xf numFmtId="168" fontId="2" fillId="0" borderId="0" xfId="0" applyNumberFormat="1" applyFont="1" applyAlignment="1"/>
    <xf numFmtId="168" fontId="0" fillId="0" borderId="40" xfId="0" applyNumberFormat="1" applyBorder="1" applyAlignment="1">
      <alignment horizontal="lef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3" fontId="3" fillId="0" borderId="7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left"/>
    </xf>
    <xf numFmtId="0" fontId="16" fillId="0" borderId="14" xfId="0" applyFont="1" applyBorder="1" applyAlignment="1">
      <alignment vertical="center"/>
    </xf>
    <xf numFmtId="4" fontId="3" fillId="0" borderId="16" xfId="0" applyNumberFormat="1" applyFont="1" applyFill="1" applyBorder="1" applyAlignment="1">
      <alignment horizontal="left"/>
    </xf>
    <xf numFmtId="0" fontId="0" fillId="2" borderId="10" xfId="0" applyFill="1" applyBorder="1"/>
    <xf numFmtId="0" fontId="0" fillId="0" borderId="0" xfId="0" applyAlignment="1"/>
    <xf numFmtId="0" fontId="1" fillId="2" borderId="21" xfId="0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0" fillId="3" borderId="0" xfId="0" applyNumberFormat="1" applyFill="1" applyBorder="1"/>
    <xf numFmtId="1" fontId="0" fillId="3" borderId="13" xfId="0" applyNumberFormat="1" applyFill="1" applyBorder="1"/>
    <xf numFmtId="1" fontId="17" fillId="0" borderId="0" xfId="0" applyNumberFormat="1" applyFont="1" applyAlignment="1">
      <alignment horizontal="right"/>
    </xf>
    <xf numFmtId="0" fontId="17" fillId="0" borderId="0" xfId="0" applyFont="1"/>
  </cellXfs>
  <cellStyles count="6">
    <cellStyle name="Comma 2" xfId="3"/>
    <cellStyle name="Comma 3" xfId="5"/>
    <cellStyle name="Currency 2" xfId="4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Rail</c:v>
          </c:tx>
          <c:marker>
            <c:symbol val="none"/>
          </c:marker>
          <c:xVal>
            <c:numRef>
              <c:f>'Offset Table'!$B$2:$AI$2</c:f>
              <c:numCache>
                <c:formatCode>0</c:formatCode>
                <c:ptCount val="34"/>
                <c:pt idx="0">
                  <c:v>0</c:v>
                </c:pt>
                <c:pt idx="1">
                  <c:v>0.01</c:v>
                </c:pt>
                <c:pt idx="2">
                  <c:v>100</c:v>
                </c:pt>
                <c:pt idx="3">
                  <c:v>150.26461315744879</c:v>
                </c:pt>
                <c:pt idx="4">
                  <c:v>150.27461315744878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800</c:v>
                </c:pt>
                <c:pt idx="10">
                  <c:v>804.67869038425295</c:v>
                </c:pt>
                <c:pt idx="11">
                  <c:v>804.68869038425294</c:v>
                </c:pt>
                <c:pt idx="12">
                  <c:v>1000</c:v>
                </c:pt>
                <c:pt idx="13">
                  <c:v>1500</c:v>
                </c:pt>
                <c:pt idx="14">
                  <c:v>2000</c:v>
                </c:pt>
                <c:pt idx="15">
                  <c:v>2500</c:v>
                </c:pt>
                <c:pt idx="16">
                  <c:v>3000</c:v>
                </c:pt>
                <c:pt idx="17">
                  <c:v>3500</c:v>
                </c:pt>
                <c:pt idx="18">
                  <c:v>4000</c:v>
                </c:pt>
                <c:pt idx="19">
                  <c:v>4500</c:v>
                </c:pt>
                <c:pt idx="20">
                  <c:v>5000</c:v>
                </c:pt>
                <c:pt idx="21">
                  <c:v>5500</c:v>
                </c:pt>
                <c:pt idx="22">
                  <c:v>6000</c:v>
                </c:pt>
                <c:pt idx="23">
                  <c:v>6150.0964355037922</c:v>
                </c:pt>
                <c:pt idx="24">
                  <c:v>6150.1064355037925</c:v>
                </c:pt>
                <c:pt idx="25">
                  <c:v>6200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6783.9217119189834</c:v>
                </c:pt>
                <c:pt idx="30">
                  <c:v>6800</c:v>
                </c:pt>
                <c:pt idx="31">
                  <c:v>6900</c:v>
                </c:pt>
                <c:pt idx="32">
                  <c:v>6993.1696523062756</c:v>
                </c:pt>
                <c:pt idx="33">
                  <c:v>7038.1816740976328</c:v>
                </c:pt>
              </c:numCache>
            </c:numRef>
          </c:xVal>
          <c:yVal>
            <c:numRef>
              <c:f>'Offset Table'!$B$3:$AI$3</c:f>
              <c:numCache>
                <c:formatCode>0</c:formatCode>
                <c:ptCount val="34"/>
                <c:pt idx="0">
                  <c:v>1120.68543</c:v>
                </c:pt>
                <c:pt idx="1">
                  <c:v>1120.6837507775497</c:v>
                </c:pt>
                <c:pt idx="2">
                  <c:v>1104.079182037</c:v>
                </c:pt>
                <c:pt idx="3">
                  <c:v>1095.8725977287309</c:v>
                </c:pt>
                <c:pt idx="4">
                  <c:v>1095.8709744032558</c:v>
                </c:pt>
                <c:pt idx="5">
                  <c:v>1087.8449243479999</c:v>
                </c:pt>
                <c:pt idx="6">
                  <c:v>1056.4923797920001</c:v>
                </c:pt>
                <c:pt idx="7">
                  <c:v>1041.3740929249998</c:v>
                </c:pt>
                <c:pt idx="8">
                  <c:v>1026.6277963319999</c:v>
                </c:pt>
                <c:pt idx="9">
                  <c:v>998.25117396799999</c:v>
                </c:pt>
                <c:pt idx="10">
                  <c:v>997.6051582362478</c:v>
                </c:pt>
                <c:pt idx="11">
                  <c:v>997.60377834644419</c:v>
                </c:pt>
                <c:pt idx="12">
                  <c:v>971.36251270000002</c:v>
                </c:pt>
                <c:pt idx="13">
                  <c:v>910.65068932500003</c:v>
                </c:pt>
                <c:pt idx="14">
                  <c:v>859.23862280000003</c:v>
                </c:pt>
                <c:pt idx="15">
                  <c:v>817.12631312500002</c:v>
                </c:pt>
                <c:pt idx="16">
                  <c:v>784.31376030000001</c:v>
                </c:pt>
                <c:pt idx="17">
                  <c:v>760.80096432499988</c:v>
                </c:pt>
                <c:pt idx="18">
                  <c:v>746.58792519999997</c:v>
                </c:pt>
                <c:pt idx="19">
                  <c:v>741.67464292499994</c:v>
                </c:pt>
                <c:pt idx="20">
                  <c:v>746.06111749999991</c:v>
                </c:pt>
                <c:pt idx="21">
                  <c:v>759.74734892499987</c:v>
                </c:pt>
                <c:pt idx="22">
                  <c:v>782.73333719999994</c:v>
                </c:pt>
                <c:pt idx="23">
                  <c:v>791.44845469472</c:v>
                </c:pt>
                <c:pt idx="24">
                  <c:v>791.44906324832789</c:v>
                </c:pt>
                <c:pt idx="25">
                  <c:v>794.53166442799989</c:v>
                </c:pt>
                <c:pt idx="26">
                  <c:v>807.817952752</c:v>
                </c:pt>
                <c:pt idx="27">
                  <c:v>815.01908232499977</c:v>
                </c:pt>
                <c:pt idx="28">
                  <c:v>822.59220217199982</c:v>
                </c:pt>
                <c:pt idx="29">
                  <c:v>837.4920686779127</c:v>
                </c:pt>
                <c:pt idx="30">
                  <c:v>838.85441268800002</c:v>
                </c:pt>
                <c:pt idx="31">
                  <c:v>847.54350335700008</c:v>
                </c:pt>
                <c:pt idx="32">
                  <c:v>855.97384458742818</c:v>
                </c:pt>
                <c:pt idx="33">
                  <c:v>860.16238787188445</c:v>
                </c:pt>
              </c:numCache>
            </c:numRef>
          </c:yVal>
          <c:smooth val="0"/>
        </c:ser>
        <c:ser>
          <c:idx val="1"/>
          <c:order val="1"/>
          <c:tx>
            <c:v>Sheer</c:v>
          </c:tx>
          <c:marker>
            <c:symbol val="none"/>
          </c:marker>
          <c:xVal>
            <c:numRef>
              <c:f>'Offset Table'!$B$2:$AI$2</c:f>
              <c:numCache>
                <c:formatCode>0</c:formatCode>
                <c:ptCount val="34"/>
                <c:pt idx="0">
                  <c:v>0</c:v>
                </c:pt>
                <c:pt idx="1">
                  <c:v>0.01</c:v>
                </c:pt>
                <c:pt idx="2">
                  <c:v>100</c:v>
                </c:pt>
                <c:pt idx="3">
                  <c:v>150.26461315744879</c:v>
                </c:pt>
                <c:pt idx="4">
                  <c:v>150.27461315744878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800</c:v>
                </c:pt>
                <c:pt idx="10">
                  <c:v>804.67869038425295</c:v>
                </c:pt>
                <c:pt idx="11">
                  <c:v>804.68869038425294</c:v>
                </c:pt>
                <c:pt idx="12">
                  <c:v>1000</c:v>
                </c:pt>
                <c:pt idx="13">
                  <c:v>1500</c:v>
                </c:pt>
                <c:pt idx="14">
                  <c:v>2000</c:v>
                </c:pt>
                <c:pt idx="15">
                  <c:v>2500</c:v>
                </c:pt>
                <c:pt idx="16">
                  <c:v>3000</c:v>
                </c:pt>
                <c:pt idx="17">
                  <c:v>3500</c:v>
                </c:pt>
                <c:pt idx="18">
                  <c:v>4000</c:v>
                </c:pt>
                <c:pt idx="19">
                  <c:v>4500</c:v>
                </c:pt>
                <c:pt idx="20">
                  <c:v>5000</c:v>
                </c:pt>
                <c:pt idx="21">
                  <c:v>5500</c:v>
                </c:pt>
                <c:pt idx="22">
                  <c:v>6000</c:v>
                </c:pt>
                <c:pt idx="23">
                  <c:v>6150.0964355037922</c:v>
                </c:pt>
                <c:pt idx="24">
                  <c:v>6150.1064355037925</c:v>
                </c:pt>
                <c:pt idx="25">
                  <c:v>6200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6783.9217119189834</c:v>
                </c:pt>
                <c:pt idx="30">
                  <c:v>6800</c:v>
                </c:pt>
                <c:pt idx="31">
                  <c:v>6900</c:v>
                </c:pt>
                <c:pt idx="32">
                  <c:v>6993.1696523062756</c:v>
                </c:pt>
                <c:pt idx="33">
                  <c:v>7038.1816740976328</c:v>
                </c:pt>
              </c:numCache>
            </c:numRef>
          </c:xVal>
          <c:yVal>
            <c:numRef>
              <c:f>'Offset Table'!$B$4:$AI$4</c:f>
              <c:numCache>
                <c:formatCode>0</c:formatCode>
                <c:ptCount val="34"/>
                <c:pt idx="0">
                  <c:v>1120.68543</c:v>
                </c:pt>
                <c:pt idx="1">
                  <c:v>1022.13715</c:v>
                </c:pt>
                <c:pt idx="2">
                  <c:v>1005.7753350312047</c:v>
                </c:pt>
                <c:pt idx="3">
                  <c:v>997.68851967411831</c:v>
                </c:pt>
                <c:pt idx="4">
                  <c:v>997.68692002311911</c:v>
                </c:pt>
                <c:pt idx="5">
                  <c:v>989.77783001199998</c:v>
                </c:pt>
                <c:pt idx="6">
                  <c:v>958.87988644799998</c:v>
                </c:pt>
                <c:pt idx="7">
                  <c:v>943.97893082500002</c:v>
                </c:pt>
                <c:pt idx="8">
                  <c:v>929.44331930800001</c:v>
                </c:pt>
                <c:pt idx="9">
                  <c:v>901.46812859199997</c:v>
                </c:pt>
                <c:pt idx="10">
                  <c:v>900.83118550430311</c:v>
                </c:pt>
                <c:pt idx="11">
                  <c:v>900.82982499033665</c:v>
                </c:pt>
                <c:pt idx="12">
                  <c:v>874.95431430000008</c:v>
                </c:pt>
                <c:pt idx="13">
                  <c:v>815.06330042500008</c:v>
                </c:pt>
                <c:pt idx="14">
                  <c:v>764.30588920000002</c:v>
                </c:pt>
                <c:pt idx="15">
                  <c:v>722.68208062500003</c:v>
                </c:pt>
                <c:pt idx="16">
                  <c:v>690.19187469999997</c:v>
                </c:pt>
                <c:pt idx="17">
                  <c:v>666.83527142499997</c:v>
                </c:pt>
                <c:pt idx="18">
                  <c:v>652.61227080000003</c:v>
                </c:pt>
                <c:pt idx="19">
                  <c:v>647.52287282500015</c:v>
                </c:pt>
                <c:pt idx="20">
                  <c:v>651.5670775000001</c:v>
                </c:pt>
                <c:pt idx="21">
                  <c:v>664.74488482499987</c:v>
                </c:pt>
                <c:pt idx="22">
                  <c:v>687.05629479999993</c:v>
                </c:pt>
                <c:pt idx="23">
                  <c:v>695.53648298897099</c:v>
                </c:pt>
                <c:pt idx="24">
                  <c:v>695.53707539187155</c:v>
                </c:pt>
                <c:pt idx="25">
                  <c:v>698.53826753200008</c:v>
                </c:pt>
                <c:pt idx="26">
                  <c:v>711.48161668799992</c:v>
                </c:pt>
                <c:pt idx="27">
                  <c:v>718.50130742499994</c:v>
                </c:pt>
                <c:pt idx="28">
                  <c:v>725.88634226799991</c:v>
                </c:pt>
                <c:pt idx="29">
                  <c:v>740.42292668029404</c:v>
                </c:pt>
                <c:pt idx="30">
                  <c:v>741.75244427200005</c:v>
                </c:pt>
                <c:pt idx="31">
                  <c:v>750.23351143299999</c:v>
                </c:pt>
                <c:pt idx="32">
                  <c:v>758.46405714748335</c:v>
                </c:pt>
                <c:pt idx="33">
                  <c:v>860.16238787188445</c:v>
                </c:pt>
              </c:numCache>
            </c:numRef>
          </c:yVal>
          <c:smooth val="0"/>
        </c:ser>
        <c:ser>
          <c:idx val="2"/>
          <c:order val="2"/>
          <c:tx>
            <c:v>Chine</c:v>
          </c:tx>
          <c:marker>
            <c:symbol val="none"/>
          </c:marker>
          <c:xVal>
            <c:numRef>
              <c:f>'Offset Table'!$B$2:$AI$2</c:f>
              <c:numCache>
                <c:formatCode>0</c:formatCode>
                <c:ptCount val="34"/>
                <c:pt idx="0">
                  <c:v>0</c:v>
                </c:pt>
                <c:pt idx="1">
                  <c:v>0.01</c:v>
                </c:pt>
                <c:pt idx="2">
                  <c:v>100</c:v>
                </c:pt>
                <c:pt idx="3">
                  <c:v>150.26461315744879</c:v>
                </c:pt>
                <c:pt idx="4">
                  <c:v>150.27461315744878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800</c:v>
                </c:pt>
                <c:pt idx="10">
                  <c:v>804.67869038425295</c:v>
                </c:pt>
                <c:pt idx="11">
                  <c:v>804.68869038425294</c:v>
                </c:pt>
                <c:pt idx="12">
                  <c:v>1000</c:v>
                </c:pt>
                <c:pt idx="13">
                  <c:v>1500</c:v>
                </c:pt>
                <c:pt idx="14">
                  <c:v>2000</c:v>
                </c:pt>
                <c:pt idx="15">
                  <c:v>2500</c:v>
                </c:pt>
                <c:pt idx="16">
                  <c:v>3000</c:v>
                </c:pt>
                <c:pt idx="17">
                  <c:v>3500</c:v>
                </c:pt>
                <c:pt idx="18">
                  <c:v>4000</c:v>
                </c:pt>
                <c:pt idx="19">
                  <c:v>4500</c:v>
                </c:pt>
                <c:pt idx="20">
                  <c:v>5000</c:v>
                </c:pt>
                <c:pt idx="21">
                  <c:v>5500</c:v>
                </c:pt>
                <c:pt idx="22">
                  <c:v>6000</c:v>
                </c:pt>
                <c:pt idx="23">
                  <c:v>6150.0964355037922</c:v>
                </c:pt>
                <c:pt idx="24">
                  <c:v>6150.1064355037925</c:v>
                </c:pt>
                <c:pt idx="25">
                  <c:v>6200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6783.9217119189834</c:v>
                </c:pt>
                <c:pt idx="30">
                  <c:v>6800</c:v>
                </c:pt>
                <c:pt idx="31">
                  <c:v>6900</c:v>
                </c:pt>
                <c:pt idx="32">
                  <c:v>6993.1696523062756</c:v>
                </c:pt>
                <c:pt idx="33">
                  <c:v>7038.1816740976328</c:v>
                </c:pt>
              </c:numCache>
            </c:numRef>
          </c:xVal>
          <c:yVal>
            <c:numRef>
              <c:f>'Offset Table'!$B$5:$AI$5</c:f>
              <c:numCache>
                <c:formatCode>0</c:formatCode>
                <c:ptCount val="34"/>
                <c:pt idx="0">
                  <c:v>1022.13715</c:v>
                </c:pt>
                <c:pt idx="1">
                  <c:v>1022.0881650968082</c:v>
                </c:pt>
                <c:pt idx="2">
                  <c:v>532.28811808160845</c:v>
                </c:pt>
                <c:pt idx="3">
                  <c:v>286.0673971323211</c:v>
                </c:pt>
                <c:pt idx="4">
                  <c:v>286.06511832396473</c:v>
                </c:pt>
                <c:pt idx="5">
                  <c:v>274.81405168800001</c:v>
                </c:pt>
                <c:pt idx="6">
                  <c:v>231.18486275199999</c:v>
                </c:pt>
                <c:pt idx="7">
                  <c:v>210.34551029999997</c:v>
                </c:pt>
                <c:pt idx="8">
                  <c:v>190.15631919199998</c:v>
                </c:pt>
                <c:pt idx="9">
                  <c:v>151.72842100799997</c:v>
                </c:pt>
                <c:pt idx="10">
                  <c:v>150.86059046194396</c:v>
                </c:pt>
                <c:pt idx="11">
                  <c:v>150.85873712832361</c:v>
                </c:pt>
                <c:pt idx="12">
                  <c:v>115.90116819999997</c:v>
                </c:pt>
                <c:pt idx="13">
                  <c:v>37.710859699999958</c:v>
                </c:pt>
                <c:pt idx="14">
                  <c:v>-24.225415200000043</c:v>
                </c:pt>
                <c:pt idx="15">
                  <c:v>-69.907656499999973</c:v>
                </c:pt>
                <c:pt idx="16">
                  <c:v>-99.335864200000003</c:v>
                </c:pt>
                <c:pt idx="17">
                  <c:v>-112.51003830000002</c:v>
                </c:pt>
                <c:pt idx="18">
                  <c:v>-109.43017880000008</c:v>
                </c:pt>
                <c:pt idx="19">
                  <c:v>-90.096285700000124</c:v>
                </c:pt>
                <c:pt idx="20">
                  <c:v>-54.508358999999984</c:v>
                </c:pt>
                <c:pt idx="21">
                  <c:v>-2.6663986999999523</c:v>
                </c:pt>
                <c:pt idx="22">
                  <c:v>65.429595200000051</c:v>
                </c:pt>
                <c:pt idx="23">
                  <c:v>89.043571912744966</c:v>
                </c:pt>
                <c:pt idx="24">
                  <c:v>89.045193963110052</c:v>
                </c:pt>
                <c:pt idx="25">
                  <c:v>97.219122168000069</c:v>
                </c:pt>
                <c:pt idx="26">
                  <c:v>131.60929451199996</c:v>
                </c:pt>
                <c:pt idx="27">
                  <c:v>149.77962269999995</c:v>
                </c:pt>
                <c:pt idx="28">
                  <c:v>168.60011223199996</c:v>
                </c:pt>
                <c:pt idx="29">
                  <c:v>204.91262947234833</c:v>
                </c:pt>
                <c:pt idx="30">
                  <c:v>247.44666495841207</c:v>
                </c:pt>
                <c:pt idx="31">
                  <c:v>511.98997499079735</c:v>
                </c:pt>
                <c:pt idx="32">
                  <c:v>758.46405714748335</c:v>
                </c:pt>
              </c:numCache>
            </c:numRef>
          </c:yVal>
          <c:smooth val="0"/>
        </c:ser>
        <c:ser>
          <c:idx val="3"/>
          <c:order val="3"/>
          <c:tx>
            <c:v>Rabbet</c:v>
          </c:tx>
          <c:marker>
            <c:symbol val="none"/>
          </c:marker>
          <c:xVal>
            <c:numRef>
              <c:f>'Offset Table'!$B$2:$AI$2</c:f>
              <c:numCache>
                <c:formatCode>0</c:formatCode>
                <c:ptCount val="34"/>
                <c:pt idx="0">
                  <c:v>0</c:v>
                </c:pt>
                <c:pt idx="1">
                  <c:v>0.01</c:v>
                </c:pt>
                <c:pt idx="2">
                  <c:v>100</c:v>
                </c:pt>
                <c:pt idx="3">
                  <c:v>150.26461315744879</c:v>
                </c:pt>
                <c:pt idx="4">
                  <c:v>150.27461315744878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800</c:v>
                </c:pt>
                <c:pt idx="10">
                  <c:v>804.67869038425295</c:v>
                </c:pt>
                <c:pt idx="11">
                  <c:v>804.68869038425294</c:v>
                </c:pt>
                <c:pt idx="12">
                  <c:v>1000</c:v>
                </c:pt>
                <c:pt idx="13">
                  <c:v>1500</c:v>
                </c:pt>
                <c:pt idx="14">
                  <c:v>2000</c:v>
                </c:pt>
                <c:pt idx="15">
                  <c:v>2500</c:v>
                </c:pt>
                <c:pt idx="16">
                  <c:v>3000</c:v>
                </c:pt>
                <c:pt idx="17">
                  <c:v>3500</c:v>
                </c:pt>
                <c:pt idx="18">
                  <c:v>4000</c:v>
                </c:pt>
                <c:pt idx="19">
                  <c:v>4500</c:v>
                </c:pt>
                <c:pt idx="20">
                  <c:v>5000</c:v>
                </c:pt>
                <c:pt idx="21">
                  <c:v>5500</c:v>
                </c:pt>
                <c:pt idx="22">
                  <c:v>6000</c:v>
                </c:pt>
                <c:pt idx="23">
                  <c:v>6150.0964355037922</c:v>
                </c:pt>
                <c:pt idx="24">
                  <c:v>6150.1064355037925</c:v>
                </c:pt>
                <c:pt idx="25">
                  <c:v>6200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6783.9217119189834</c:v>
                </c:pt>
                <c:pt idx="30">
                  <c:v>6800</c:v>
                </c:pt>
                <c:pt idx="31">
                  <c:v>6900</c:v>
                </c:pt>
                <c:pt idx="32">
                  <c:v>6993.1696523062756</c:v>
                </c:pt>
                <c:pt idx="33">
                  <c:v>7038.1816740976328</c:v>
                </c:pt>
              </c:numCache>
            </c:numRef>
          </c:xVal>
          <c:yVal>
            <c:numRef>
              <c:f>'Offset Table'!$B$6:$AI$6</c:f>
              <c:numCache>
                <c:formatCode>0</c:formatCode>
                <c:ptCount val="34"/>
                <c:pt idx="3">
                  <c:v>286</c:v>
                </c:pt>
                <c:pt idx="4">
                  <c:v>286.0673971323211</c:v>
                </c:pt>
                <c:pt idx="5">
                  <c:v>237</c:v>
                </c:pt>
                <c:pt idx="6">
                  <c:v>42</c:v>
                </c:pt>
                <c:pt idx="7">
                  <c:v>-54.879950952973253</c:v>
                </c:pt>
                <c:pt idx="8">
                  <c:v>-151.95166387326435</c:v>
                </c:pt>
                <c:pt idx="9">
                  <c:v>-348.48575961180887</c:v>
                </c:pt>
                <c:pt idx="10">
                  <c:v>-353.14359643959619</c:v>
                </c:pt>
                <c:pt idx="11">
                  <c:v>-353.1441332361332</c:v>
                </c:pt>
                <c:pt idx="12">
                  <c:v>-363.62837669999999</c:v>
                </c:pt>
                <c:pt idx="13">
                  <c:v>-390.46820355</c:v>
                </c:pt>
                <c:pt idx="14">
                  <c:v>-417.30803040000001</c:v>
                </c:pt>
                <c:pt idx="15">
                  <c:v>-444.14785725000002</c:v>
                </c:pt>
                <c:pt idx="16">
                  <c:v>-470.98768410000002</c:v>
                </c:pt>
                <c:pt idx="17">
                  <c:v>-497.82751094999998</c:v>
                </c:pt>
                <c:pt idx="18">
                  <c:v>-524.66733780000004</c:v>
                </c:pt>
                <c:pt idx="19">
                  <c:v>-551.50716465000005</c:v>
                </c:pt>
                <c:pt idx="20">
                  <c:v>-578.34699150000006</c:v>
                </c:pt>
                <c:pt idx="21">
                  <c:v>-605.18681835000007</c:v>
                </c:pt>
                <c:pt idx="22">
                  <c:v>-632.02664520000008</c:v>
                </c:pt>
                <c:pt idx="23">
                  <c:v>-640.08376987944791</c:v>
                </c:pt>
                <c:pt idx="24">
                  <c:v>-640.08430667598498</c:v>
                </c:pt>
                <c:pt idx="25">
                  <c:v>-573.56664656014209</c:v>
                </c:pt>
                <c:pt idx="26">
                  <c:v>-306.9284105972701</c:v>
                </c:pt>
                <c:pt idx="27">
                  <c:v>-173.60929261583408</c:v>
                </c:pt>
                <c:pt idx="28">
                  <c:v>-40.290174634398056</c:v>
                </c:pt>
                <c:pt idx="29">
                  <c:v>204.91262947234833</c:v>
                </c:pt>
              </c:numCache>
            </c:numRef>
          </c:yVal>
          <c:smooth val="0"/>
        </c:ser>
        <c:ser>
          <c:idx val="4"/>
          <c:order val="4"/>
          <c:tx>
            <c:v>Keel</c:v>
          </c:tx>
          <c:marker>
            <c:symbol val="none"/>
          </c:marker>
          <c:xVal>
            <c:numRef>
              <c:f>'Offset Table'!$B$2:$AI$2</c:f>
              <c:numCache>
                <c:formatCode>0</c:formatCode>
                <c:ptCount val="34"/>
                <c:pt idx="0">
                  <c:v>0</c:v>
                </c:pt>
                <c:pt idx="1">
                  <c:v>0.01</c:v>
                </c:pt>
                <c:pt idx="2">
                  <c:v>100</c:v>
                </c:pt>
                <c:pt idx="3">
                  <c:v>150.26461315744879</c:v>
                </c:pt>
                <c:pt idx="4">
                  <c:v>150.27461315744878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800</c:v>
                </c:pt>
                <c:pt idx="10">
                  <c:v>804.67869038425295</c:v>
                </c:pt>
                <c:pt idx="11">
                  <c:v>804.68869038425294</c:v>
                </c:pt>
                <c:pt idx="12">
                  <c:v>1000</c:v>
                </c:pt>
                <c:pt idx="13">
                  <c:v>1500</c:v>
                </c:pt>
                <c:pt idx="14">
                  <c:v>2000</c:v>
                </c:pt>
                <c:pt idx="15">
                  <c:v>2500</c:v>
                </c:pt>
                <c:pt idx="16">
                  <c:v>3000</c:v>
                </c:pt>
                <c:pt idx="17">
                  <c:v>3500</c:v>
                </c:pt>
                <c:pt idx="18">
                  <c:v>4000</c:v>
                </c:pt>
                <c:pt idx="19">
                  <c:v>4500</c:v>
                </c:pt>
                <c:pt idx="20">
                  <c:v>5000</c:v>
                </c:pt>
                <c:pt idx="21">
                  <c:v>5500</c:v>
                </c:pt>
                <c:pt idx="22">
                  <c:v>6000</c:v>
                </c:pt>
                <c:pt idx="23">
                  <c:v>6150.0964355037922</c:v>
                </c:pt>
                <c:pt idx="24">
                  <c:v>6150.1064355037925</c:v>
                </c:pt>
                <c:pt idx="25">
                  <c:v>6200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6783.9217119189834</c:v>
                </c:pt>
                <c:pt idx="30">
                  <c:v>6800</c:v>
                </c:pt>
                <c:pt idx="31">
                  <c:v>6900</c:v>
                </c:pt>
                <c:pt idx="32">
                  <c:v>6993.1696523062756</c:v>
                </c:pt>
                <c:pt idx="33">
                  <c:v>7038.1816740976328</c:v>
                </c:pt>
              </c:numCache>
            </c:numRef>
          </c:xVal>
          <c:yVal>
            <c:numRef>
              <c:f>'Offset Table'!$B$7:$AI$7</c:f>
              <c:numCache>
                <c:formatCode>0</c:formatCode>
                <c:ptCount val="34"/>
                <c:pt idx="3">
                  <c:v>286</c:v>
                </c:pt>
                <c:pt idx="4">
                  <c:v>285.99011931055071</c:v>
                </c:pt>
                <c:pt idx="5">
                  <c:v>237</c:v>
                </c:pt>
                <c:pt idx="6">
                  <c:v>42</c:v>
                </c:pt>
                <c:pt idx="7">
                  <c:v>-54.966873280212198</c:v>
                </c:pt>
                <c:pt idx="8">
                  <c:v>-152.10737893673669</c:v>
                </c:pt>
                <c:pt idx="9">
                  <c:v>-348.49643794723477</c:v>
                </c:pt>
                <c:pt idx="10">
                  <c:v>-353.14359643959619</c:v>
                </c:pt>
                <c:pt idx="11">
                  <c:v>-429.34359643959624</c:v>
                </c:pt>
                <c:pt idx="12">
                  <c:v>-439.82837670000004</c:v>
                </c:pt>
                <c:pt idx="13">
                  <c:v>-466.66820355000004</c:v>
                </c:pt>
                <c:pt idx="14">
                  <c:v>-493.50803040000005</c:v>
                </c:pt>
                <c:pt idx="15">
                  <c:v>-520.34785725000006</c:v>
                </c:pt>
                <c:pt idx="16">
                  <c:v>-547.18768410000007</c:v>
                </c:pt>
                <c:pt idx="17">
                  <c:v>-574.02751095000008</c:v>
                </c:pt>
                <c:pt idx="18">
                  <c:v>-600.86733780000009</c:v>
                </c:pt>
                <c:pt idx="19">
                  <c:v>-627.7071646500001</c:v>
                </c:pt>
                <c:pt idx="20">
                  <c:v>-654.5469915000001</c:v>
                </c:pt>
                <c:pt idx="21">
                  <c:v>-681.38634722543259</c:v>
                </c:pt>
                <c:pt idx="22">
                  <c:v>-708.22664520000012</c:v>
                </c:pt>
                <c:pt idx="23">
                  <c:v>-716.28430667598502</c:v>
                </c:pt>
                <c:pt idx="24">
                  <c:v>-640.08430667598498</c:v>
                </c:pt>
                <c:pt idx="25">
                  <c:v>-573.56664656014209</c:v>
                </c:pt>
                <c:pt idx="26">
                  <c:v>-306.9284105972701</c:v>
                </c:pt>
                <c:pt idx="27">
                  <c:v>-173.60929261583408</c:v>
                </c:pt>
                <c:pt idx="28">
                  <c:v>-40.290174634398056</c:v>
                </c:pt>
                <c:pt idx="29">
                  <c:v>204.91262947234833</c:v>
                </c:pt>
              </c:numCache>
            </c:numRef>
          </c:yVal>
          <c:smooth val="0"/>
        </c:ser>
        <c:ser>
          <c:idx val="5"/>
          <c:order val="5"/>
          <c:tx>
            <c:v>Centre</c:v>
          </c:tx>
          <c:marker>
            <c:symbol val="none"/>
          </c:marker>
          <c:xVal>
            <c:numRef>
              <c:f>'Offset Table'!$B$2:$AI$2</c:f>
              <c:numCache>
                <c:formatCode>0</c:formatCode>
                <c:ptCount val="34"/>
                <c:pt idx="0">
                  <c:v>0</c:v>
                </c:pt>
                <c:pt idx="1">
                  <c:v>0.01</c:v>
                </c:pt>
                <c:pt idx="2">
                  <c:v>100</c:v>
                </c:pt>
                <c:pt idx="3">
                  <c:v>150.26461315744879</c:v>
                </c:pt>
                <c:pt idx="4">
                  <c:v>150.27461315744878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800</c:v>
                </c:pt>
                <c:pt idx="10">
                  <c:v>804.67869038425295</c:v>
                </c:pt>
                <c:pt idx="11">
                  <c:v>804.68869038425294</c:v>
                </c:pt>
                <c:pt idx="12">
                  <c:v>1000</c:v>
                </c:pt>
                <c:pt idx="13">
                  <c:v>1500</c:v>
                </c:pt>
                <c:pt idx="14">
                  <c:v>2000</c:v>
                </c:pt>
                <c:pt idx="15">
                  <c:v>2500</c:v>
                </c:pt>
                <c:pt idx="16">
                  <c:v>3000</c:v>
                </c:pt>
                <c:pt idx="17">
                  <c:v>3500</c:v>
                </c:pt>
                <c:pt idx="18">
                  <c:v>4000</c:v>
                </c:pt>
                <c:pt idx="19">
                  <c:v>4500</c:v>
                </c:pt>
                <c:pt idx="20">
                  <c:v>5000</c:v>
                </c:pt>
                <c:pt idx="21">
                  <c:v>5500</c:v>
                </c:pt>
                <c:pt idx="22">
                  <c:v>6000</c:v>
                </c:pt>
                <c:pt idx="23">
                  <c:v>6150.0964355037922</c:v>
                </c:pt>
                <c:pt idx="24">
                  <c:v>6150.1064355037925</c:v>
                </c:pt>
                <c:pt idx="25">
                  <c:v>6200</c:v>
                </c:pt>
                <c:pt idx="26">
                  <c:v>6400</c:v>
                </c:pt>
                <c:pt idx="27">
                  <c:v>6500</c:v>
                </c:pt>
                <c:pt idx="28">
                  <c:v>6600</c:v>
                </c:pt>
                <c:pt idx="29">
                  <c:v>6783.9217119189834</c:v>
                </c:pt>
                <c:pt idx="30">
                  <c:v>6800</c:v>
                </c:pt>
                <c:pt idx="31">
                  <c:v>6900</c:v>
                </c:pt>
                <c:pt idx="32">
                  <c:v>6993.1696523062756</c:v>
                </c:pt>
                <c:pt idx="33">
                  <c:v>7038.1816740976328</c:v>
                </c:pt>
              </c:numCache>
            </c:numRef>
          </c:xVal>
          <c:yVal>
            <c:numRef>
              <c:f>'Offset Table'!$B$8:$AI$8</c:f>
              <c:numCache>
                <c:formatCode>0</c:formatCode>
                <c:ptCount val="34"/>
                <c:pt idx="3">
                  <c:v>286</c:v>
                </c:pt>
                <c:pt idx="4">
                  <c:v>285.97806543043293</c:v>
                </c:pt>
                <c:pt idx="5">
                  <c:v>181</c:v>
                </c:pt>
                <c:pt idx="6">
                  <c:v>-158</c:v>
                </c:pt>
                <c:pt idx="7">
                  <c:v>-276.97410478030139</c:v>
                </c:pt>
                <c:pt idx="8">
                  <c:v>-362</c:v>
                </c:pt>
                <c:pt idx="9">
                  <c:v>-429.41432351517835</c:v>
                </c:pt>
                <c:pt idx="10">
                  <c:v>-429.34359643959624</c:v>
                </c:pt>
                <c:pt idx="11">
                  <c:v>-429.34413323613325</c:v>
                </c:pt>
                <c:pt idx="12">
                  <c:v>-439.82837670000004</c:v>
                </c:pt>
                <c:pt idx="13">
                  <c:v>-466.66820355000004</c:v>
                </c:pt>
                <c:pt idx="14">
                  <c:v>-493.50803040000005</c:v>
                </c:pt>
                <c:pt idx="15">
                  <c:v>-520.34785725000006</c:v>
                </c:pt>
                <c:pt idx="16">
                  <c:v>-547.18768410000007</c:v>
                </c:pt>
                <c:pt idx="17">
                  <c:v>-574.02751095000008</c:v>
                </c:pt>
                <c:pt idx="18">
                  <c:v>-600.86733780000009</c:v>
                </c:pt>
                <c:pt idx="19">
                  <c:v>-627.7071646500001</c:v>
                </c:pt>
                <c:pt idx="20">
                  <c:v>-654.5469915000001</c:v>
                </c:pt>
                <c:pt idx="21">
                  <c:v>-681.38681835000011</c:v>
                </c:pt>
                <c:pt idx="22">
                  <c:v>-708.22664520000012</c:v>
                </c:pt>
                <c:pt idx="23">
                  <c:v>-716.28376987944796</c:v>
                </c:pt>
                <c:pt idx="24">
                  <c:v>-716.28430667598502</c:v>
                </c:pt>
                <c:pt idx="25">
                  <c:v>-716.28430667598514</c:v>
                </c:pt>
                <c:pt idx="26">
                  <c:v>-716.28430667598502</c:v>
                </c:pt>
                <c:pt idx="27">
                  <c:v>-546.1832651387449</c:v>
                </c:pt>
                <c:pt idx="28">
                  <c:v>-281.63995510635868</c:v>
                </c:pt>
                <c:pt idx="29">
                  <c:v>204.91262947234833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651968"/>
        <c:axId val="229616256"/>
      </c:scatterChart>
      <c:valAx>
        <c:axId val="229651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29616256"/>
        <c:crosses val="autoZero"/>
        <c:crossBetween val="midCat"/>
      </c:valAx>
      <c:valAx>
        <c:axId val="22961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651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19051</xdr:rowOff>
    </xdr:from>
    <xdr:to>
      <xdr:col>6</xdr:col>
      <xdr:colOff>285750</xdr:colOff>
      <xdr:row>3</xdr:row>
      <xdr:rowOff>171451</xdr:rowOff>
    </xdr:to>
    <xdr:sp macro="[0]!doit" textlink="">
      <xdr:nvSpPr>
        <xdr:cNvPr id="2" name="Right Arrow 1"/>
        <xdr:cNvSpPr/>
      </xdr:nvSpPr>
      <xdr:spPr>
        <a:xfrm>
          <a:off x="3457575" y="590551"/>
          <a:ext cx="1000125" cy="533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AU" sz="1800" b="1"/>
            <a:t>Run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16</xdr:row>
      <xdr:rowOff>180975</xdr:rowOff>
    </xdr:from>
    <xdr:to>
      <xdr:col>29</xdr:col>
      <xdr:colOff>304799</xdr:colOff>
      <xdr:row>31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230012</xdr:colOff>
      <xdr:row>43</xdr:row>
      <xdr:rowOff>260350</xdr:rowOff>
    </xdr:from>
    <xdr:to>
      <xdr:col>6</xdr:col>
      <xdr:colOff>230065</xdr:colOff>
      <xdr:row>43</xdr:row>
      <xdr:rowOff>260350</xdr:rowOff>
    </xdr:to>
    <xdr:cxnSp macro="">
      <xdr:nvCxnSpPr>
        <xdr:cNvPr id="1279909" name="Straight Connector 1279908"/>
        <xdr:cNvCxnSpPr/>
      </xdr:nvCxnSpPr>
      <xdr:spPr>
        <a:xfrm>
          <a:off x="3468512" y="23469600"/>
          <a:ext cx="5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43</xdr:row>
      <xdr:rowOff>260350</xdr:rowOff>
    </xdr:from>
    <xdr:to>
      <xdr:col>6</xdr:col>
      <xdr:colOff>495300</xdr:colOff>
      <xdr:row>43</xdr:row>
      <xdr:rowOff>260350</xdr:rowOff>
    </xdr:to>
    <xdr:cxnSp macro="">
      <xdr:nvCxnSpPr>
        <xdr:cNvPr id="1279910" name="Straight Connector 1279909"/>
        <xdr:cNvCxnSpPr/>
      </xdr:nvCxnSpPr>
      <xdr:spPr>
        <a:xfrm>
          <a:off x="3468565" y="23469600"/>
          <a:ext cx="265235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43</xdr:row>
      <xdr:rowOff>260350</xdr:rowOff>
    </xdr:from>
    <xdr:to>
      <xdr:col>8</xdr:col>
      <xdr:colOff>482600</xdr:colOff>
      <xdr:row>43</xdr:row>
      <xdr:rowOff>260350</xdr:rowOff>
    </xdr:to>
    <xdr:cxnSp macro="">
      <xdr:nvCxnSpPr>
        <xdr:cNvPr id="1279911" name="Straight Connector 1279910"/>
        <xdr:cNvCxnSpPr/>
      </xdr:nvCxnSpPr>
      <xdr:spPr>
        <a:xfrm>
          <a:off x="37338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43</xdr:row>
      <xdr:rowOff>260350</xdr:rowOff>
    </xdr:from>
    <xdr:to>
      <xdr:col>9</xdr:col>
      <xdr:colOff>476250</xdr:colOff>
      <xdr:row>43</xdr:row>
      <xdr:rowOff>260350</xdr:rowOff>
    </xdr:to>
    <xdr:cxnSp macro="">
      <xdr:nvCxnSpPr>
        <xdr:cNvPr id="1279912" name="Straight Connector 1279911"/>
        <xdr:cNvCxnSpPr/>
      </xdr:nvCxnSpPr>
      <xdr:spPr>
        <a:xfrm>
          <a:off x="48006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43</xdr:row>
      <xdr:rowOff>260350</xdr:rowOff>
    </xdr:from>
    <xdr:to>
      <xdr:col>10</xdr:col>
      <xdr:colOff>469900</xdr:colOff>
      <xdr:row>43</xdr:row>
      <xdr:rowOff>260350</xdr:rowOff>
    </xdr:to>
    <xdr:cxnSp macro="">
      <xdr:nvCxnSpPr>
        <xdr:cNvPr id="1279913" name="Straight Connector 1279912"/>
        <xdr:cNvCxnSpPr/>
      </xdr:nvCxnSpPr>
      <xdr:spPr>
        <a:xfrm>
          <a:off x="53340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43</xdr:row>
      <xdr:rowOff>260350</xdr:rowOff>
    </xdr:from>
    <xdr:to>
      <xdr:col>12</xdr:col>
      <xdr:colOff>457200</xdr:colOff>
      <xdr:row>43</xdr:row>
      <xdr:rowOff>260350</xdr:rowOff>
    </xdr:to>
    <xdr:cxnSp macro="">
      <xdr:nvCxnSpPr>
        <xdr:cNvPr id="1279914" name="Straight Connector 1279913"/>
        <xdr:cNvCxnSpPr/>
      </xdr:nvCxnSpPr>
      <xdr:spPr>
        <a:xfrm>
          <a:off x="58674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43</xdr:row>
      <xdr:rowOff>260350</xdr:rowOff>
    </xdr:from>
    <xdr:to>
      <xdr:col>12</xdr:col>
      <xdr:colOff>482156</xdr:colOff>
      <xdr:row>43</xdr:row>
      <xdr:rowOff>260350</xdr:rowOff>
    </xdr:to>
    <xdr:cxnSp macro="">
      <xdr:nvCxnSpPr>
        <xdr:cNvPr id="1279915" name="Straight Connector 1279914"/>
        <xdr:cNvCxnSpPr/>
      </xdr:nvCxnSpPr>
      <xdr:spPr>
        <a:xfrm>
          <a:off x="6934200" y="23469600"/>
          <a:ext cx="24956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43</xdr:row>
      <xdr:rowOff>260350</xdr:rowOff>
    </xdr:from>
    <xdr:to>
      <xdr:col>12</xdr:col>
      <xdr:colOff>482209</xdr:colOff>
      <xdr:row>43</xdr:row>
      <xdr:rowOff>260350</xdr:rowOff>
    </xdr:to>
    <xdr:cxnSp macro="">
      <xdr:nvCxnSpPr>
        <xdr:cNvPr id="1279916" name="Straight Connector 1279915"/>
        <xdr:cNvCxnSpPr/>
      </xdr:nvCxnSpPr>
      <xdr:spPr>
        <a:xfrm>
          <a:off x="6959156" y="23469600"/>
          <a:ext cx="5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43</xdr:row>
      <xdr:rowOff>260350</xdr:rowOff>
    </xdr:from>
    <xdr:to>
      <xdr:col>14</xdr:col>
      <xdr:colOff>444500</xdr:colOff>
      <xdr:row>43</xdr:row>
      <xdr:rowOff>260350</xdr:rowOff>
    </xdr:to>
    <xdr:cxnSp macro="">
      <xdr:nvCxnSpPr>
        <xdr:cNvPr id="1279917" name="Straight Connector 1279916"/>
        <xdr:cNvCxnSpPr/>
      </xdr:nvCxnSpPr>
      <xdr:spPr>
        <a:xfrm>
          <a:off x="6959209" y="23469600"/>
          <a:ext cx="1041791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43</xdr:row>
      <xdr:rowOff>260350</xdr:rowOff>
    </xdr:from>
    <xdr:to>
      <xdr:col>19</xdr:col>
      <xdr:colOff>412750</xdr:colOff>
      <xdr:row>43</xdr:row>
      <xdr:rowOff>260350</xdr:rowOff>
    </xdr:to>
    <xdr:cxnSp macro="">
      <xdr:nvCxnSpPr>
        <xdr:cNvPr id="1279918" name="Straight Connector 1279917"/>
        <xdr:cNvCxnSpPr/>
      </xdr:nvCxnSpPr>
      <xdr:spPr>
        <a:xfrm>
          <a:off x="8001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43</xdr:row>
      <xdr:rowOff>260350</xdr:rowOff>
    </xdr:from>
    <xdr:to>
      <xdr:col>24</xdr:col>
      <xdr:colOff>381000</xdr:colOff>
      <xdr:row>43</xdr:row>
      <xdr:rowOff>260350</xdr:rowOff>
    </xdr:to>
    <xdr:cxnSp macro="">
      <xdr:nvCxnSpPr>
        <xdr:cNvPr id="1279919" name="Straight Connector 1279918"/>
        <xdr:cNvCxnSpPr/>
      </xdr:nvCxnSpPr>
      <xdr:spPr>
        <a:xfrm>
          <a:off x="10668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43</xdr:row>
      <xdr:rowOff>260350</xdr:rowOff>
    </xdr:from>
    <xdr:to>
      <xdr:col>29</xdr:col>
      <xdr:colOff>349250</xdr:colOff>
      <xdr:row>43</xdr:row>
      <xdr:rowOff>260350</xdr:rowOff>
    </xdr:to>
    <xdr:cxnSp macro="">
      <xdr:nvCxnSpPr>
        <xdr:cNvPr id="1279920" name="Straight Connector 1279919"/>
        <xdr:cNvCxnSpPr/>
      </xdr:nvCxnSpPr>
      <xdr:spPr>
        <a:xfrm>
          <a:off x="13335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43</xdr:row>
      <xdr:rowOff>260350</xdr:rowOff>
    </xdr:from>
    <xdr:to>
      <xdr:col>34</xdr:col>
      <xdr:colOff>317500</xdr:colOff>
      <xdr:row>43</xdr:row>
      <xdr:rowOff>260350</xdr:rowOff>
    </xdr:to>
    <xdr:cxnSp macro="">
      <xdr:nvCxnSpPr>
        <xdr:cNvPr id="1279921" name="Straight Connector 1279920"/>
        <xdr:cNvCxnSpPr/>
      </xdr:nvCxnSpPr>
      <xdr:spPr>
        <a:xfrm>
          <a:off x="16002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43</xdr:row>
      <xdr:rowOff>260350</xdr:rowOff>
    </xdr:from>
    <xdr:to>
      <xdr:col>39</xdr:col>
      <xdr:colOff>285750</xdr:colOff>
      <xdr:row>43</xdr:row>
      <xdr:rowOff>260350</xdr:rowOff>
    </xdr:to>
    <xdr:cxnSp macro="">
      <xdr:nvCxnSpPr>
        <xdr:cNvPr id="1279922" name="Straight Connector 1279921"/>
        <xdr:cNvCxnSpPr/>
      </xdr:nvCxnSpPr>
      <xdr:spPr>
        <a:xfrm>
          <a:off x="18669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43</xdr:row>
      <xdr:rowOff>260350</xdr:rowOff>
    </xdr:from>
    <xdr:to>
      <xdr:col>44</xdr:col>
      <xdr:colOff>254000</xdr:colOff>
      <xdr:row>43</xdr:row>
      <xdr:rowOff>260350</xdr:rowOff>
    </xdr:to>
    <xdr:cxnSp macro="">
      <xdr:nvCxnSpPr>
        <xdr:cNvPr id="1279923" name="Straight Connector 1279922"/>
        <xdr:cNvCxnSpPr/>
      </xdr:nvCxnSpPr>
      <xdr:spPr>
        <a:xfrm>
          <a:off x="21336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43</xdr:row>
      <xdr:rowOff>260350</xdr:rowOff>
    </xdr:from>
    <xdr:to>
      <xdr:col>49</xdr:col>
      <xdr:colOff>222250</xdr:colOff>
      <xdr:row>43</xdr:row>
      <xdr:rowOff>260350</xdr:rowOff>
    </xdr:to>
    <xdr:cxnSp macro="">
      <xdr:nvCxnSpPr>
        <xdr:cNvPr id="1279924" name="Straight Connector 1279923"/>
        <xdr:cNvCxnSpPr/>
      </xdr:nvCxnSpPr>
      <xdr:spPr>
        <a:xfrm>
          <a:off x="24003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43</xdr:row>
      <xdr:rowOff>260350</xdr:rowOff>
    </xdr:from>
    <xdr:to>
      <xdr:col>54</xdr:col>
      <xdr:colOff>190500</xdr:colOff>
      <xdr:row>43</xdr:row>
      <xdr:rowOff>260350</xdr:rowOff>
    </xdr:to>
    <xdr:cxnSp macro="">
      <xdr:nvCxnSpPr>
        <xdr:cNvPr id="1279925" name="Straight Connector 1279924"/>
        <xdr:cNvCxnSpPr/>
      </xdr:nvCxnSpPr>
      <xdr:spPr>
        <a:xfrm>
          <a:off x="26670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43</xdr:row>
      <xdr:rowOff>260350</xdr:rowOff>
    </xdr:from>
    <xdr:to>
      <xdr:col>59</xdr:col>
      <xdr:colOff>158750</xdr:colOff>
      <xdr:row>43</xdr:row>
      <xdr:rowOff>260350</xdr:rowOff>
    </xdr:to>
    <xdr:cxnSp macro="">
      <xdr:nvCxnSpPr>
        <xdr:cNvPr id="1279926" name="Straight Connector 1279925"/>
        <xdr:cNvCxnSpPr/>
      </xdr:nvCxnSpPr>
      <xdr:spPr>
        <a:xfrm>
          <a:off x="29337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43</xdr:row>
      <xdr:rowOff>260350</xdr:rowOff>
    </xdr:from>
    <xdr:to>
      <xdr:col>64</xdr:col>
      <xdr:colOff>127000</xdr:colOff>
      <xdr:row>43</xdr:row>
      <xdr:rowOff>260350</xdr:rowOff>
    </xdr:to>
    <xdr:cxnSp macro="">
      <xdr:nvCxnSpPr>
        <xdr:cNvPr id="1279927" name="Straight Connector 1279926"/>
        <xdr:cNvCxnSpPr/>
      </xdr:nvCxnSpPr>
      <xdr:spPr>
        <a:xfrm>
          <a:off x="32004000" y="23469600"/>
          <a:ext cx="26670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43</xdr:row>
      <xdr:rowOff>260350</xdr:rowOff>
    </xdr:from>
    <xdr:to>
      <xdr:col>65</xdr:col>
      <xdr:colOff>387865</xdr:colOff>
      <xdr:row>43</xdr:row>
      <xdr:rowOff>260350</xdr:rowOff>
    </xdr:to>
    <xdr:cxnSp macro="">
      <xdr:nvCxnSpPr>
        <xdr:cNvPr id="1279928" name="Straight Connector 1279927"/>
        <xdr:cNvCxnSpPr/>
      </xdr:nvCxnSpPr>
      <xdr:spPr>
        <a:xfrm>
          <a:off x="34671000" y="23469600"/>
          <a:ext cx="800615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43</xdr:row>
      <xdr:rowOff>260350</xdr:rowOff>
    </xdr:from>
    <xdr:to>
      <xdr:col>65</xdr:col>
      <xdr:colOff>387917</xdr:colOff>
      <xdr:row>43</xdr:row>
      <xdr:rowOff>260350</xdr:rowOff>
    </xdr:to>
    <xdr:cxnSp macro="">
      <xdr:nvCxnSpPr>
        <xdr:cNvPr id="1279929" name="Straight Connector 1279928"/>
        <xdr:cNvCxnSpPr/>
      </xdr:nvCxnSpPr>
      <xdr:spPr>
        <a:xfrm>
          <a:off x="35471615" y="23469600"/>
          <a:ext cx="5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43</xdr:row>
      <xdr:rowOff>260350</xdr:rowOff>
    </xdr:from>
    <xdr:to>
      <xdr:col>66</xdr:col>
      <xdr:colOff>114300</xdr:colOff>
      <xdr:row>43</xdr:row>
      <xdr:rowOff>260350</xdr:rowOff>
    </xdr:to>
    <xdr:cxnSp macro="">
      <xdr:nvCxnSpPr>
        <xdr:cNvPr id="1279930" name="Straight Connector 1279929"/>
        <xdr:cNvCxnSpPr/>
      </xdr:nvCxnSpPr>
      <xdr:spPr>
        <a:xfrm>
          <a:off x="35471667" y="23469600"/>
          <a:ext cx="26613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43</xdr:row>
      <xdr:rowOff>260350</xdr:rowOff>
    </xdr:from>
    <xdr:to>
      <xdr:col>68</xdr:col>
      <xdr:colOff>101600</xdr:colOff>
      <xdr:row>43</xdr:row>
      <xdr:rowOff>260350</xdr:rowOff>
    </xdr:to>
    <xdr:cxnSp macro="">
      <xdr:nvCxnSpPr>
        <xdr:cNvPr id="1279931" name="Straight Connector 1279930"/>
        <xdr:cNvCxnSpPr/>
      </xdr:nvCxnSpPr>
      <xdr:spPr>
        <a:xfrm>
          <a:off x="357378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43</xdr:row>
      <xdr:rowOff>260350</xdr:rowOff>
    </xdr:from>
    <xdr:to>
      <xdr:col>69</xdr:col>
      <xdr:colOff>95250</xdr:colOff>
      <xdr:row>43</xdr:row>
      <xdr:rowOff>260350</xdr:rowOff>
    </xdr:to>
    <xdr:cxnSp macro="">
      <xdr:nvCxnSpPr>
        <xdr:cNvPr id="1279932" name="Straight Connector 1279931"/>
        <xdr:cNvCxnSpPr/>
      </xdr:nvCxnSpPr>
      <xdr:spPr>
        <a:xfrm>
          <a:off x="368046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43</xdr:row>
      <xdr:rowOff>260350</xdr:rowOff>
    </xdr:from>
    <xdr:to>
      <xdr:col>70</xdr:col>
      <xdr:colOff>88900</xdr:colOff>
      <xdr:row>43</xdr:row>
      <xdr:rowOff>260350</xdr:rowOff>
    </xdr:to>
    <xdr:cxnSp macro="">
      <xdr:nvCxnSpPr>
        <xdr:cNvPr id="1279933" name="Straight Connector 1279932"/>
        <xdr:cNvCxnSpPr/>
      </xdr:nvCxnSpPr>
      <xdr:spPr>
        <a:xfrm>
          <a:off x="373380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43</xdr:row>
      <xdr:rowOff>260350</xdr:rowOff>
    </xdr:from>
    <xdr:to>
      <xdr:col>71</xdr:col>
      <xdr:colOff>530188</xdr:colOff>
      <xdr:row>43</xdr:row>
      <xdr:rowOff>260350</xdr:rowOff>
    </xdr:to>
    <xdr:cxnSp macro="">
      <xdr:nvCxnSpPr>
        <xdr:cNvPr id="1279934" name="Straight Connector 1279933"/>
        <xdr:cNvCxnSpPr/>
      </xdr:nvCxnSpPr>
      <xdr:spPr>
        <a:xfrm>
          <a:off x="37871400" y="23469600"/>
          <a:ext cx="98103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43</xdr:row>
      <xdr:rowOff>260350</xdr:rowOff>
    </xdr:from>
    <xdr:to>
      <xdr:col>6</xdr:col>
      <xdr:colOff>230065</xdr:colOff>
      <xdr:row>43</xdr:row>
      <xdr:rowOff>260350</xdr:rowOff>
    </xdr:to>
    <xdr:cxnSp macro="">
      <xdr:nvCxnSpPr>
        <xdr:cNvPr id="1279935" name="Straight Connector 1279934"/>
        <xdr:cNvCxnSpPr/>
      </xdr:nvCxnSpPr>
      <xdr:spPr>
        <a:xfrm>
          <a:off x="3468512" y="23469600"/>
          <a:ext cx="5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43</xdr:row>
      <xdr:rowOff>260350</xdr:rowOff>
    </xdr:from>
    <xdr:to>
      <xdr:col>6</xdr:col>
      <xdr:colOff>495300</xdr:colOff>
      <xdr:row>43</xdr:row>
      <xdr:rowOff>260350</xdr:rowOff>
    </xdr:to>
    <xdr:cxnSp macro="">
      <xdr:nvCxnSpPr>
        <xdr:cNvPr id="1279936" name="Straight Connector 1279935"/>
        <xdr:cNvCxnSpPr/>
      </xdr:nvCxnSpPr>
      <xdr:spPr>
        <a:xfrm>
          <a:off x="3468565" y="23469600"/>
          <a:ext cx="265235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43</xdr:row>
      <xdr:rowOff>260350</xdr:rowOff>
    </xdr:from>
    <xdr:to>
      <xdr:col>8</xdr:col>
      <xdr:colOff>482600</xdr:colOff>
      <xdr:row>43</xdr:row>
      <xdr:rowOff>260350</xdr:rowOff>
    </xdr:to>
    <xdr:cxnSp macro="">
      <xdr:nvCxnSpPr>
        <xdr:cNvPr id="1279937" name="Straight Connector 1279936"/>
        <xdr:cNvCxnSpPr/>
      </xdr:nvCxnSpPr>
      <xdr:spPr>
        <a:xfrm>
          <a:off x="37338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43</xdr:row>
      <xdr:rowOff>260350</xdr:rowOff>
    </xdr:from>
    <xdr:to>
      <xdr:col>9</xdr:col>
      <xdr:colOff>476250</xdr:colOff>
      <xdr:row>43</xdr:row>
      <xdr:rowOff>260350</xdr:rowOff>
    </xdr:to>
    <xdr:cxnSp macro="">
      <xdr:nvCxnSpPr>
        <xdr:cNvPr id="1279938" name="Straight Connector 1279937"/>
        <xdr:cNvCxnSpPr/>
      </xdr:nvCxnSpPr>
      <xdr:spPr>
        <a:xfrm>
          <a:off x="48006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43</xdr:row>
      <xdr:rowOff>260350</xdr:rowOff>
    </xdr:from>
    <xdr:to>
      <xdr:col>10</xdr:col>
      <xdr:colOff>469900</xdr:colOff>
      <xdr:row>43</xdr:row>
      <xdr:rowOff>260350</xdr:rowOff>
    </xdr:to>
    <xdr:cxnSp macro="">
      <xdr:nvCxnSpPr>
        <xdr:cNvPr id="1279939" name="Straight Connector 1279938"/>
        <xdr:cNvCxnSpPr/>
      </xdr:nvCxnSpPr>
      <xdr:spPr>
        <a:xfrm>
          <a:off x="53340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43</xdr:row>
      <xdr:rowOff>260350</xdr:rowOff>
    </xdr:from>
    <xdr:to>
      <xdr:col>12</xdr:col>
      <xdr:colOff>457200</xdr:colOff>
      <xdr:row>43</xdr:row>
      <xdr:rowOff>260350</xdr:rowOff>
    </xdr:to>
    <xdr:cxnSp macro="">
      <xdr:nvCxnSpPr>
        <xdr:cNvPr id="1279940" name="Straight Connector 1279939"/>
        <xdr:cNvCxnSpPr/>
      </xdr:nvCxnSpPr>
      <xdr:spPr>
        <a:xfrm>
          <a:off x="58674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43</xdr:row>
      <xdr:rowOff>260350</xdr:rowOff>
    </xdr:from>
    <xdr:to>
      <xdr:col>12</xdr:col>
      <xdr:colOff>482156</xdr:colOff>
      <xdr:row>43</xdr:row>
      <xdr:rowOff>260350</xdr:rowOff>
    </xdr:to>
    <xdr:cxnSp macro="">
      <xdr:nvCxnSpPr>
        <xdr:cNvPr id="1279941" name="Straight Connector 1279940"/>
        <xdr:cNvCxnSpPr/>
      </xdr:nvCxnSpPr>
      <xdr:spPr>
        <a:xfrm>
          <a:off x="6934200" y="23469600"/>
          <a:ext cx="24956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43</xdr:row>
      <xdr:rowOff>260350</xdr:rowOff>
    </xdr:from>
    <xdr:to>
      <xdr:col>12</xdr:col>
      <xdr:colOff>482209</xdr:colOff>
      <xdr:row>43</xdr:row>
      <xdr:rowOff>260350</xdr:rowOff>
    </xdr:to>
    <xdr:cxnSp macro="">
      <xdr:nvCxnSpPr>
        <xdr:cNvPr id="1279942" name="Straight Connector 1279941"/>
        <xdr:cNvCxnSpPr/>
      </xdr:nvCxnSpPr>
      <xdr:spPr>
        <a:xfrm>
          <a:off x="6959156" y="23469600"/>
          <a:ext cx="5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43</xdr:row>
      <xdr:rowOff>122518</xdr:rowOff>
    </xdr:from>
    <xdr:to>
      <xdr:col>14</xdr:col>
      <xdr:colOff>444500</xdr:colOff>
      <xdr:row>43</xdr:row>
      <xdr:rowOff>260350</xdr:rowOff>
    </xdr:to>
    <xdr:cxnSp macro="">
      <xdr:nvCxnSpPr>
        <xdr:cNvPr id="1279943" name="Straight Connector 1279942"/>
        <xdr:cNvCxnSpPr/>
      </xdr:nvCxnSpPr>
      <xdr:spPr>
        <a:xfrm flipV="1">
          <a:off x="6959209" y="23331768"/>
          <a:ext cx="1041791" cy="1378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42</xdr:row>
      <xdr:rowOff>276434</xdr:rowOff>
    </xdr:from>
    <xdr:to>
      <xdr:col>19</xdr:col>
      <xdr:colOff>412750</xdr:colOff>
      <xdr:row>43</xdr:row>
      <xdr:rowOff>122518</xdr:rowOff>
    </xdr:to>
    <xdr:cxnSp macro="">
      <xdr:nvCxnSpPr>
        <xdr:cNvPr id="1279944" name="Straight Connector 1279943"/>
        <xdr:cNvCxnSpPr/>
      </xdr:nvCxnSpPr>
      <xdr:spPr>
        <a:xfrm flipV="1">
          <a:off x="8001000" y="22945934"/>
          <a:ext cx="2667000" cy="3858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41</xdr:row>
      <xdr:rowOff>468199</xdr:rowOff>
    </xdr:from>
    <xdr:to>
      <xdr:col>24</xdr:col>
      <xdr:colOff>381000</xdr:colOff>
      <xdr:row>42</xdr:row>
      <xdr:rowOff>276434</xdr:rowOff>
    </xdr:to>
    <xdr:cxnSp macro="">
      <xdr:nvCxnSpPr>
        <xdr:cNvPr id="1279945" name="Straight Connector 1279944"/>
        <xdr:cNvCxnSpPr/>
      </xdr:nvCxnSpPr>
      <xdr:spPr>
        <a:xfrm flipV="1">
          <a:off x="10668000" y="22597949"/>
          <a:ext cx="2667000" cy="3479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41</xdr:row>
      <xdr:rowOff>216354</xdr:rowOff>
    </xdr:from>
    <xdr:to>
      <xdr:col>29</xdr:col>
      <xdr:colOff>349250</xdr:colOff>
      <xdr:row>41</xdr:row>
      <xdr:rowOff>468199</xdr:rowOff>
    </xdr:to>
    <xdr:cxnSp macro="">
      <xdr:nvCxnSpPr>
        <xdr:cNvPr id="1279946" name="Straight Connector 1279945"/>
        <xdr:cNvCxnSpPr/>
      </xdr:nvCxnSpPr>
      <xdr:spPr>
        <a:xfrm flipV="1">
          <a:off x="13335000" y="22346104"/>
          <a:ext cx="2667000" cy="251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41</xdr:row>
      <xdr:rowOff>75834</xdr:rowOff>
    </xdr:from>
    <xdr:to>
      <xdr:col>34</xdr:col>
      <xdr:colOff>317500</xdr:colOff>
      <xdr:row>41</xdr:row>
      <xdr:rowOff>216354</xdr:rowOff>
    </xdr:to>
    <xdr:cxnSp macro="">
      <xdr:nvCxnSpPr>
        <xdr:cNvPr id="1279947" name="Straight Connector 1279946"/>
        <xdr:cNvCxnSpPr/>
      </xdr:nvCxnSpPr>
      <xdr:spPr>
        <a:xfrm flipV="1">
          <a:off x="16002000" y="22205584"/>
          <a:ext cx="2667000" cy="1405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41</xdr:row>
      <xdr:rowOff>35125</xdr:rowOff>
    </xdr:from>
    <xdr:to>
      <xdr:col>39</xdr:col>
      <xdr:colOff>285750</xdr:colOff>
      <xdr:row>41</xdr:row>
      <xdr:rowOff>75834</xdr:rowOff>
    </xdr:to>
    <xdr:cxnSp macro="">
      <xdr:nvCxnSpPr>
        <xdr:cNvPr id="1279948" name="Straight Connector 1279947"/>
        <xdr:cNvCxnSpPr/>
      </xdr:nvCxnSpPr>
      <xdr:spPr>
        <a:xfrm flipV="1">
          <a:off x="18669000" y="22164875"/>
          <a:ext cx="2667000" cy="407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41</xdr:row>
      <xdr:rowOff>35125</xdr:rowOff>
    </xdr:from>
    <xdr:to>
      <xdr:col>44</xdr:col>
      <xdr:colOff>254000</xdr:colOff>
      <xdr:row>41</xdr:row>
      <xdr:rowOff>72423</xdr:rowOff>
    </xdr:to>
    <xdr:cxnSp macro="">
      <xdr:nvCxnSpPr>
        <xdr:cNvPr id="1279949" name="Straight Connector 1279948"/>
        <xdr:cNvCxnSpPr/>
      </xdr:nvCxnSpPr>
      <xdr:spPr>
        <a:xfrm>
          <a:off x="21336000" y="22164875"/>
          <a:ext cx="2667000" cy="372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41</xdr:row>
      <xdr:rowOff>72423</xdr:rowOff>
    </xdr:from>
    <xdr:to>
      <xdr:col>49</xdr:col>
      <xdr:colOff>222250</xdr:colOff>
      <xdr:row>41</xdr:row>
      <xdr:rowOff>172036</xdr:rowOff>
    </xdr:to>
    <xdr:cxnSp macro="">
      <xdr:nvCxnSpPr>
        <xdr:cNvPr id="1279950" name="Straight Connector 1279949"/>
        <xdr:cNvCxnSpPr/>
      </xdr:nvCxnSpPr>
      <xdr:spPr>
        <a:xfrm>
          <a:off x="24003000" y="22202173"/>
          <a:ext cx="2667000" cy="996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41</xdr:row>
      <xdr:rowOff>172036</xdr:rowOff>
    </xdr:from>
    <xdr:to>
      <xdr:col>54</xdr:col>
      <xdr:colOff>190500</xdr:colOff>
      <xdr:row>41</xdr:row>
      <xdr:rowOff>340785</xdr:rowOff>
    </xdr:to>
    <xdr:cxnSp macro="">
      <xdr:nvCxnSpPr>
        <xdr:cNvPr id="1279951" name="Straight Connector 1279950"/>
        <xdr:cNvCxnSpPr/>
      </xdr:nvCxnSpPr>
      <xdr:spPr>
        <a:xfrm>
          <a:off x="26670000" y="22301786"/>
          <a:ext cx="2667000" cy="1687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41</xdr:row>
      <xdr:rowOff>340785</xdr:rowOff>
    </xdr:from>
    <xdr:to>
      <xdr:col>59</xdr:col>
      <xdr:colOff>158750</xdr:colOff>
      <xdr:row>42</xdr:row>
      <xdr:rowOff>77136</xdr:rowOff>
    </xdr:to>
    <xdr:cxnSp macro="">
      <xdr:nvCxnSpPr>
        <xdr:cNvPr id="1279952" name="Straight Connector 1279951"/>
        <xdr:cNvCxnSpPr/>
      </xdr:nvCxnSpPr>
      <xdr:spPr>
        <a:xfrm>
          <a:off x="29337000" y="22470535"/>
          <a:ext cx="2667000" cy="2761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42</xdr:row>
      <xdr:rowOff>77136</xdr:rowOff>
    </xdr:from>
    <xdr:to>
      <xdr:col>64</xdr:col>
      <xdr:colOff>127000</xdr:colOff>
      <xdr:row>43</xdr:row>
      <xdr:rowOff>44520</xdr:rowOff>
    </xdr:to>
    <xdr:cxnSp macro="">
      <xdr:nvCxnSpPr>
        <xdr:cNvPr id="1279953" name="Straight Connector 1279952"/>
        <xdr:cNvCxnSpPr/>
      </xdr:nvCxnSpPr>
      <xdr:spPr>
        <a:xfrm>
          <a:off x="32004000" y="22746636"/>
          <a:ext cx="2667000" cy="5071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43</xdr:row>
      <xdr:rowOff>44520</xdr:rowOff>
    </xdr:from>
    <xdr:to>
      <xdr:col>65</xdr:col>
      <xdr:colOff>387865</xdr:colOff>
      <xdr:row>43</xdr:row>
      <xdr:rowOff>260350</xdr:rowOff>
    </xdr:to>
    <xdr:cxnSp macro="">
      <xdr:nvCxnSpPr>
        <xdr:cNvPr id="1279954" name="Straight Connector 1279953"/>
        <xdr:cNvCxnSpPr/>
      </xdr:nvCxnSpPr>
      <xdr:spPr>
        <a:xfrm>
          <a:off x="34671000" y="23253770"/>
          <a:ext cx="800615" cy="2158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43</xdr:row>
      <xdr:rowOff>260350</xdr:rowOff>
    </xdr:from>
    <xdr:to>
      <xdr:col>65</xdr:col>
      <xdr:colOff>387917</xdr:colOff>
      <xdr:row>43</xdr:row>
      <xdr:rowOff>260350</xdr:rowOff>
    </xdr:to>
    <xdr:cxnSp macro="">
      <xdr:nvCxnSpPr>
        <xdr:cNvPr id="1279955" name="Straight Connector 1279954"/>
        <xdr:cNvCxnSpPr/>
      </xdr:nvCxnSpPr>
      <xdr:spPr>
        <a:xfrm>
          <a:off x="35471615" y="23469600"/>
          <a:ext cx="5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43</xdr:row>
      <xdr:rowOff>260350</xdr:rowOff>
    </xdr:from>
    <xdr:to>
      <xdr:col>66</xdr:col>
      <xdr:colOff>114300</xdr:colOff>
      <xdr:row>43</xdr:row>
      <xdr:rowOff>260350</xdr:rowOff>
    </xdr:to>
    <xdr:cxnSp macro="">
      <xdr:nvCxnSpPr>
        <xdr:cNvPr id="1279956" name="Straight Connector 1279955"/>
        <xdr:cNvCxnSpPr/>
      </xdr:nvCxnSpPr>
      <xdr:spPr>
        <a:xfrm>
          <a:off x="35471667" y="23469600"/>
          <a:ext cx="26613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43</xdr:row>
      <xdr:rowOff>260350</xdr:rowOff>
    </xdr:from>
    <xdr:to>
      <xdr:col>68</xdr:col>
      <xdr:colOff>101600</xdr:colOff>
      <xdr:row>43</xdr:row>
      <xdr:rowOff>260350</xdr:rowOff>
    </xdr:to>
    <xdr:cxnSp macro="">
      <xdr:nvCxnSpPr>
        <xdr:cNvPr id="1279957" name="Straight Connector 1279956"/>
        <xdr:cNvCxnSpPr/>
      </xdr:nvCxnSpPr>
      <xdr:spPr>
        <a:xfrm>
          <a:off x="357378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43</xdr:row>
      <xdr:rowOff>260350</xdr:rowOff>
    </xdr:from>
    <xdr:to>
      <xdr:col>69</xdr:col>
      <xdr:colOff>95250</xdr:colOff>
      <xdr:row>43</xdr:row>
      <xdr:rowOff>260350</xdr:rowOff>
    </xdr:to>
    <xdr:cxnSp macro="">
      <xdr:nvCxnSpPr>
        <xdr:cNvPr id="1279958" name="Straight Connector 1279957"/>
        <xdr:cNvCxnSpPr/>
      </xdr:nvCxnSpPr>
      <xdr:spPr>
        <a:xfrm>
          <a:off x="368046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43</xdr:row>
      <xdr:rowOff>260350</xdr:rowOff>
    </xdr:from>
    <xdr:to>
      <xdr:col>70</xdr:col>
      <xdr:colOff>88900</xdr:colOff>
      <xdr:row>43</xdr:row>
      <xdr:rowOff>260350</xdr:rowOff>
    </xdr:to>
    <xdr:cxnSp macro="">
      <xdr:nvCxnSpPr>
        <xdr:cNvPr id="1279959" name="Straight Connector 1279958"/>
        <xdr:cNvCxnSpPr/>
      </xdr:nvCxnSpPr>
      <xdr:spPr>
        <a:xfrm>
          <a:off x="373380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43</xdr:row>
      <xdr:rowOff>260350</xdr:rowOff>
    </xdr:from>
    <xdr:to>
      <xdr:col>71</xdr:col>
      <xdr:colOff>530188</xdr:colOff>
      <xdr:row>43</xdr:row>
      <xdr:rowOff>260350</xdr:rowOff>
    </xdr:to>
    <xdr:cxnSp macro="">
      <xdr:nvCxnSpPr>
        <xdr:cNvPr id="1279960" name="Straight Connector 1279959"/>
        <xdr:cNvCxnSpPr/>
      </xdr:nvCxnSpPr>
      <xdr:spPr>
        <a:xfrm>
          <a:off x="37871400" y="23469600"/>
          <a:ext cx="98103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43</xdr:row>
      <xdr:rowOff>260350</xdr:rowOff>
    </xdr:from>
    <xdr:to>
      <xdr:col>6</xdr:col>
      <xdr:colOff>230065</xdr:colOff>
      <xdr:row>43</xdr:row>
      <xdr:rowOff>260350</xdr:rowOff>
    </xdr:to>
    <xdr:cxnSp macro="">
      <xdr:nvCxnSpPr>
        <xdr:cNvPr id="1279961" name="Straight Connector 1279960"/>
        <xdr:cNvCxnSpPr/>
      </xdr:nvCxnSpPr>
      <xdr:spPr>
        <a:xfrm>
          <a:off x="3468512" y="23469600"/>
          <a:ext cx="5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43</xdr:row>
      <xdr:rowOff>260350</xdr:rowOff>
    </xdr:from>
    <xdr:to>
      <xdr:col>6</xdr:col>
      <xdr:colOff>495300</xdr:colOff>
      <xdr:row>43</xdr:row>
      <xdr:rowOff>260350</xdr:rowOff>
    </xdr:to>
    <xdr:cxnSp macro="">
      <xdr:nvCxnSpPr>
        <xdr:cNvPr id="1279962" name="Straight Connector 1279961"/>
        <xdr:cNvCxnSpPr/>
      </xdr:nvCxnSpPr>
      <xdr:spPr>
        <a:xfrm>
          <a:off x="3468565" y="23469600"/>
          <a:ext cx="265235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43</xdr:row>
      <xdr:rowOff>260350</xdr:rowOff>
    </xdr:from>
    <xdr:to>
      <xdr:col>8</xdr:col>
      <xdr:colOff>482600</xdr:colOff>
      <xdr:row>43</xdr:row>
      <xdr:rowOff>260350</xdr:rowOff>
    </xdr:to>
    <xdr:cxnSp macro="">
      <xdr:nvCxnSpPr>
        <xdr:cNvPr id="1279963" name="Straight Connector 1279962"/>
        <xdr:cNvCxnSpPr/>
      </xdr:nvCxnSpPr>
      <xdr:spPr>
        <a:xfrm>
          <a:off x="37338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43</xdr:row>
      <xdr:rowOff>260350</xdr:rowOff>
    </xdr:from>
    <xdr:to>
      <xdr:col>9</xdr:col>
      <xdr:colOff>476250</xdr:colOff>
      <xdr:row>43</xdr:row>
      <xdr:rowOff>260350</xdr:rowOff>
    </xdr:to>
    <xdr:cxnSp macro="">
      <xdr:nvCxnSpPr>
        <xdr:cNvPr id="1279964" name="Straight Connector 1279963"/>
        <xdr:cNvCxnSpPr/>
      </xdr:nvCxnSpPr>
      <xdr:spPr>
        <a:xfrm>
          <a:off x="48006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43</xdr:row>
      <xdr:rowOff>260350</xdr:rowOff>
    </xdr:from>
    <xdr:to>
      <xdr:col>10</xdr:col>
      <xdr:colOff>469900</xdr:colOff>
      <xdr:row>43</xdr:row>
      <xdr:rowOff>260350</xdr:rowOff>
    </xdr:to>
    <xdr:cxnSp macro="">
      <xdr:nvCxnSpPr>
        <xdr:cNvPr id="1279965" name="Straight Connector 1279964"/>
        <xdr:cNvCxnSpPr/>
      </xdr:nvCxnSpPr>
      <xdr:spPr>
        <a:xfrm>
          <a:off x="53340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43</xdr:row>
      <xdr:rowOff>260350</xdr:rowOff>
    </xdr:from>
    <xdr:to>
      <xdr:col>12</xdr:col>
      <xdr:colOff>457200</xdr:colOff>
      <xdr:row>43</xdr:row>
      <xdr:rowOff>260350</xdr:rowOff>
    </xdr:to>
    <xdr:cxnSp macro="">
      <xdr:nvCxnSpPr>
        <xdr:cNvPr id="1279966" name="Straight Connector 1279965"/>
        <xdr:cNvCxnSpPr/>
      </xdr:nvCxnSpPr>
      <xdr:spPr>
        <a:xfrm>
          <a:off x="58674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43</xdr:row>
      <xdr:rowOff>260350</xdr:rowOff>
    </xdr:from>
    <xdr:to>
      <xdr:col>12</xdr:col>
      <xdr:colOff>482156</xdr:colOff>
      <xdr:row>43</xdr:row>
      <xdr:rowOff>260350</xdr:rowOff>
    </xdr:to>
    <xdr:cxnSp macro="">
      <xdr:nvCxnSpPr>
        <xdr:cNvPr id="1279967" name="Straight Connector 1279966"/>
        <xdr:cNvCxnSpPr/>
      </xdr:nvCxnSpPr>
      <xdr:spPr>
        <a:xfrm>
          <a:off x="6934200" y="23469600"/>
          <a:ext cx="24956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43</xdr:row>
      <xdr:rowOff>260344</xdr:rowOff>
    </xdr:from>
    <xdr:to>
      <xdr:col>12</xdr:col>
      <xdr:colOff>482209</xdr:colOff>
      <xdr:row>43</xdr:row>
      <xdr:rowOff>260350</xdr:rowOff>
    </xdr:to>
    <xdr:cxnSp macro="">
      <xdr:nvCxnSpPr>
        <xdr:cNvPr id="1279968" name="Straight Connector 1279967"/>
        <xdr:cNvCxnSpPr/>
      </xdr:nvCxnSpPr>
      <xdr:spPr>
        <a:xfrm flipV="1">
          <a:off x="6959156" y="23469594"/>
          <a:ext cx="53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43</xdr:row>
      <xdr:rowOff>122518</xdr:rowOff>
    </xdr:from>
    <xdr:to>
      <xdr:col>14</xdr:col>
      <xdr:colOff>444500</xdr:colOff>
      <xdr:row>43</xdr:row>
      <xdr:rowOff>260344</xdr:rowOff>
    </xdr:to>
    <xdr:cxnSp macro="">
      <xdr:nvCxnSpPr>
        <xdr:cNvPr id="1279969" name="Straight Connector 1279968"/>
        <xdr:cNvCxnSpPr/>
      </xdr:nvCxnSpPr>
      <xdr:spPr>
        <a:xfrm flipV="1">
          <a:off x="6959209" y="23331768"/>
          <a:ext cx="1041791" cy="1378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42</xdr:row>
      <xdr:rowOff>276434</xdr:rowOff>
    </xdr:from>
    <xdr:to>
      <xdr:col>19</xdr:col>
      <xdr:colOff>412750</xdr:colOff>
      <xdr:row>43</xdr:row>
      <xdr:rowOff>122518</xdr:rowOff>
    </xdr:to>
    <xdr:cxnSp macro="">
      <xdr:nvCxnSpPr>
        <xdr:cNvPr id="1279970" name="Straight Connector 1279969"/>
        <xdr:cNvCxnSpPr/>
      </xdr:nvCxnSpPr>
      <xdr:spPr>
        <a:xfrm flipV="1">
          <a:off x="8001000" y="22945934"/>
          <a:ext cx="2667000" cy="3858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41</xdr:row>
      <xdr:rowOff>468199</xdr:rowOff>
    </xdr:from>
    <xdr:to>
      <xdr:col>24</xdr:col>
      <xdr:colOff>381000</xdr:colOff>
      <xdr:row>42</xdr:row>
      <xdr:rowOff>276434</xdr:rowOff>
    </xdr:to>
    <xdr:cxnSp macro="">
      <xdr:nvCxnSpPr>
        <xdr:cNvPr id="1279971" name="Straight Connector 1279970"/>
        <xdr:cNvCxnSpPr/>
      </xdr:nvCxnSpPr>
      <xdr:spPr>
        <a:xfrm flipV="1">
          <a:off x="10668000" y="22597949"/>
          <a:ext cx="2667000" cy="3479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41</xdr:row>
      <xdr:rowOff>216354</xdr:rowOff>
    </xdr:from>
    <xdr:to>
      <xdr:col>29</xdr:col>
      <xdr:colOff>349250</xdr:colOff>
      <xdr:row>41</xdr:row>
      <xdr:rowOff>468199</xdr:rowOff>
    </xdr:to>
    <xdr:cxnSp macro="">
      <xdr:nvCxnSpPr>
        <xdr:cNvPr id="1279972" name="Straight Connector 1279971"/>
        <xdr:cNvCxnSpPr/>
      </xdr:nvCxnSpPr>
      <xdr:spPr>
        <a:xfrm flipV="1">
          <a:off x="13335000" y="22346104"/>
          <a:ext cx="2667000" cy="251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41</xdr:row>
      <xdr:rowOff>75834</xdr:rowOff>
    </xdr:from>
    <xdr:to>
      <xdr:col>34</xdr:col>
      <xdr:colOff>317500</xdr:colOff>
      <xdr:row>41</xdr:row>
      <xdr:rowOff>216354</xdr:rowOff>
    </xdr:to>
    <xdr:cxnSp macro="">
      <xdr:nvCxnSpPr>
        <xdr:cNvPr id="1279973" name="Straight Connector 1279972"/>
        <xdr:cNvCxnSpPr/>
      </xdr:nvCxnSpPr>
      <xdr:spPr>
        <a:xfrm flipV="1">
          <a:off x="16002000" y="22205584"/>
          <a:ext cx="2667000" cy="1405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41</xdr:row>
      <xdr:rowOff>35125</xdr:rowOff>
    </xdr:from>
    <xdr:to>
      <xdr:col>39</xdr:col>
      <xdr:colOff>285750</xdr:colOff>
      <xdr:row>41</xdr:row>
      <xdr:rowOff>75834</xdr:rowOff>
    </xdr:to>
    <xdr:cxnSp macro="">
      <xdr:nvCxnSpPr>
        <xdr:cNvPr id="1279974" name="Straight Connector 1279973"/>
        <xdr:cNvCxnSpPr/>
      </xdr:nvCxnSpPr>
      <xdr:spPr>
        <a:xfrm flipV="1">
          <a:off x="18669000" y="22164875"/>
          <a:ext cx="2667000" cy="407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41</xdr:row>
      <xdr:rowOff>35125</xdr:rowOff>
    </xdr:from>
    <xdr:to>
      <xdr:col>44</xdr:col>
      <xdr:colOff>254000</xdr:colOff>
      <xdr:row>41</xdr:row>
      <xdr:rowOff>72423</xdr:rowOff>
    </xdr:to>
    <xdr:cxnSp macro="">
      <xdr:nvCxnSpPr>
        <xdr:cNvPr id="1279975" name="Straight Connector 1279974"/>
        <xdr:cNvCxnSpPr/>
      </xdr:nvCxnSpPr>
      <xdr:spPr>
        <a:xfrm>
          <a:off x="21336000" y="22164875"/>
          <a:ext cx="2667000" cy="372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41</xdr:row>
      <xdr:rowOff>72423</xdr:rowOff>
    </xdr:from>
    <xdr:to>
      <xdr:col>49</xdr:col>
      <xdr:colOff>222250</xdr:colOff>
      <xdr:row>41</xdr:row>
      <xdr:rowOff>172036</xdr:rowOff>
    </xdr:to>
    <xdr:cxnSp macro="">
      <xdr:nvCxnSpPr>
        <xdr:cNvPr id="1279976" name="Straight Connector 1279975"/>
        <xdr:cNvCxnSpPr/>
      </xdr:nvCxnSpPr>
      <xdr:spPr>
        <a:xfrm>
          <a:off x="24003000" y="22202173"/>
          <a:ext cx="2667000" cy="996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41</xdr:row>
      <xdr:rowOff>172036</xdr:rowOff>
    </xdr:from>
    <xdr:to>
      <xdr:col>54</xdr:col>
      <xdr:colOff>190500</xdr:colOff>
      <xdr:row>41</xdr:row>
      <xdr:rowOff>340785</xdr:rowOff>
    </xdr:to>
    <xdr:cxnSp macro="">
      <xdr:nvCxnSpPr>
        <xdr:cNvPr id="1279977" name="Straight Connector 1279976"/>
        <xdr:cNvCxnSpPr/>
      </xdr:nvCxnSpPr>
      <xdr:spPr>
        <a:xfrm>
          <a:off x="26670000" y="22301786"/>
          <a:ext cx="2667000" cy="1687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41</xdr:row>
      <xdr:rowOff>340785</xdr:rowOff>
    </xdr:from>
    <xdr:to>
      <xdr:col>59</xdr:col>
      <xdr:colOff>158750</xdr:colOff>
      <xdr:row>42</xdr:row>
      <xdr:rowOff>77150</xdr:rowOff>
    </xdr:to>
    <xdr:cxnSp macro="">
      <xdr:nvCxnSpPr>
        <xdr:cNvPr id="1279978" name="Straight Connector 1279977"/>
        <xdr:cNvCxnSpPr/>
      </xdr:nvCxnSpPr>
      <xdr:spPr>
        <a:xfrm>
          <a:off x="29337000" y="22470535"/>
          <a:ext cx="2667000" cy="2761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42</xdr:row>
      <xdr:rowOff>77150</xdr:rowOff>
    </xdr:from>
    <xdr:to>
      <xdr:col>64</xdr:col>
      <xdr:colOff>127000</xdr:colOff>
      <xdr:row>43</xdr:row>
      <xdr:rowOff>44520</xdr:rowOff>
    </xdr:to>
    <xdr:cxnSp macro="">
      <xdr:nvCxnSpPr>
        <xdr:cNvPr id="1279979" name="Straight Connector 1279978"/>
        <xdr:cNvCxnSpPr/>
      </xdr:nvCxnSpPr>
      <xdr:spPr>
        <a:xfrm>
          <a:off x="32004000" y="22746650"/>
          <a:ext cx="2667000" cy="5071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43</xdr:row>
      <xdr:rowOff>44520</xdr:rowOff>
    </xdr:from>
    <xdr:to>
      <xdr:col>65</xdr:col>
      <xdr:colOff>387865</xdr:colOff>
      <xdr:row>43</xdr:row>
      <xdr:rowOff>260334</xdr:rowOff>
    </xdr:to>
    <xdr:cxnSp macro="">
      <xdr:nvCxnSpPr>
        <xdr:cNvPr id="1279980" name="Straight Connector 1279979"/>
        <xdr:cNvCxnSpPr/>
      </xdr:nvCxnSpPr>
      <xdr:spPr>
        <a:xfrm>
          <a:off x="34671000" y="23253770"/>
          <a:ext cx="800615" cy="2158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43</xdr:row>
      <xdr:rowOff>260334</xdr:rowOff>
    </xdr:from>
    <xdr:to>
      <xdr:col>65</xdr:col>
      <xdr:colOff>387917</xdr:colOff>
      <xdr:row>43</xdr:row>
      <xdr:rowOff>260350</xdr:rowOff>
    </xdr:to>
    <xdr:cxnSp macro="">
      <xdr:nvCxnSpPr>
        <xdr:cNvPr id="1279981" name="Straight Connector 1279980"/>
        <xdr:cNvCxnSpPr/>
      </xdr:nvCxnSpPr>
      <xdr:spPr>
        <a:xfrm>
          <a:off x="35471615" y="23469584"/>
          <a:ext cx="52" cy="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43</xdr:row>
      <xdr:rowOff>260350</xdr:rowOff>
    </xdr:from>
    <xdr:to>
      <xdr:col>66</xdr:col>
      <xdr:colOff>114300</xdr:colOff>
      <xdr:row>43</xdr:row>
      <xdr:rowOff>260350</xdr:rowOff>
    </xdr:to>
    <xdr:cxnSp macro="">
      <xdr:nvCxnSpPr>
        <xdr:cNvPr id="1279982" name="Straight Connector 1279981"/>
        <xdr:cNvCxnSpPr/>
      </xdr:nvCxnSpPr>
      <xdr:spPr>
        <a:xfrm>
          <a:off x="35471667" y="23469600"/>
          <a:ext cx="26613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43</xdr:row>
      <xdr:rowOff>260350</xdr:rowOff>
    </xdr:from>
    <xdr:to>
      <xdr:col>68</xdr:col>
      <xdr:colOff>101600</xdr:colOff>
      <xdr:row>43</xdr:row>
      <xdr:rowOff>260350</xdr:rowOff>
    </xdr:to>
    <xdr:cxnSp macro="">
      <xdr:nvCxnSpPr>
        <xdr:cNvPr id="1279983" name="Straight Connector 1279982"/>
        <xdr:cNvCxnSpPr/>
      </xdr:nvCxnSpPr>
      <xdr:spPr>
        <a:xfrm>
          <a:off x="35737800" y="2346960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43</xdr:row>
      <xdr:rowOff>260350</xdr:rowOff>
    </xdr:from>
    <xdr:to>
      <xdr:col>69</xdr:col>
      <xdr:colOff>95250</xdr:colOff>
      <xdr:row>43</xdr:row>
      <xdr:rowOff>260350</xdr:rowOff>
    </xdr:to>
    <xdr:cxnSp macro="">
      <xdr:nvCxnSpPr>
        <xdr:cNvPr id="1279984" name="Straight Connector 1279983"/>
        <xdr:cNvCxnSpPr/>
      </xdr:nvCxnSpPr>
      <xdr:spPr>
        <a:xfrm>
          <a:off x="368046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43</xdr:row>
      <xdr:rowOff>260350</xdr:rowOff>
    </xdr:from>
    <xdr:to>
      <xdr:col>70</xdr:col>
      <xdr:colOff>88900</xdr:colOff>
      <xdr:row>43</xdr:row>
      <xdr:rowOff>260350</xdr:rowOff>
    </xdr:to>
    <xdr:cxnSp macro="">
      <xdr:nvCxnSpPr>
        <xdr:cNvPr id="1279985" name="Straight Connector 1279984"/>
        <xdr:cNvCxnSpPr/>
      </xdr:nvCxnSpPr>
      <xdr:spPr>
        <a:xfrm>
          <a:off x="373380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43</xdr:row>
      <xdr:rowOff>260350</xdr:rowOff>
    </xdr:from>
    <xdr:to>
      <xdr:col>71</xdr:col>
      <xdr:colOff>530188</xdr:colOff>
      <xdr:row>43</xdr:row>
      <xdr:rowOff>260350</xdr:rowOff>
    </xdr:to>
    <xdr:cxnSp macro="">
      <xdr:nvCxnSpPr>
        <xdr:cNvPr id="1279986" name="Straight Connector 1279985"/>
        <xdr:cNvCxnSpPr/>
      </xdr:nvCxnSpPr>
      <xdr:spPr>
        <a:xfrm>
          <a:off x="37871400" y="23469600"/>
          <a:ext cx="98103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43</xdr:row>
      <xdr:rowOff>260350</xdr:rowOff>
    </xdr:from>
    <xdr:to>
      <xdr:col>4</xdr:col>
      <xdr:colOff>508053</xdr:colOff>
      <xdr:row>43</xdr:row>
      <xdr:rowOff>260350</xdr:rowOff>
    </xdr:to>
    <xdr:cxnSp macro="">
      <xdr:nvCxnSpPr>
        <xdr:cNvPr id="1279987" name="Straight Connector 1279986"/>
        <xdr:cNvCxnSpPr/>
      </xdr:nvCxnSpPr>
      <xdr:spPr>
        <a:xfrm>
          <a:off x="2667000" y="23469600"/>
          <a:ext cx="5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508053</xdr:colOff>
      <xdr:row>43</xdr:row>
      <xdr:rowOff>260350</xdr:rowOff>
    </xdr:from>
    <xdr:to>
      <xdr:col>5</xdr:col>
      <xdr:colOff>501650</xdr:colOff>
      <xdr:row>43</xdr:row>
      <xdr:rowOff>260350</xdr:rowOff>
    </xdr:to>
    <xdr:cxnSp macro="">
      <xdr:nvCxnSpPr>
        <xdr:cNvPr id="1279988" name="Straight Connector 1279987"/>
        <xdr:cNvCxnSpPr/>
      </xdr:nvCxnSpPr>
      <xdr:spPr>
        <a:xfrm>
          <a:off x="2667053" y="23469600"/>
          <a:ext cx="53334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43</xdr:row>
      <xdr:rowOff>260350</xdr:rowOff>
    </xdr:from>
    <xdr:to>
      <xdr:col>6</xdr:col>
      <xdr:colOff>230012</xdr:colOff>
      <xdr:row>43</xdr:row>
      <xdr:rowOff>260350</xdr:rowOff>
    </xdr:to>
    <xdr:cxnSp macro="">
      <xdr:nvCxnSpPr>
        <xdr:cNvPr id="1279989" name="Straight Connector 1279988"/>
        <xdr:cNvCxnSpPr/>
      </xdr:nvCxnSpPr>
      <xdr:spPr>
        <a:xfrm>
          <a:off x="3200400" y="23469600"/>
          <a:ext cx="26811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43</xdr:row>
      <xdr:rowOff>260316</xdr:rowOff>
    </xdr:from>
    <xdr:to>
      <xdr:col>6</xdr:col>
      <xdr:colOff>230065</xdr:colOff>
      <xdr:row>43</xdr:row>
      <xdr:rowOff>260350</xdr:rowOff>
    </xdr:to>
    <xdr:cxnSp macro="">
      <xdr:nvCxnSpPr>
        <xdr:cNvPr id="1279990" name="Straight Connector 1279989"/>
        <xdr:cNvCxnSpPr/>
      </xdr:nvCxnSpPr>
      <xdr:spPr>
        <a:xfrm flipV="1">
          <a:off x="3468512" y="23469566"/>
          <a:ext cx="53" cy="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43</xdr:row>
      <xdr:rowOff>94447</xdr:rowOff>
    </xdr:from>
    <xdr:to>
      <xdr:col>6</xdr:col>
      <xdr:colOff>495300</xdr:colOff>
      <xdr:row>43</xdr:row>
      <xdr:rowOff>260316</xdr:rowOff>
    </xdr:to>
    <xdr:cxnSp macro="">
      <xdr:nvCxnSpPr>
        <xdr:cNvPr id="1279991" name="Straight Connector 1279990"/>
        <xdr:cNvCxnSpPr/>
      </xdr:nvCxnSpPr>
      <xdr:spPr>
        <a:xfrm flipV="1">
          <a:off x="3468565" y="23303697"/>
          <a:ext cx="265235" cy="1658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42</xdr:row>
      <xdr:rowOff>5099</xdr:rowOff>
    </xdr:from>
    <xdr:to>
      <xdr:col>8</xdr:col>
      <xdr:colOff>482600</xdr:colOff>
      <xdr:row>43</xdr:row>
      <xdr:rowOff>94447</xdr:rowOff>
    </xdr:to>
    <xdr:cxnSp macro="">
      <xdr:nvCxnSpPr>
        <xdr:cNvPr id="1279992" name="Straight Connector 1279991"/>
        <xdr:cNvCxnSpPr/>
      </xdr:nvCxnSpPr>
      <xdr:spPr>
        <a:xfrm flipV="1">
          <a:off x="3733800" y="22674599"/>
          <a:ext cx="1066800" cy="6290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41</xdr:row>
      <xdr:rowOff>252036</xdr:rowOff>
    </xdr:from>
    <xdr:to>
      <xdr:col>9</xdr:col>
      <xdr:colOff>476250</xdr:colOff>
      <xdr:row>42</xdr:row>
      <xdr:rowOff>5099</xdr:rowOff>
    </xdr:to>
    <xdr:cxnSp macro="">
      <xdr:nvCxnSpPr>
        <xdr:cNvPr id="1279993" name="Straight Connector 1279992"/>
        <xdr:cNvCxnSpPr/>
      </xdr:nvCxnSpPr>
      <xdr:spPr>
        <a:xfrm flipV="1">
          <a:off x="4800600" y="22381786"/>
          <a:ext cx="533400" cy="2928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40</xdr:row>
      <xdr:rowOff>512679</xdr:rowOff>
    </xdr:from>
    <xdr:to>
      <xdr:col>10</xdr:col>
      <xdr:colOff>469900</xdr:colOff>
      <xdr:row>41</xdr:row>
      <xdr:rowOff>252036</xdr:rowOff>
    </xdr:to>
    <xdr:cxnSp macro="">
      <xdr:nvCxnSpPr>
        <xdr:cNvPr id="1279994" name="Straight Connector 1279993"/>
        <xdr:cNvCxnSpPr/>
      </xdr:nvCxnSpPr>
      <xdr:spPr>
        <a:xfrm flipV="1">
          <a:off x="5334000" y="22102679"/>
          <a:ext cx="533400" cy="2791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39</xdr:row>
      <xdr:rowOff>532980</xdr:rowOff>
    </xdr:from>
    <xdr:to>
      <xdr:col>12</xdr:col>
      <xdr:colOff>457200</xdr:colOff>
      <xdr:row>40</xdr:row>
      <xdr:rowOff>512679</xdr:rowOff>
    </xdr:to>
    <xdr:cxnSp macro="">
      <xdr:nvCxnSpPr>
        <xdr:cNvPr id="1279995" name="Straight Connector 1279994"/>
        <xdr:cNvCxnSpPr/>
      </xdr:nvCxnSpPr>
      <xdr:spPr>
        <a:xfrm flipV="1">
          <a:off x="5867400" y="21583230"/>
          <a:ext cx="1066800" cy="5194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39</xdr:row>
      <xdr:rowOff>521419</xdr:rowOff>
    </xdr:from>
    <xdr:to>
      <xdr:col>12</xdr:col>
      <xdr:colOff>482156</xdr:colOff>
      <xdr:row>39</xdr:row>
      <xdr:rowOff>532980</xdr:rowOff>
    </xdr:to>
    <xdr:cxnSp macro="">
      <xdr:nvCxnSpPr>
        <xdr:cNvPr id="1279996" name="Straight Connector 1279995"/>
        <xdr:cNvCxnSpPr/>
      </xdr:nvCxnSpPr>
      <xdr:spPr>
        <a:xfrm flipV="1">
          <a:off x="6934200" y="21571669"/>
          <a:ext cx="24956" cy="115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39</xdr:row>
      <xdr:rowOff>521395</xdr:rowOff>
    </xdr:from>
    <xdr:to>
      <xdr:col>12</xdr:col>
      <xdr:colOff>482209</xdr:colOff>
      <xdr:row>39</xdr:row>
      <xdr:rowOff>521419</xdr:rowOff>
    </xdr:to>
    <xdr:cxnSp macro="">
      <xdr:nvCxnSpPr>
        <xdr:cNvPr id="1279997" name="Straight Connector 1279996"/>
        <xdr:cNvCxnSpPr/>
      </xdr:nvCxnSpPr>
      <xdr:spPr>
        <a:xfrm flipV="1">
          <a:off x="6959156" y="21571645"/>
          <a:ext cx="53" cy="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39</xdr:row>
      <xdr:rowOff>61695</xdr:rowOff>
    </xdr:from>
    <xdr:to>
      <xdr:col>14</xdr:col>
      <xdr:colOff>444500</xdr:colOff>
      <xdr:row>39</xdr:row>
      <xdr:rowOff>521395</xdr:rowOff>
    </xdr:to>
    <xdr:cxnSp macro="">
      <xdr:nvCxnSpPr>
        <xdr:cNvPr id="1279998" name="Straight Connector 1279997"/>
        <xdr:cNvCxnSpPr/>
      </xdr:nvCxnSpPr>
      <xdr:spPr>
        <a:xfrm flipV="1">
          <a:off x="6959209" y="21111945"/>
          <a:ext cx="1041791" cy="4597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37</xdr:row>
      <xdr:rowOff>149093</xdr:rowOff>
    </xdr:from>
    <xdr:to>
      <xdr:col>19</xdr:col>
      <xdr:colOff>412750</xdr:colOff>
      <xdr:row>39</xdr:row>
      <xdr:rowOff>61695</xdr:rowOff>
    </xdr:to>
    <xdr:cxnSp macro="">
      <xdr:nvCxnSpPr>
        <xdr:cNvPr id="1279999" name="Straight Connector 1279998"/>
        <xdr:cNvCxnSpPr/>
      </xdr:nvCxnSpPr>
      <xdr:spPr>
        <a:xfrm flipV="1">
          <a:off x="8001000" y="20119843"/>
          <a:ext cx="2667000" cy="9921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35</xdr:row>
      <xdr:rowOff>464294</xdr:rowOff>
    </xdr:from>
    <xdr:to>
      <xdr:col>24</xdr:col>
      <xdr:colOff>381000</xdr:colOff>
      <xdr:row>37</xdr:row>
      <xdr:rowOff>149093</xdr:rowOff>
    </xdr:to>
    <xdr:cxnSp macro="">
      <xdr:nvCxnSpPr>
        <xdr:cNvPr id="1280000" name="Straight Connector 1279999"/>
        <xdr:cNvCxnSpPr/>
      </xdr:nvCxnSpPr>
      <xdr:spPr>
        <a:xfrm flipV="1">
          <a:off x="10668000" y="19355544"/>
          <a:ext cx="2667000" cy="7642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34</xdr:row>
      <xdr:rowOff>433353</xdr:rowOff>
    </xdr:from>
    <xdr:to>
      <xdr:col>29</xdr:col>
      <xdr:colOff>349250</xdr:colOff>
      <xdr:row>35</xdr:row>
      <xdr:rowOff>464294</xdr:rowOff>
    </xdr:to>
    <xdr:cxnSp macro="">
      <xdr:nvCxnSpPr>
        <xdr:cNvPr id="1280001" name="Straight Connector 1280000"/>
        <xdr:cNvCxnSpPr/>
      </xdr:nvCxnSpPr>
      <xdr:spPr>
        <a:xfrm flipV="1">
          <a:off x="13335000" y="18784853"/>
          <a:ext cx="2667000" cy="5706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34</xdr:row>
      <xdr:rowOff>37824</xdr:rowOff>
    </xdr:from>
    <xdr:to>
      <xdr:col>34</xdr:col>
      <xdr:colOff>317500</xdr:colOff>
      <xdr:row>34</xdr:row>
      <xdr:rowOff>433353</xdr:rowOff>
    </xdr:to>
    <xdr:cxnSp macro="">
      <xdr:nvCxnSpPr>
        <xdr:cNvPr id="1280002" name="Straight Connector 1280001"/>
        <xdr:cNvCxnSpPr/>
      </xdr:nvCxnSpPr>
      <xdr:spPr>
        <a:xfrm flipV="1">
          <a:off x="16002000" y="18389324"/>
          <a:ext cx="2667000" cy="3955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33</xdr:row>
      <xdr:rowOff>354509</xdr:rowOff>
    </xdr:from>
    <xdr:to>
      <xdr:col>39</xdr:col>
      <xdr:colOff>285750</xdr:colOff>
      <xdr:row>34</xdr:row>
      <xdr:rowOff>37824</xdr:rowOff>
    </xdr:to>
    <xdr:cxnSp macro="">
      <xdr:nvCxnSpPr>
        <xdr:cNvPr id="1280003" name="Straight Connector 1280002"/>
        <xdr:cNvCxnSpPr/>
      </xdr:nvCxnSpPr>
      <xdr:spPr>
        <a:xfrm flipV="1">
          <a:off x="18669000" y="18166259"/>
          <a:ext cx="2667000" cy="223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33</xdr:row>
      <xdr:rowOff>316957</xdr:rowOff>
    </xdr:from>
    <xdr:to>
      <xdr:col>44</xdr:col>
      <xdr:colOff>254000</xdr:colOff>
      <xdr:row>33</xdr:row>
      <xdr:rowOff>354509</xdr:rowOff>
    </xdr:to>
    <xdr:cxnSp macro="">
      <xdr:nvCxnSpPr>
        <xdr:cNvPr id="1280004" name="Straight Connector 1280003"/>
        <xdr:cNvCxnSpPr/>
      </xdr:nvCxnSpPr>
      <xdr:spPr>
        <a:xfrm flipV="1">
          <a:off x="21336000" y="18128707"/>
          <a:ext cx="2667000" cy="375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33</xdr:row>
      <xdr:rowOff>316957</xdr:rowOff>
    </xdr:from>
    <xdr:to>
      <xdr:col>49</xdr:col>
      <xdr:colOff>222250</xdr:colOff>
      <xdr:row>33</xdr:row>
      <xdr:rowOff>493723</xdr:rowOff>
    </xdr:to>
    <xdr:cxnSp macro="">
      <xdr:nvCxnSpPr>
        <xdr:cNvPr id="1280005" name="Straight Connector 1280004"/>
        <xdr:cNvCxnSpPr/>
      </xdr:nvCxnSpPr>
      <xdr:spPr>
        <a:xfrm>
          <a:off x="24003000" y="18128707"/>
          <a:ext cx="2667000" cy="1767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33</xdr:row>
      <xdr:rowOff>493723</xdr:rowOff>
    </xdr:from>
    <xdr:to>
      <xdr:col>54</xdr:col>
      <xdr:colOff>190500</xdr:colOff>
      <xdr:row>34</xdr:row>
      <xdr:rowOff>389606</xdr:rowOff>
    </xdr:to>
    <xdr:cxnSp macro="">
      <xdr:nvCxnSpPr>
        <xdr:cNvPr id="1280006" name="Straight Connector 1280005"/>
        <xdr:cNvCxnSpPr/>
      </xdr:nvCxnSpPr>
      <xdr:spPr>
        <a:xfrm>
          <a:off x="26670000" y="18305473"/>
          <a:ext cx="2667000" cy="4356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34</xdr:row>
      <xdr:rowOff>389606</xdr:rowOff>
    </xdr:from>
    <xdr:to>
      <xdr:col>59</xdr:col>
      <xdr:colOff>158750</xdr:colOff>
      <xdr:row>36</xdr:row>
      <xdr:rowOff>63063</xdr:rowOff>
    </xdr:to>
    <xdr:cxnSp macro="">
      <xdr:nvCxnSpPr>
        <xdr:cNvPr id="1280007" name="Straight Connector 1280006"/>
        <xdr:cNvCxnSpPr/>
      </xdr:nvCxnSpPr>
      <xdr:spPr>
        <a:xfrm>
          <a:off x="29337000" y="18741106"/>
          <a:ext cx="2667000" cy="7529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36</xdr:row>
      <xdr:rowOff>63063</xdr:rowOff>
    </xdr:from>
    <xdr:to>
      <xdr:col>64</xdr:col>
      <xdr:colOff>127000</xdr:colOff>
      <xdr:row>38</xdr:row>
      <xdr:rowOff>135404</xdr:rowOff>
    </xdr:to>
    <xdr:cxnSp macro="">
      <xdr:nvCxnSpPr>
        <xdr:cNvPr id="1280008" name="Straight Connector 1280007"/>
        <xdr:cNvCxnSpPr/>
      </xdr:nvCxnSpPr>
      <xdr:spPr>
        <a:xfrm>
          <a:off x="32004000" y="19494063"/>
          <a:ext cx="2667000" cy="11518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38</xdr:row>
      <xdr:rowOff>135404</xdr:rowOff>
    </xdr:from>
    <xdr:to>
      <xdr:col>65</xdr:col>
      <xdr:colOff>387865</xdr:colOff>
      <xdr:row>39</xdr:row>
      <xdr:rowOff>31305</xdr:rowOff>
    </xdr:to>
    <xdr:cxnSp macro="">
      <xdr:nvCxnSpPr>
        <xdr:cNvPr id="1280009" name="Straight Connector 1280008"/>
        <xdr:cNvCxnSpPr/>
      </xdr:nvCxnSpPr>
      <xdr:spPr>
        <a:xfrm>
          <a:off x="34671000" y="20645904"/>
          <a:ext cx="800615" cy="4356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39</xdr:row>
      <xdr:rowOff>31305</xdr:rowOff>
    </xdr:from>
    <xdr:to>
      <xdr:col>65</xdr:col>
      <xdr:colOff>387917</xdr:colOff>
      <xdr:row>39</xdr:row>
      <xdr:rowOff>31336</xdr:rowOff>
    </xdr:to>
    <xdr:cxnSp macro="">
      <xdr:nvCxnSpPr>
        <xdr:cNvPr id="1280010" name="Straight Connector 1280009"/>
        <xdr:cNvCxnSpPr/>
      </xdr:nvCxnSpPr>
      <xdr:spPr>
        <a:xfrm>
          <a:off x="35471615" y="21081555"/>
          <a:ext cx="52" cy="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39</xdr:row>
      <xdr:rowOff>31336</xdr:rowOff>
    </xdr:from>
    <xdr:to>
      <xdr:col>66</xdr:col>
      <xdr:colOff>114300</xdr:colOff>
      <xdr:row>39</xdr:row>
      <xdr:rowOff>186348</xdr:rowOff>
    </xdr:to>
    <xdr:cxnSp macro="">
      <xdr:nvCxnSpPr>
        <xdr:cNvPr id="1280011" name="Straight Connector 1280010"/>
        <xdr:cNvCxnSpPr/>
      </xdr:nvCxnSpPr>
      <xdr:spPr>
        <a:xfrm>
          <a:off x="35471667" y="21081586"/>
          <a:ext cx="266133" cy="1550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39</xdr:row>
      <xdr:rowOff>186348</xdr:rowOff>
    </xdr:from>
    <xdr:to>
      <xdr:col>68</xdr:col>
      <xdr:colOff>101600</xdr:colOff>
      <xdr:row>40</xdr:row>
      <xdr:rowOff>321618</xdr:rowOff>
    </xdr:to>
    <xdr:cxnSp macro="">
      <xdr:nvCxnSpPr>
        <xdr:cNvPr id="1280012" name="Straight Connector 1280011"/>
        <xdr:cNvCxnSpPr/>
      </xdr:nvCxnSpPr>
      <xdr:spPr>
        <a:xfrm>
          <a:off x="35737800" y="21236598"/>
          <a:ext cx="1066800" cy="6750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40</xdr:row>
      <xdr:rowOff>321618</xdr:rowOff>
    </xdr:from>
    <xdr:to>
      <xdr:col>69</xdr:col>
      <xdr:colOff>95250</xdr:colOff>
      <xdr:row>41</xdr:row>
      <xdr:rowOff>153158</xdr:rowOff>
    </xdr:to>
    <xdr:cxnSp macro="">
      <xdr:nvCxnSpPr>
        <xdr:cNvPr id="1280013" name="Straight Connector 1280012"/>
        <xdr:cNvCxnSpPr/>
      </xdr:nvCxnSpPr>
      <xdr:spPr>
        <a:xfrm>
          <a:off x="36804600" y="21911618"/>
          <a:ext cx="533400" cy="3712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41</xdr:row>
      <xdr:rowOff>153158</xdr:rowOff>
    </xdr:from>
    <xdr:to>
      <xdr:col>70</xdr:col>
      <xdr:colOff>88900</xdr:colOff>
      <xdr:row>42</xdr:row>
      <xdr:rowOff>8446</xdr:rowOff>
    </xdr:to>
    <xdr:cxnSp macro="">
      <xdr:nvCxnSpPr>
        <xdr:cNvPr id="1280014" name="Straight Connector 1280013"/>
        <xdr:cNvCxnSpPr/>
      </xdr:nvCxnSpPr>
      <xdr:spPr>
        <a:xfrm>
          <a:off x="37338000" y="22282908"/>
          <a:ext cx="533400" cy="3950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42</xdr:row>
      <xdr:rowOff>8446</xdr:rowOff>
    </xdr:from>
    <xdr:to>
      <xdr:col>71</xdr:col>
      <xdr:colOff>530188</xdr:colOff>
      <xdr:row>43</xdr:row>
      <xdr:rowOff>260350</xdr:rowOff>
    </xdr:to>
    <xdr:cxnSp macro="">
      <xdr:nvCxnSpPr>
        <xdr:cNvPr id="1280015" name="Straight Connector 1280014"/>
        <xdr:cNvCxnSpPr/>
      </xdr:nvCxnSpPr>
      <xdr:spPr>
        <a:xfrm>
          <a:off x="37871400" y="22677946"/>
          <a:ext cx="981038" cy="7916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43</xdr:row>
      <xdr:rowOff>260350</xdr:rowOff>
    </xdr:from>
    <xdr:to>
      <xdr:col>72</xdr:col>
      <xdr:colOff>76200</xdr:colOff>
      <xdr:row>43</xdr:row>
      <xdr:rowOff>260350</xdr:rowOff>
    </xdr:to>
    <xdr:cxnSp macro="">
      <xdr:nvCxnSpPr>
        <xdr:cNvPr id="1280016" name="Straight Connector 1280015"/>
        <xdr:cNvCxnSpPr/>
      </xdr:nvCxnSpPr>
      <xdr:spPr>
        <a:xfrm>
          <a:off x="38852438" y="23469600"/>
          <a:ext cx="8576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43</xdr:row>
      <xdr:rowOff>260350</xdr:rowOff>
    </xdr:from>
    <xdr:to>
      <xdr:col>73</xdr:col>
      <xdr:colOff>69850</xdr:colOff>
      <xdr:row>43</xdr:row>
      <xdr:rowOff>260350</xdr:rowOff>
    </xdr:to>
    <xdr:cxnSp macro="">
      <xdr:nvCxnSpPr>
        <xdr:cNvPr id="1280017" name="Straight Connector 1280016"/>
        <xdr:cNvCxnSpPr/>
      </xdr:nvCxnSpPr>
      <xdr:spPr>
        <a:xfrm>
          <a:off x="38938200" y="23469600"/>
          <a:ext cx="5334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43</xdr:row>
      <xdr:rowOff>260350</xdr:rowOff>
    </xdr:from>
    <xdr:to>
      <xdr:col>74</xdr:col>
      <xdr:colOff>27068</xdr:colOff>
      <xdr:row>43</xdr:row>
      <xdr:rowOff>260350</xdr:rowOff>
    </xdr:to>
    <xdr:cxnSp macro="">
      <xdr:nvCxnSpPr>
        <xdr:cNvPr id="1280018" name="Straight Connector 1280017"/>
        <xdr:cNvCxnSpPr/>
      </xdr:nvCxnSpPr>
      <xdr:spPr>
        <a:xfrm>
          <a:off x="39471600" y="23469600"/>
          <a:ext cx="49696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43</xdr:row>
      <xdr:rowOff>260350</xdr:rowOff>
    </xdr:from>
    <xdr:to>
      <xdr:col>4</xdr:col>
      <xdr:colOff>508053</xdr:colOff>
      <xdr:row>43</xdr:row>
      <xdr:rowOff>260350</xdr:rowOff>
    </xdr:to>
    <xdr:cxnSp macro="">
      <xdr:nvCxnSpPr>
        <xdr:cNvPr id="1280019" name="Straight Connector 1280018"/>
        <xdr:cNvCxnSpPr/>
      </xdr:nvCxnSpPr>
      <xdr:spPr>
        <a:xfrm>
          <a:off x="2667000" y="23469600"/>
          <a:ext cx="5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508053</xdr:colOff>
      <xdr:row>42</xdr:row>
      <xdr:rowOff>175129</xdr:rowOff>
    </xdr:from>
    <xdr:to>
      <xdr:col>5</xdr:col>
      <xdr:colOff>501650</xdr:colOff>
      <xdr:row>43</xdr:row>
      <xdr:rowOff>260350</xdr:rowOff>
    </xdr:to>
    <xdr:cxnSp macro="">
      <xdr:nvCxnSpPr>
        <xdr:cNvPr id="1280020" name="Straight Connector 1280019"/>
        <xdr:cNvCxnSpPr/>
      </xdr:nvCxnSpPr>
      <xdr:spPr>
        <a:xfrm flipV="1">
          <a:off x="2667053" y="22844629"/>
          <a:ext cx="533347" cy="624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41</xdr:row>
      <xdr:rowOff>420030</xdr:rowOff>
    </xdr:from>
    <xdr:to>
      <xdr:col>6</xdr:col>
      <xdr:colOff>230012</xdr:colOff>
      <xdr:row>42</xdr:row>
      <xdr:rowOff>175129</xdr:rowOff>
    </xdr:to>
    <xdr:cxnSp macro="">
      <xdr:nvCxnSpPr>
        <xdr:cNvPr id="1280021" name="Straight Connector 1280020"/>
        <xdr:cNvCxnSpPr/>
      </xdr:nvCxnSpPr>
      <xdr:spPr>
        <a:xfrm flipV="1">
          <a:off x="3200400" y="22549780"/>
          <a:ext cx="268112" cy="2948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41</xdr:row>
      <xdr:rowOff>419973</xdr:rowOff>
    </xdr:from>
    <xdr:to>
      <xdr:col>6</xdr:col>
      <xdr:colOff>230065</xdr:colOff>
      <xdr:row>41</xdr:row>
      <xdr:rowOff>420030</xdr:rowOff>
    </xdr:to>
    <xdr:cxnSp macro="">
      <xdr:nvCxnSpPr>
        <xdr:cNvPr id="1280022" name="Straight Connector 1280021"/>
        <xdr:cNvCxnSpPr/>
      </xdr:nvCxnSpPr>
      <xdr:spPr>
        <a:xfrm flipV="1">
          <a:off x="3468512" y="22549723"/>
          <a:ext cx="53" cy="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41</xdr:row>
      <xdr:rowOff>140551</xdr:rowOff>
    </xdr:from>
    <xdr:to>
      <xdr:col>6</xdr:col>
      <xdr:colOff>495300</xdr:colOff>
      <xdr:row>41</xdr:row>
      <xdr:rowOff>419973</xdr:rowOff>
    </xdr:to>
    <xdr:cxnSp macro="">
      <xdr:nvCxnSpPr>
        <xdr:cNvPr id="1280023" name="Straight Connector 1280022"/>
        <xdr:cNvCxnSpPr/>
      </xdr:nvCxnSpPr>
      <xdr:spPr>
        <a:xfrm flipV="1">
          <a:off x="3468565" y="22270301"/>
          <a:ext cx="265235" cy="2794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39</xdr:row>
      <xdr:rowOff>212421</xdr:rowOff>
    </xdr:from>
    <xdr:to>
      <xdr:col>8</xdr:col>
      <xdr:colOff>482600</xdr:colOff>
      <xdr:row>41</xdr:row>
      <xdr:rowOff>140551</xdr:rowOff>
    </xdr:to>
    <xdr:cxnSp macro="">
      <xdr:nvCxnSpPr>
        <xdr:cNvPr id="1280024" name="Straight Connector 1280023"/>
        <xdr:cNvCxnSpPr/>
      </xdr:nvCxnSpPr>
      <xdr:spPr>
        <a:xfrm flipV="1">
          <a:off x="3733800" y="21262671"/>
          <a:ext cx="1066800" cy="10076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38</xdr:row>
      <xdr:rowOff>313227</xdr:rowOff>
    </xdr:from>
    <xdr:to>
      <xdr:col>9</xdr:col>
      <xdr:colOff>476250</xdr:colOff>
      <xdr:row>39</xdr:row>
      <xdr:rowOff>212421</xdr:rowOff>
    </xdr:to>
    <xdr:cxnSp macro="">
      <xdr:nvCxnSpPr>
        <xdr:cNvPr id="1280025" name="Straight Connector 1280024"/>
        <xdr:cNvCxnSpPr/>
      </xdr:nvCxnSpPr>
      <xdr:spPr>
        <a:xfrm flipV="1">
          <a:off x="4800600" y="20823727"/>
          <a:ext cx="533400" cy="4389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37</xdr:row>
      <xdr:rowOff>453827</xdr:rowOff>
    </xdr:from>
    <xdr:to>
      <xdr:col>10</xdr:col>
      <xdr:colOff>469900</xdr:colOff>
      <xdr:row>38</xdr:row>
      <xdr:rowOff>313227</xdr:rowOff>
    </xdr:to>
    <xdr:cxnSp macro="">
      <xdr:nvCxnSpPr>
        <xdr:cNvPr id="1280026" name="Straight Connector 1280025"/>
        <xdr:cNvCxnSpPr/>
      </xdr:nvCxnSpPr>
      <xdr:spPr>
        <a:xfrm flipV="1">
          <a:off x="5334000" y="20424577"/>
          <a:ext cx="533400" cy="3991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36</xdr:row>
      <xdr:rowOff>304274</xdr:rowOff>
    </xdr:from>
    <xdr:to>
      <xdr:col>12</xdr:col>
      <xdr:colOff>457200</xdr:colOff>
      <xdr:row>37</xdr:row>
      <xdr:rowOff>453827</xdr:rowOff>
    </xdr:to>
    <xdr:cxnSp macro="">
      <xdr:nvCxnSpPr>
        <xdr:cNvPr id="1280027" name="Straight Connector 1280026"/>
        <xdr:cNvCxnSpPr/>
      </xdr:nvCxnSpPr>
      <xdr:spPr>
        <a:xfrm flipV="1">
          <a:off x="5867400" y="19735274"/>
          <a:ext cx="1066800" cy="6893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36</xdr:row>
      <xdr:rowOff>289767</xdr:rowOff>
    </xdr:from>
    <xdr:to>
      <xdr:col>12</xdr:col>
      <xdr:colOff>482156</xdr:colOff>
      <xdr:row>36</xdr:row>
      <xdr:rowOff>304274</xdr:rowOff>
    </xdr:to>
    <xdr:cxnSp macro="">
      <xdr:nvCxnSpPr>
        <xdr:cNvPr id="1280028" name="Straight Connector 1280027"/>
        <xdr:cNvCxnSpPr/>
      </xdr:nvCxnSpPr>
      <xdr:spPr>
        <a:xfrm flipV="1">
          <a:off x="6934200" y="19720767"/>
          <a:ext cx="24956" cy="145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36</xdr:row>
      <xdr:rowOff>289736</xdr:rowOff>
    </xdr:from>
    <xdr:to>
      <xdr:col>12</xdr:col>
      <xdr:colOff>482209</xdr:colOff>
      <xdr:row>36</xdr:row>
      <xdr:rowOff>289767</xdr:rowOff>
    </xdr:to>
    <xdr:cxnSp macro="">
      <xdr:nvCxnSpPr>
        <xdr:cNvPr id="1280029" name="Straight Connector 1280028"/>
        <xdr:cNvCxnSpPr/>
      </xdr:nvCxnSpPr>
      <xdr:spPr>
        <a:xfrm flipV="1">
          <a:off x="6959156" y="19720736"/>
          <a:ext cx="53" cy="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35</xdr:row>
      <xdr:rowOff>284166</xdr:rowOff>
    </xdr:from>
    <xdr:to>
      <xdr:col>14</xdr:col>
      <xdr:colOff>444500</xdr:colOff>
      <xdr:row>36</xdr:row>
      <xdr:rowOff>289736</xdr:rowOff>
    </xdr:to>
    <xdr:cxnSp macro="">
      <xdr:nvCxnSpPr>
        <xdr:cNvPr id="1280030" name="Straight Connector 1280029"/>
        <xdr:cNvCxnSpPr/>
      </xdr:nvCxnSpPr>
      <xdr:spPr>
        <a:xfrm flipV="1">
          <a:off x="6959209" y="19175416"/>
          <a:ext cx="1041791" cy="5453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33</xdr:row>
      <xdr:rowOff>415889</xdr:rowOff>
    </xdr:from>
    <xdr:to>
      <xdr:col>19</xdr:col>
      <xdr:colOff>412750</xdr:colOff>
      <xdr:row>35</xdr:row>
      <xdr:rowOff>284166</xdr:rowOff>
    </xdr:to>
    <xdr:cxnSp macro="">
      <xdr:nvCxnSpPr>
        <xdr:cNvPr id="1280031" name="Straight Connector 1280030"/>
        <xdr:cNvCxnSpPr/>
      </xdr:nvCxnSpPr>
      <xdr:spPr>
        <a:xfrm flipV="1">
          <a:off x="8001000" y="18227639"/>
          <a:ext cx="2667000" cy="9477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32</xdr:row>
      <xdr:rowOff>465846</xdr:rowOff>
    </xdr:from>
    <xdr:to>
      <xdr:col>24</xdr:col>
      <xdr:colOff>381000</xdr:colOff>
      <xdr:row>33</xdr:row>
      <xdr:rowOff>415889</xdr:rowOff>
    </xdr:to>
    <xdr:cxnSp macro="">
      <xdr:nvCxnSpPr>
        <xdr:cNvPr id="1280032" name="Straight Connector 1280031"/>
        <xdr:cNvCxnSpPr/>
      </xdr:nvCxnSpPr>
      <xdr:spPr>
        <a:xfrm flipV="1">
          <a:off x="10668000" y="17737846"/>
          <a:ext cx="2667000" cy="4897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32</xdr:row>
      <xdr:rowOff>245793</xdr:rowOff>
    </xdr:from>
    <xdr:to>
      <xdr:col>29</xdr:col>
      <xdr:colOff>349250</xdr:colOff>
      <xdr:row>32</xdr:row>
      <xdr:rowOff>465846</xdr:rowOff>
    </xdr:to>
    <xdr:cxnSp macro="">
      <xdr:nvCxnSpPr>
        <xdr:cNvPr id="1280033" name="Straight Connector 1280032"/>
        <xdr:cNvCxnSpPr/>
      </xdr:nvCxnSpPr>
      <xdr:spPr>
        <a:xfrm flipV="1">
          <a:off x="13335000" y="17517793"/>
          <a:ext cx="2667000" cy="2200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32</xdr:row>
      <xdr:rowOff>161579</xdr:rowOff>
    </xdr:from>
    <xdr:to>
      <xdr:col>34</xdr:col>
      <xdr:colOff>317500</xdr:colOff>
      <xdr:row>32</xdr:row>
      <xdr:rowOff>245793</xdr:rowOff>
    </xdr:to>
    <xdr:cxnSp macro="">
      <xdr:nvCxnSpPr>
        <xdr:cNvPr id="1280034" name="Straight Connector 1280033"/>
        <xdr:cNvCxnSpPr/>
      </xdr:nvCxnSpPr>
      <xdr:spPr>
        <a:xfrm flipV="1">
          <a:off x="16002000" y="17433579"/>
          <a:ext cx="2667000" cy="842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32</xdr:row>
      <xdr:rowOff>133646</xdr:rowOff>
    </xdr:from>
    <xdr:to>
      <xdr:col>39</xdr:col>
      <xdr:colOff>285750</xdr:colOff>
      <xdr:row>32</xdr:row>
      <xdr:rowOff>161579</xdr:rowOff>
    </xdr:to>
    <xdr:cxnSp macro="">
      <xdr:nvCxnSpPr>
        <xdr:cNvPr id="1280035" name="Straight Connector 1280034"/>
        <xdr:cNvCxnSpPr/>
      </xdr:nvCxnSpPr>
      <xdr:spPr>
        <a:xfrm flipV="1">
          <a:off x="18669000" y="17405646"/>
          <a:ext cx="2667000" cy="279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32</xdr:row>
      <xdr:rowOff>133646</xdr:rowOff>
    </xdr:from>
    <xdr:to>
      <xdr:col>44</xdr:col>
      <xdr:colOff>254000</xdr:colOff>
      <xdr:row>32</xdr:row>
      <xdr:rowOff>136778</xdr:rowOff>
    </xdr:to>
    <xdr:cxnSp macro="">
      <xdr:nvCxnSpPr>
        <xdr:cNvPr id="1280036" name="Straight Connector 1280035"/>
        <xdr:cNvCxnSpPr/>
      </xdr:nvCxnSpPr>
      <xdr:spPr>
        <a:xfrm>
          <a:off x="21336000" y="17405646"/>
          <a:ext cx="2667000" cy="31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32</xdr:row>
      <xdr:rowOff>136778</xdr:rowOff>
    </xdr:from>
    <xdr:to>
      <xdr:col>49</xdr:col>
      <xdr:colOff>222250</xdr:colOff>
      <xdr:row>32</xdr:row>
      <xdr:rowOff>200099</xdr:rowOff>
    </xdr:to>
    <xdr:cxnSp macro="">
      <xdr:nvCxnSpPr>
        <xdr:cNvPr id="1280037" name="Straight Connector 1280036"/>
        <xdr:cNvCxnSpPr/>
      </xdr:nvCxnSpPr>
      <xdr:spPr>
        <a:xfrm>
          <a:off x="24003000" y="17408778"/>
          <a:ext cx="2667000" cy="633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32</xdr:row>
      <xdr:rowOff>200099</xdr:rowOff>
    </xdr:from>
    <xdr:to>
      <xdr:col>54</xdr:col>
      <xdr:colOff>190500</xdr:colOff>
      <xdr:row>32</xdr:row>
      <xdr:rowOff>407081</xdr:rowOff>
    </xdr:to>
    <xdr:cxnSp macro="">
      <xdr:nvCxnSpPr>
        <xdr:cNvPr id="1280038" name="Straight Connector 1280037"/>
        <xdr:cNvCxnSpPr/>
      </xdr:nvCxnSpPr>
      <xdr:spPr>
        <a:xfrm>
          <a:off x="26670000" y="17472099"/>
          <a:ext cx="2667000" cy="2069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32</xdr:row>
      <xdr:rowOff>407081</xdr:rowOff>
    </xdr:from>
    <xdr:to>
      <xdr:col>59</xdr:col>
      <xdr:colOff>158750</xdr:colOff>
      <xdr:row>33</xdr:row>
      <xdr:rowOff>349441</xdr:rowOff>
    </xdr:to>
    <xdr:cxnSp macro="">
      <xdr:nvCxnSpPr>
        <xdr:cNvPr id="1280039" name="Straight Connector 1280038"/>
        <xdr:cNvCxnSpPr/>
      </xdr:nvCxnSpPr>
      <xdr:spPr>
        <a:xfrm>
          <a:off x="29337000" y="17679081"/>
          <a:ext cx="2667000" cy="4821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33</xdr:row>
      <xdr:rowOff>349441</xdr:rowOff>
    </xdr:from>
    <xdr:to>
      <xdr:col>64</xdr:col>
      <xdr:colOff>127000</xdr:colOff>
      <xdr:row>35</xdr:row>
      <xdr:rowOff>238351</xdr:rowOff>
    </xdr:to>
    <xdr:cxnSp macro="">
      <xdr:nvCxnSpPr>
        <xdr:cNvPr id="1280040" name="Straight Connector 1280039"/>
        <xdr:cNvCxnSpPr/>
      </xdr:nvCxnSpPr>
      <xdr:spPr>
        <a:xfrm>
          <a:off x="32004000" y="18161191"/>
          <a:ext cx="2667000" cy="9684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35</xdr:row>
      <xdr:rowOff>238351</xdr:rowOff>
    </xdr:from>
    <xdr:to>
      <xdr:col>65</xdr:col>
      <xdr:colOff>387865</xdr:colOff>
      <xdr:row>36</xdr:row>
      <xdr:rowOff>115219</xdr:rowOff>
    </xdr:to>
    <xdr:cxnSp macro="">
      <xdr:nvCxnSpPr>
        <xdr:cNvPr id="1280041" name="Straight Connector 1280040"/>
        <xdr:cNvCxnSpPr/>
      </xdr:nvCxnSpPr>
      <xdr:spPr>
        <a:xfrm>
          <a:off x="34671000" y="19129601"/>
          <a:ext cx="800615" cy="4166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36</xdr:row>
      <xdr:rowOff>115219</xdr:rowOff>
    </xdr:from>
    <xdr:to>
      <xdr:col>65</xdr:col>
      <xdr:colOff>387917</xdr:colOff>
      <xdr:row>36</xdr:row>
      <xdr:rowOff>115250</xdr:rowOff>
    </xdr:to>
    <xdr:cxnSp macro="">
      <xdr:nvCxnSpPr>
        <xdr:cNvPr id="1280042" name="Straight Connector 1280041"/>
        <xdr:cNvCxnSpPr/>
      </xdr:nvCxnSpPr>
      <xdr:spPr>
        <a:xfrm>
          <a:off x="35471615" y="19546219"/>
          <a:ext cx="52" cy="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36</xdr:row>
      <xdr:rowOff>115250</xdr:rowOff>
    </xdr:from>
    <xdr:to>
      <xdr:col>66</xdr:col>
      <xdr:colOff>114300</xdr:colOff>
      <xdr:row>36</xdr:row>
      <xdr:rowOff>269432</xdr:rowOff>
    </xdr:to>
    <xdr:cxnSp macro="">
      <xdr:nvCxnSpPr>
        <xdr:cNvPr id="1280043" name="Straight Connector 1280042"/>
        <xdr:cNvCxnSpPr/>
      </xdr:nvCxnSpPr>
      <xdr:spPr>
        <a:xfrm>
          <a:off x="35471667" y="19546250"/>
          <a:ext cx="266133" cy="1541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36</xdr:row>
      <xdr:rowOff>269432</xdr:rowOff>
    </xdr:from>
    <xdr:to>
      <xdr:col>68</xdr:col>
      <xdr:colOff>101600</xdr:colOff>
      <xdr:row>37</xdr:row>
      <xdr:rowOff>433333</xdr:rowOff>
    </xdr:to>
    <xdr:cxnSp macro="">
      <xdr:nvCxnSpPr>
        <xdr:cNvPr id="1280044" name="Straight Connector 1280043"/>
        <xdr:cNvCxnSpPr/>
      </xdr:nvCxnSpPr>
      <xdr:spPr>
        <a:xfrm>
          <a:off x="35737800" y="19700432"/>
          <a:ext cx="1066800" cy="7036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37</xdr:row>
      <xdr:rowOff>433333</xdr:rowOff>
    </xdr:from>
    <xdr:to>
      <xdr:col>69</xdr:col>
      <xdr:colOff>95250</xdr:colOff>
      <xdr:row>38</xdr:row>
      <xdr:rowOff>301256</xdr:rowOff>
    </xdr:to>
    <xdr:cxnSp macro="">
      <xdr:nvCxnSpPr>
        <xdr:cNvPr id="1280045" name="Straight Connector 1280044"/>
        <xdr:cNvCxnSpPr/>
      </xdr:nvCxnSpPr>
      <xdr:spPr>
        <a:xfrm>
          <a:off x="36804600" y="20404083"/>
          <a:ext cx="533400" cy="4076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38</xdr:row>
      <xdr:rowOff>301256</xdr:rowOff>
    </xdr:from>
    <xdr:to>
      <xdr:col>70</xdr:col>
      <xdr:colOff>88900</xdr:colOff>
      <xdr:row>39</xdr:row>
      <xdr:rowOff>209907</xdr:rowOff>
    </xdr:to>
    <xdr:cxnSp macro="">
      <xdr:nvCxnSpPr>
        <xdr:cNvPr id="1280046" name="Straight Connector 1280045"/>
        <xdr:cNvCxnSpPr/>
      </xdr:nvCxnSpPr>
      <xdr:spPr>
        <a:xfrm>
          <a:off x="37338000" y="20811756"/>
          <a:ext cx="533400" cy="4484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39</xdr:row>
      <xdr:rowOff>209907</xdr:rowOff>
    </xdr:from>
    <xdr:to>
      <xdr:col>71</xdr:col>
      <xdr:colOff>530188</xdr:colOff>
      <xdr:row>41</xdr:row>
      <xdr:rowOff>70193</xdr:rowOff>
    </xdr:to>
    <xdr:cxnSp macro="">
      <xdr:nvCxnSpPr>
        <xdr:cNvPr id="1280047" name="Straight Connector 1280046"/>
        <xdr:cNvCxnSpPr/>
      </xdr:nvCxnSpPr>
      <xdr:spPr>
        <a:xfrm>
          <a:off x="37871400" y="21260157"/>
          <a:ext cx="981038" cy="9397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41</xdr:row>
      <xdr:rowOff>70193</xdr:rowOff>
    </xdr:from>
    <xdr:to>
      <xdr:col>72</xdr:col>
      <xdr:colOff>76200</xdr:colOff>
      <xdr:row>41</xdr:row>
      <xdr:rowOff>159893</xdr:rowOff>
    </xdr:to>
    <xdr:cxnSp macro="">
      <xdr:nvCxnSpPr>
        <xdr:cNvPr id="1280048" name="Straight Connector 1280047"/>
        <xdr:cNvCxnSpPr/>
      </xdr:nvCxnSpPr>
      <xdr:spPr>
        <a:xfrm>
          <a:off x="38852438" y="22199943"/>
          <a:ext cx="85762" cy="897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41</xdr:row>
      <xdr:rowOff>159893</xdr:rowOff>
    </xdr:from>
    <xdr:to>
      <xdr:col>73</xdr:col>
      <xdr:colOff>69850</xdr:colOff>
      <xdr:row>42</xdr:row>
      <xdr:rowOff>206908</xdr:rowOff>
    </xdr:to>
    <xdr:cxnSp macro="">
      <xdr:nvCxnSpPr>
        <xdr:cNvPr id="1280049" name="Straight Connector 1280048"/>
        <xdr:cNvCxnSpPr/>
      </xdr:nvCxnSpPr>
      <xdr:spPr>
        <a:xfrm>
          <a:off x="38938200" y="22289643"/>
          <a:ext cx="533400" cy="5867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42</xdr:row>
      <xdr:rowOff>206908</xdr:rowOff>
    </xdr:from>
    <xdr:to>
      <xdr:col>74</xdr:col>
      <xdr:colOff>27068</xdr:colOff>
      <xdr:row>43</xdr:row>
      <xdr:rowOff>260350</xdr:rowOff>
    </xdr:to>
    <xdr:cxnSp macro="">
      <xdr:nvCxnSpPr>
        <xdr:cNvPr id="1280050" name="Straight Connector 1280049"/>
        <xdr:cNvCxnSpPr/>
      </xdr:nvCxnSpPr>
      <xdr:spPr>
        <a:xfrm>
          <a:off x="39471600" y="22876408"/>
          <a:ext cx="496968" cy="5931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27068</xdr:colOff>
      <xdr:row>43</xdr:row>
      <xdr:rowOff>260350</xdr:rowOff>
    </xdr:from>
    <xdr:to>
      <xdr:col>74</xdr:col>
      <xdr:colOff>267162</xdr:colOff>
      <xdr:row>43</xdr:row>
      <xdr:rowOff>260350</xdr:rowOff>
    </xdr:to>
    <xdr:cxnSp macro="">
      <xdr:nvCxnSpPr>
        <xdr:cNvPr id="1280051" name="Straight Connector 1280050"/>
        <xdr:cNvCxnSpPr/>
      </xdr:nvCxnSpPr>
      <xdr:spPr>
        <a:xfrm>
          <a:off x="39968568" y="23469600"/>
          <a:ext cx="24009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42</xdr:row>
      <xdr:rowOff>525608</xdr:rowOff>
    </xdr:from>
    <xdr:to>
      <xdr:col>4</xdr:col>
      <xdr:colOff>508053</xdr:colOff>
      <xdr:row>42</xdr:row>
      <xdr:rowOff>525673</xdr:rowOff>
    </xdr:to>
    <xdr:cxnSp macro="">
      <xdr:nvCxnSpPr>
        <xdr:cNvPr id="1280052" name="Straight Connector 1280051"/>
        <xdr:cNvCxnSpPr/>
      </xdr:nvCxnSpPr>
      <xdr:spPr>
        <a:xfrm flipV="1">
          <a:off x="2667000" y="23195108"/>
          <a:ext cx="53" cy="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508053</xdr:colOff>
      <xdr:row>41</xdr:row>
      <xdr:rowOff>442223</xdr:rowOff>
    </xdr:from>
    <xdr:to>
      <xdr:col>5</xdr:col>
      <xdr:colOff>501650</xdr:colOff>
      <xdr:row>42</xdr:row>
      <xdr:rowOff>525608</xdr:rowOff>
    </xdr:to>
    <xdr:cxnSp macro="">
      <xdr:nvCxnSpPr>
        <xdr:cNvPr id="1280053" name="Straight Connector 1280052"/>
        <xdr:cNvCxnSpPr/>
      </xdr:nvCxnSpPr>
      <xdr:spPr>
        <a:xfrm flipV="1">
          <a:off x="2667053" y="22571973"/>
          <a:ext cx="533347" cy="6231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41</xdr:row>
      <xdr:rowOff>148589</xdr:rowOff>
    </xdr:from>
    <xdr:to>
      <xdr:col>6</xdr:col>
      <xdr:colOff>230012</xdr:colOff>
      <xdr:row>41</xdr:row>
      <xdr:rowOff>442223</xdr:rowOff>
    </xdr:to>
    <xdr:cxnSp macro="">
      <xdr:nvCxnSpPr>
        <xdr:cNvPr id="1280054" name="Straight Connector 1280053"/>
        <xdr:cNvCxnSpPr/>
      </xdr:nvCxnSpPr>
      <xdr:spPr>
        <a:xfrm flipV="1">
          <a:off x="3200400" y="22278339"/>
          <a:ext cx="268112" cy="2936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41</xdr:row>
      <xdr:rowOff>148532</xdr:rowOff>
    </xdr:from>
    <xdr:to>
      <xdr:col>6</xdr:col>
      <xdr:colOff>230065</xdr:colOff>
      <xdr:row>41</xdr:row>
      <xdr:rowOff>148589</xdr:rowOff>
    </xdr:to>
    <xdr:cxnSp macro="">
      <xdr:nvCxnSpPr>
        <xdr:cNvPr id="1280055" name="Straight Connector 1280054"/>
        <xdr:cNvCxnSpPr/>
      </xdr:nvCxnSpPr>
      <xdr:spPr>
        <a:xfrm flipV="1">
          <a:off x="3468512" y="22278282"/>
          <a:ext cx="53" cy="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40</xdr:row>
      <xdr:rowOff>410231</xdr:rowOff>
    </xdr:from>
    <xdr:to>
      <xdr:col>6</xdr:col>
      <xdr:colOff>495300</xdr:colOff>
      <xdr:row>41</xdr:row>
      <xdr:rowOff>148532</xdr:rowOff>
    </xdr:to>
    <xdr:cxnSp macro="">
      <xdr:nvCxnSpPr>
        <xdr:cNvPr id="1280056" name="Straight Connector 1280055"/>
        <xdr:cNvCxnSpPr/>
      </xdr:nvCxnSpPr>
      <xdr:spPr>
        <a:xfrm flipV="1">
          <a:off x="3468565" y="22000231"/>
          <a:ext cx="265235" cy="2780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38</xdr:row>
      <xdr:rowOff>488902</xdr:rowOff>
    </xdr:from>
    <xdr:to>
      <xdr:col>8</xdr:col>
      <xdr:colOff>482600</xdr:colOff>
      <xdr:row>40</xdr:row>
      <xdr:rowOff>410231</xdr:rowOff>
    </xdr:to>
    <xdr:cxnSp macro="">
      <xdr:nvCxnSpPr>
        <xdr:cNvPr id="1280057" name="Straight Connector 1280056"/>
        <xdr:cNvCxnSpPr/>
      </xdr:nvCxnSpPr>
      <xdr:spPr>
        <a:xfrm flipV="1">
          <a:off x="3733800" y="20999402"/>
          <a:ext cx="1066800" cy="10008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38</xdr:row>
      <xdr:rowOff>54136</xdr:rowOff>
    </xdr:from>
    <xdr:to>
      <xdr:col>9</xdr:col>
      <xdr:colOff>476250</xdr:colOff>
      <xdr:row>38</xdr:row>
      <xdr:rowOff>488902</xdr:rowOff>
    </xdr:to>
    <xdr:cxnSp macro="">
      <xdr:nvCxnSpPr>
        <xdr:cNvPr id="1280058" name="Straight Connector 1280057"/>
        <xdr:cNvCxnSpPr/>
      </xdr:nvCxnSpPr>
      <xdr:spPr>
        <a:xfrm flipV="1">
          <a:off x="4800600" y="20564636"/>
          <a:ext cx="533400" cy="4347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37</xdr:row>
      <xdr:rowOff>199363</xdr:rowOff>
    </xdr:from>
    <xdr:to>
      <xdr:col>10</xdr:col>
      <xdr:colOff>469900</xdr:colOff>
      <xdr:row>38</xdr:row>
      <xdr:rowOff>54136</xdr:rowOff>
    </xdr:to>
    <xdr:cxnSp macro="">
      <xdr:nvCxnSpPr>
        <xdr:cNvPr id="1280059" name="Straight Connector 1280058"/>
        <xdr:cNvCxnSpPr/>
      </xdr:nvCxnSpPr>
      <xdr:spPr>
        <a:xfrm flipV="1">
          <a:off x="5334000" y="20170113"/>
          <a:ext cx="533400" cy="3945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36</xdr:row>
      <xdr:rowOff>60210</xdr:rowOff>
    </xdr:from>
    <xdr:to>
      <xdr:col>12</xdr:col>
      <xdr:colOff>457200</xdr:colOff>
      <xdr:row>37</xdr:row>
      <xdr:rowOff>199363</xdr:rowOff>
    </xdr:to>
    <xdr:cxnSp macro="">
      <xdr:nvCxnSpPr>
        <xdr:cNvPr id="1280060" name="Straight Connector 1280059"/>
        <xdr:cNvCxnSpPr/>
      </xdr:nvCxnSpPr>
      <xdr:spPr>
        <a:xfrm flipV="1">
          <a:off x="5867400" y="19491210"/>
          <a:ext cx="1066800" cy="6789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36</xdr:row>
      <xdr:rowOff>45962</xdr:rowOff>
    </xdr:from>
    <xdr:to>
      <xdr:col>12</xdr:col>
      <xdr:colOff>482156</xdr:colOff>
      <xdr:row>36</xdr:row>
      <xdr:rowOff>60210</xdr:rowOff>
    </xdr:to>
    <xdr:cxnSp macro="">
      <xdr:nvCxnSpPr>
        <xdr:cNvPr id="1280061" name="Straight Connector 1280060"/>
        <xdr:cNvCxnSpPr/>
      </xdr:nvCxnSpPr>
      <xdr:spPr>
        <a:xfrm flipV="1">
          <a:off x="6934200" y="19476962"/>
          <a:ext cx="24956" cy="142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36</xdr:row>
      <xdr:rowOff>45931</xdr:rowOff>
    </xdr:from>
    <xdr:to>
      <xdr:col>12</xdr:col>
      <xdr:colOff>482209</xdr:colOff>
      <xdr:row>36</xdr:row>
      <xdr:rowOff>45962</xdr:rowOff>
    </xdr:to>
    <xdr:cxnSp macro="">
      <xdr:nvCxnSpPr>
        <xdr:cNvPr id="1280062" name="Straight Connector 1280061"/>
        <xdr:cNvCxnSpPr/>
      </xdr:nvCxnSpPr>
      <xdr:spPr>
        <a:xfrm flipV="1">
          <a:off x="6959156" y="19476931"/>
          <a:ext cx="53" cy="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35</xdr:row>
      <xdr:rowOff>51701</xdr:rowOff>
    </xdr:from>
    <xdr:to>
      <xdr:col>14</xdr:col>
      <xdr:colOff>444500</xdr:colOff>
      <xdr:row>36</xdr:row>
      <xdr:rowOff>45931</xdr:rowOff>
    </xdr:to>
    <xdr:cxnSp macro="">
      <xdr:nvCxnSpPr>
        <xdr:cNvPr id="1280063" name="Straight Connector 1280062"/>
        <xdr:cNvCxnSpPr/>
      </xdr:nvCxnSpPr>
      <xdr:spPr>
        <a:xfrm flipV="1">
          <a:off x="6959209" y="18942951"/>
          <a:ext cx="1041791" cy="5339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33</xdr:row>
      <xdr:rowOff>215326</xdr:rowOff>
    </xdr:from>
    <xdr:to>
      <xdr:col>19</xdr:col>
      <xdr:colOff>412750</xdr:colOff>
      <xdr:row>35</xdr:row>
      <xdr:rowOff>51701</xdr:rowOff>
    </xdr:to>
    <xdr:cxnSp macro="">
      <xdr:nvCxnSpPr>
        <xdr:cNvPr id="1280064" name="Straight Connector 1280063"/>
        <xdr:cNvCxnSpPr/>
      </xdr:nvCxnSpPr>
      <xdr:spPr>
        <a:xfrm flipV="1">
          <a:off x="8001000" y="18027076"/>
          <a:ext cx="2667000" cy="9158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32</xdr:row>
      <xdr:rowOff>297374</xdr:rowOff>
    </xdr:from>
    <xdr:to>
      <xdr:col>24</xdr:col>
      <xdr:colOff>381000</xdr:colOff>
      <xdr:row>33</xdr:row>
      <xdr:rowOff>215326</xdr:rowOff>
    </xdr:to>
    <xdr:cxnSp macro="">
      <xdr:nvCxnSpPr>
        <xdr:cNvPr id="1280065" name="Straight Connector 1280064"/>
        <xdr:cNvCxnSpPr/>
      </xdr:nvCxnSpPr>
      <xdr:spPr>
        <a:xfrm flipV="1">
          <a:off x="10668000" y="17569374"/>
          <a:ext cx="2667000" cy="4577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32</xdr:row>
      <xdr:rowOff>105426</xdr:rowOff>
    </xdr:from>
    <xdr:to>
      <xdr:col>29</xdr:col>
      <xdr:colOff>349250</xdr:colOff>
      <xdr:row>32</xdr:row>
      <xdr:rowOff>297374</xdr:rowOff>
    </xdr:to>
    <xdr:cxnSp macro="">
      <xdr:nvCxnSpPr>
        <xdr:cNvPr id="1280066" name="Straight Connector 1280065"/>
        <xdr:cNvCxnSpPr/>
      </xdr:nvCxnSpPr>
      <xdr:spPr>
        <a:xfrm flipV="1">
          <a:off x="13335000" y="17377426"/>
          <a:ext cx="2667000" cy="1919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32</xdr:row>
      <xdr:rowOff>42081</xdr:rowOff>
    </xdr:from>
    <xdr:to>
      <xdr:col>34</xdr:col>
      <xdr:colOff>317500</xdr:colOff>
      <xdr:row>32</xdr:row>
      <xdr:rowOff>105426</xdr:rowOff>
    </xdr:to>
    <xdr:cxnSp macro="">
      <xdr:nvCxnSpPr>
        <xdr:cNvPr id="1280067" name="Straight Connector 1280066"/>
        <xdr:cNvCxnSpPr/>
      </xdr:nvCxnSpPr>
      <xdr:spPr>
        <a:xfrm flipV="1">
          <a:off x="16002000" y="17314081"/>
          <a:ext cx="2667000" cy="633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32</xdr:row>
      <xdr:rowOff>25443</xdr:rowOff>
    </xdr:from>
    <xdr:to>
      <xdr:col>39</xdr:col>
      <xdr:colOff>285750</xdr:colOff>
      <xdr:row>32</xdr:row>
      <xdr:rowOff>42081</xdr:rowOff>
    </xdr:to>
    <xdr:cxnSp macro="">
      <xdr:nvCxnSpPr>
        <xdr:cNvPr id="1280068" name="Straight Connector 1280067"/>
        <xdr:cNvCxnSpPr/>
      </xdr:nvCxnSpPr>
      <xdr:spPr>
        <a:xfrm flipV="1">
          <a:off x="18669000" y="17297443"/>
          <a:ext cx="2667000" cy="166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32</xdr:row>
      <xdr:rowOff>25443</xdr:rowOff>
    </xdr:from>
    <xdr:to>
      <xdr:col>44</xdr:col>
      <xdr:colOff>254000</xdr:colOff>
      <xdr:row>32</xdr:row>
      <xdr:rowOff>28885</xdr:rowOff>
    </xdr:to>
    <xdr:cxnSp macro="">
      <xdr:nvCxnSpPr>
        <xdr:cNvPr id="1280069" name="Straight Connector 1280068"/>
        <xdr:cNvCxnSpPr/>
      </xdr:nvCxnSpPr>
      <xdr:spPr>
        <a:xfrm>
          <a:off x="21336000" y="17297443"/>
          <a:ext cx="2667000" cy="34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32</xdr:row>
      <xdr:rowOff>28885</xdr:rowOff>
    </xdr:from>
    <xdr:to>
      <xdr:col>49</xdr:col>
      <xdr:colOff>222250</xdr:colOff>
      <xdr:row>32</xdr:row>
      <xdr:rowOff>81032</xdr:rowOff>
    </xdr:to>
    <xdr:cxnSp macro="">
      <xdr:nvCxnSpPr>
        <xdr:cNvPr id="1280070" name="Straight Connector 1280069"/>
        <xdr:cNvCxnSpPr/>
      </xdr:nvCxnSpPr>
      <xdr:spPr>
        <a:xfrm>
          <a:off x="24003000" y="17300885"/>
          <a:ext cx="2667000" cy="521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32</xdr:row>
      <xdr:rowOff>81032</xdr:rowOff>
    </xdr:from>
    <xdr:to>
      <xdr:col>54</xdr:col>
      <xdr:colOff>190500</xdr:colOff>
      <xdr:row>32</xdr:row>
      <xdr:rowOff>265779</xdr:rowOff>
    </xdr:to>
    <xdr:cxnSp macro="">
      <xdr:nvCxnSpPr>
        <xdr:cNvPr id="1280071" name="Straight Connector 1280070"/>
        <xdr:cNvCxnSpPr/>
      </xdr:nvCxnSpPr>
      <xdr:spPr>
        <a:xfrm>
          <a:off x="26670000" y="17353032"/>
          <a:ext cx="2667000" cy="1847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32</xdr:row>
      <xdr:rowOff>265779</xdr:rowOff>
    </xdr:from>
    <xdr:to>
      <xdr:col>59</xdr:col>
      <xdr:colOff>158750</xdr:colOff>
      <xdr:row>33</xdr:row>
      <xdr:rowOff>176078</xdr:rowOff>
    </xdr:to>
    <xdr:cxnSp macro="">
      <xdr:nvCxnSpPr>
        <xdr:cNvPr id="1280072" name="Straight Connector 1280071"/>
        <xdr:cNvCxnSpPr/>
      </xdr:nvCxnSpPr>
      <xdr:spPr>
        <a:xfrm>
          <a:off x="29337000" y="17537779"/>
          <a:ext cx="2667000" cy="4500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33</xdr:row>
      <xdr:rowOff>176078</xdr:rowOff>
    </xdr:from>
    <xdr:to>
      <xdr:col>64</xdr:col>
      <xdr:colOff>127000</xdr:colOff>
      <xdr:row>35</xdr:row>
      <xdr:rowOff>25684</xdr:rowOff>
    </xdr:to>
    <xdr:cxnSp macro="">
      <xdr:nvCxnSpPr>
        <xdr:cNvPr id="1280073" name="Straight Connector 1280072"/>
        <xdr:cNvCxnSpPr/>
      </xdr:nvCxnSpPr>
      <xdr:spPr>
        <a:xfrm>
          <a:off x="32004000" y="17987828"/>
          <a:ext cx="2667000" cy="9291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35</xdr:row>
      <xdr:rowOff>25684</xdr:rowOff>
    </xdr:from>
    <xdr:to>
      <xdr:col>65</xdr:col>
      <xdr:colOff>387865</xdr:colOff>
      <xdr:row>35</xdr:row>
      <xdr:rowOff>429465</xdr:rowOff>
    </xdr:to>
    <xdr:cxnSp macro="">
      <xdr:nvCxnSpPr>
        <xdr:cNvPr id="1280074" name="Straight Connector 1280073"/>
        <xdr:cNvCxnSpPr/>
      </xdr:nvCxnSpPr>
      <xdr:spPr>
        <a:xfrm>
          <a:off x="34671000" y="18916934"/>
          <a:ext cx="800615" cy="4037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35</xdr:row>
      <xdr:rowOff>429465</xdr:rowOff>
    </xdr:from>
    <xdr:to>
      <xdr:col>65</xdr:col>
      <xdr:colOff>387917</xdr:colOff>
      <xdr:row>35</xdr:row>
      <xdr:rowOff>429495</xdr:rowOff>
    </xdr:to>
    <xdr:cxnSp macro="">
      <xdr:nvCxnSpPr>
        <xdr:cNvPr id="1280075" name="Straight Connector 1280074"/>
        <xdr:cNvCxnSpPr/>
      </xdr:nvCxnSpPr>
      <xdr:spPr>
        <a:xfrm>
          <a:off x="35471615" y="19320715"/>
          <a:ext cx="52" cy="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35</xdr:row>
      <xdr:rowOff>429495</xdr:rowOff>
    </xdr:from>
    <xdr:to>
      <xdr:col>66</xdr:col>
      <xdr:colOff>114300</xdr:colOff>
      <xdr:row>36</xdr:row>
      <xdr:rowOff>39591</xdr:rowOff>
    </xdr:to>
    <xdr:cxnSp macro="">
      <xdr:nvCxnSpPr>
        <xdr:cNvPr id="1280076" name="Straight Connector 1280075"/>
        <xdr:cNvCxnSpPr/>
      </xdr:nvCxnSpPr>
      <xdr:spPr>
        <a:xfrm>
          <a:off x="35471667" y="19320745"/>
          <a:ext cx="266133" cy="1498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36</xdr:row>
      <xdr:rowOff>39591</xdr:rowOff>
    </xdr:from>
    <xdr:to>
      <xdr:col>68</xdr:col>
      <xdr:colOff>101600</xdr:colOff>
      <xdr:row>37</xdr:row>
      <xdr:rowOff>185871</xdr:rowOff>
    </xdr:to>
    <xdr:cxnSp macro="">
      <xdr:nvCxnSpPr>
        <xdr:cNvPr id="1280077" name="Straight Connector 1280076"/>
        <xdr:cNvCxnSpPr/>
      </xdr:nvCxnSpPr>
      <xdr:spPr>
        <a:xfrm>
          <a:off x="35737800" y="19470591"/>
          <a:ext cx="1066800" cy="6860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37</xdr:row>
      <xdr:rowOff>185871</xdr:rowOff>
    </xdr:from>
    <xdr:to>
      <xdr:col>69</xdr:col>
      <xdr:colOff>95250</xdr:colOff>
      <xdr:row>38</xdr:row>
      <xdr:rowOff>44895</xdr:rowOff>
    </xdr:to>
    <xdr:cxnSp macro="">
      <xdr:nvCxnSpPr>
        <xdr:cNvPr id="1280078" name="Straight Connector 1280077"/>
        <xdr:cNvCxnSpPr/>
      </xdr:nvCxnSpPr>
      <xdr:spPr>
        <a:xfrm>
          <a:off x="36804600" y="20156621"/>
          <a:ext cx="533400" cy="3987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38</xdr:row>
      <xdr:rowOff>44895</xdr:rowOff>
    </xdr:from>
    <xdr:to>
      <xdr:col>70</xdr:col>
      <xdr:colOff>88900</xdr:colOff>
      <xdr:row>38</xdr:row>
      <xdr:rowOff>484389</xdr:rowOff>
    </xdr:to>
    <xdr:cxnSp macro="">
      <xdr:nvCxnSpPr>
        <xdr:cNvPr id="1280079" name="Straight Connector 1280078"/>
        <xdr:cNvCxnSpPr/>
      </xdr:nvCxnSpPr>
      <xdr:spPr>
        <a:xfrm>
          <a:off x="37338000" y="20555395"/>
          <a:ext cx="533400" cy="4394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38</xdr:row>
      <xdr:rowOff>484389</xdr:rowOff>
    </xdr:from>
    <xdr:to>
      <xdr:col>71</xdr:col>
      <xdr:colOff>530188</xdr:colOff>
      <xdr:row>40</xdr:row>
      <xdr:rowOff>328395</xdr:rowOff>
    </xdr:to>
    <xdr:cxnSp macro="">
      <xdr:nvCxnSpPr>
        <xdr:cNvPr id="1280080" name="Straight Connector 1280079"/>
        <xdr:cNvCxnSpPr/>
      </xdr:nvCxnSpPr>
      <xdr:spPr>
        <a:xfrm>
          <a:off x="37871400" y="20994889"/>
          <a:ext cx="981038" cy="9235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40</xdr:row>
      <xdr:rowOff>328395</xdr:rowOff>
    </xdr:from>
    <xdr:to>
      <xdr:col>72</xdr:col>
      <xdr:colOff>76200</xdr:colOff>
      <xdr:row>40</xdr:row>
      <xdr:rowOff>416682</xdr:rowOff>
    </xdr:to>
    <xdr:cxnSp macro="">
      <xdr:nvCxnSpPr>
        <xdr:cNvPr id="1280081" name="Straight Connector 1280080"/>
        <xdr:cNvCxnSpPr/>
      </xdr:nvCxnSpPr>
      <xdr:spPr>
        <a:xfrm>
          <a:off x="38852438" y="21918395"/>
          <a:ext cx="85762" cy="882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40</xdr:row>
      <xdr:rowOff>416682</xdr:rowOff>
    </xdr:from>
    <xdr:to>
      <xdr:col>73</xdr:col>
      <xdr:colOff>69850</xdr:colOff>
      <xdr:row>41</xdr:row>
      <xdr:rowOff>454937</xdr:rowOff>
    </xdr:to>
    <xdr:cxnSp macro="">
      <xdr:nvCxnSpPr>
        <xdr:cNvPr id="1280082" name="Straight Connector 1280081"/>
        <xdr:cNvCxnSpPr/>
      </xdr:nvCxnSpPr>
      <xdr:spPr>
        <a:xfrm>
          <a:off x="38938200" y="22006682"/>
          <a:ext cx="533400" cy="5780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41</xdr:row>
      <xdr:rowOff>454937</xdr:rowOff>
    </xdr:from>
    <xdr:to>
      <xdr:col>74</xdr:col>
      <xdr:colOff>27068</xdr:colOff>
      <xdr:row>42</xdr:row>
      <xdr:rowOff>500459</xdr:rowOff>
    </xdr:to>
    <xdr:cxnSp macro="">
      <xdr:nvCxnSpPr>
        <xdr:cNvPr id="1280083" name="Straight Connector 1280082"/>
        <xdr:cNvCxnSpPr/>
      </xdr:nvCxnSpPr>
      <xdr:spPr>
        <a:xfrm>
          <a:off x="39471600" y="22584687"/>
          <a:ext cx="496968" cy="5852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27068</xdr:colOff>
      <xdr:row>42</xdr:row>
      <xdr:rowOff>500459</xdr:rowOff>
    </xdr:from>
    <xdr:to>
      <xdr:col>74</xdr:col>
      <xdr:colOff>267162</xdr:colOff>
      <xdr:row>43</xdr:row>
      <xdr:rowOff>260350</xdr:rowOff>
    </xdr:to>
    <xdr:cxnSp macro="">
      <xdr:nvCxnSpPr>
        <xdr:cNvPr id="1280084" name="Straight Connector 1280083"/>
        <xdr:cNvCxnSpPr/>
      </xdr:nvCxnSpPr>
      <xdr:spPr>
        <a:xfrm>
          <a:off x="39968568" y="23169959"/>
          <a:ext cx="240094" cy="2996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16</xdr:row>
      <xdr:rowOff>506476</xdr:rowOff>
    </xdr:from>
    <xdr:to>
      <xdr:col>6</xdr:col>
      <xdr:colOff>230065</xdr:colOff>
      <xdr:row>16</xdr:row>
      <xdr:rowOff>506593</xdr:rowOff>
    </xdr:to>
    <xdr:cxnSp macro="">
      <xdr:nvCxnSpPr>
        <xdr:cNvPr id="1280085" name="Straight Connector 1280084"/>
        <xdr:cNvCxnSpPr/>
      </xdr:nvCxnSpPr>
      <xdr:spPr>
        <a:xfrm>
          <a:off x="3468512" y="9142476"/>
          <a:ext cx="53" cy="1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16</xdr:row>
      <xdr:rowOff>506593</xdr:rowOff>
    </xdr:from>
    <xdr:to>
      <xdr:col>6</xdr:col>
      <xdr:colOff>495300</xdr:colOff>
      <xdr:row>17</xdr:row>
      <xdr:rowOff>526796</xdr:rowOff>
    </xdr:to>
    <xdr:cxnSp macro="">
      <xdr:nvCxnSpPr>
        <xdr:cNvPr id="1280086" name="Straight Connector 1280085"/>
        <xdr:cNvCxnSpPr/>
      </xdr:nvCxnSpPr>
      <xdr:spPr>
        <a:xfrm>
          <a:off x="3468565" y="9142593"/>
          <a:ext cx="265235" cy="5599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17</xdr:row>
      <xdr:rowOff>526796</xdr:rowOff>
    </xdr:from>
    <xdr:to>
      <xdr:col>8</xdr:col>
      <xdr:colOff>482600</xdr:colOff>
      <xdr:row>21</xdr:row>
      <xdr:rowOff>176022</xdr:rowOff>
    </xdr:to>
    <xdr:cxnSp macro="">
      <xdr:nvCxnSpPr>
        <xdr:cNvPr id="1280087" name="Straight Connector 1280086"/>
        <xdr:cNvCxnSpPr/>
      </xdr:nvCxnSpPr>
      <xdr:spPr>
        <a:xfrm>
          <a:off x="3733800" y="9702546"/>
          <a:ext cx="1066800" cy="18082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21</xdr:row>
      <xdr:rowOff>176022</xdr:rowOff>
    </xdr:from>
    <xdr:to>
      <xdr:col>9</xdr:col>
      <xdr:colOff>476250</xdr:colOff>
      <xdr:row>22</xdr:row>
      <xdr:rowOff>270880</xdr:rowOff>
    </xdr:to>
    <xdr:cxnSp macro="">
      <xdr:nvCxnSpPr>
        <xdr:cNvPr id="1280088" name="Straight Connector 1280087"/>
        <xdr:cNvCxnSpPr/>
      </xdr:nvCxnSpPr>
      <xdr:spPr>
        <a:xfrm>
          <a:off x="4800600" y="11510772"/>
          <a:ext cx="533400" cy="6346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22</xdr:row>
      <xdr:rowOff>270880</xdr:rowOff>
    </xdr:from>
    <xdr:to>
      <xdr:col>10</xdr:col>
      <xdr:colOff>469900</xdr:colOff>
      <xdr:row>23</xdr:row>
      <xdr:rowOff>184658</xdr:rowOff>
    </xdr:to>
    <xdr:cxnSp macro="">
      <xdr:nvCxnSpPr>
        <xdr:cNvPr id="1280089" name="Straight Connector 1280088"/>
        <xdr:cNvCxnSpPr/>
      </xdr:nvCxnSpPr>
      <xdr:spPr>
        <a:xfrm>
          <a:off x="5334000" y="12145380"/>
          <a:ext cx="533400" cy="4535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23</xdr:row>
      <xdr:rowOff>184658</xdr:rowOff>
    </xdr:from>
    <xdr:to>
      <xdr:col>12</xdr:col>
      <xdr:colOff>457200</xdr:colOff>
      <xdr:row>24</xdr:row>
      <xdr:rowOff>4496</xdr:rowOff>
    </xdr:to>
    <xdr:cxnSp macro="">
      <xdr:nvCxnSpPr>
        <xdr:cNvPr id="1280090" name="Straight Connector 1280089"/>
        <xdr:cNvCxnSpPr/>
      </xdr:nvCxnSpPr>
      <xdr:spPr>
        <a:xfrm>
          <a:off x="5867400" y="12598908"/>
          <a:ext cx="1066800" cy="3595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24</xdr:row>
      <xdr:rowOff>4119</xdr:rowOff>
    </xdr:from>
    <xdr:to>
      <xdr:col>12</xdr:col>
      <xdr:colOff>482156</xdr:colOff>
      <xdr:row>24</xdr:row>
      <xdr:rowOff>4496</xdr:rowOff>
    </xdr:to>
    <xdr:cxnSp macro="">
      <xdr:nvCxnSpPr>
        <xdr:cNvPr id="1280091" name="Straight Connector 1280090"/>
        <xdr:cNvCxnSpPr/>
      </xdr:nvCxnSpPr>
      <xdr:spPr>
        <a:xfrm flipV="1">
          <a:off x="6934200" y="12958119"/>
          <a:ext cx="24956" cy="3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24</xdr:row>
      <xdr:rowOff>4119</xdr:rowOff>
    </xdr:from>
    <xdr:to>
      <xdr:col>12</xdr:col>
      <xdr:colOff>482209</xdr:colOff>
      <xdr:row>24</xdr:row>
      <xdr:rowOff>4121</xdr:rowOff>
    </xdr:to>
    <xdr:cxnSp macro="">
      <xdr:nvCxnSpPr>
        <xdr:cNvPr id="1280092" name="Straight Connector 1280091"/>
        <xdr:cNvCxnSpPr/>
      </xdr:nvCxnSpPr>
      <xdr:spPr>
        <a:xfrm>
          <a:off x="6959156" y="12958119"/>
          <a:ext cx="53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24</xdr:row>
      <xdr:rowOff>4121</xdr:rowOff>
    </xdr:from>
    <xdr:to>
      <xdr:col>14</xdr:col>
      <xdr:colOff>444500</xdr:colOff>
      <xdr:row>24</xdr:row>
      <xdr:rowOff>60044</xdr:rowOff>
    </xdr:to>
    <xdr:cxnSp macro="">
      <xdr:nvCxnSpPr>
        <xdr:cNvPr id="1280093" name="Straight Connector 1280092"/>
        <xdr:cNvCxnSpPr/>
      </xdr:nvCxnSpPr>
      <xdr:spPr>
        <a:xfrm>
          <a:off x="6959209" y="12958121"/>
          <a:ext cx="1041791" cy="559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24</xdr:row>
      <xdr:rowOff>60044</xdr:rowOff>
    </xdr:from>
    <xdr:to>
      <xdr:col>19</xdr:col>
      <xdr:colOff>412750</xdr:colOff>
      <xdr:row>24</xdr:row>
      <xdr:rowOff>203208</xdr:rowOff>
    </xdr:to>
    <xdr:cxnSp macro="">
      <xdr:nvCxnSpPr>
        <xdr:cNvPr id="1280094" name="Straight Connector 1280093"/>
        <xdr:cNvCxnSpPr/>
      </xdr:nvCxnSpPr>
      <xdr:spPr>
        <a:xfrm>
          <a:off x="8001000" y="13014044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24</xdr:row>
      <xdr:rowOff>203208</xdr:rowOff>
    </xdr:from>
    <xdr:to>
      <xdr:col>24</xdr:col>
      <xdr:colOff>381000</xdr:colOff>
      <xdr:row>24</xdr:row>
      <xdr:rowOff>346371</xdr:rowOff>
    </xdr:to>
    <xdr:cxnSp macro="">
      <xdr:nvCxnSpPr>
        <xdr:cNvPr id="1280095" name="Straight Connector 1280094"/>
        <xdr:cNvCxnSpPr/>
      </xdr:nvCxnSpPr>
      <xdr:spPr>
        <a:xfrm>
          <a:off x="10668000" y="13157208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24</xdr:row>
      <xdr:rowOff>346371</xdr:rowOff>
    </xdr:from>
    <xdr:to>
      <xdr:col>29</xdr:col>
      <xdr:colOff>349250</xdr:colOff>
      <xdr:row>24</xdr:row>
      <xdr:rowOff>489536</xdr:rowOff>
    </xdr:to>
    <xdr:cxnSp macro="">
      <xdr:nvCxnSpPr>
        <xdr:cNvPr id="1280096" name="Straight Connector 1280095"/>
        <xdr:cNvCxnSpPr/>
      </xdr:nvCxnSpPr>
      <xdr:spPr>
        <a:xfrm>
          <a:off x="13335000" y="13300371"/>
          <a:ext cx="266700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24</xdr:row>
      <xdr:rowOff>489536</xdr:rowOff>
    </xdr:from>
    <xdr:to>
      <xdr:col>34</xdr:col>
      <xdr:colOff>317500</xdr:colOff>
      <xdr:row>25</xdr:row>
      <xdr:rowOff>92949</xdr:rowOff>
    </xdr:to>
    <xdr:cxnSp macro="">
      <xdr:nvCxnSpPr>
        <xdr:cNvPr id="1280097" name="Straight Connector 1280096"/>
        <xdr:cNvCxnSpPr/>
      </xdr:nvCxnSpPr>
      <xdr:spPr>
        <a:xfrm>
          <a:off x="16002000" y="13443536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25</xdr:row>
      <xdr:rowOff>92949</xdr:rowOff>
    </xdr:from>
    <xdr:to>
      <xdr:col>39</xdr:col>
      <xdr:colOff>285750</xdr:colOff>
      <xdr:row>25</xdr:row>
      <xdr:rowOff>236113</xdr:rowOff>
    </xdr:to>
    <xdr:cxnSp macro="">
      <xdr:nvCxnSpPr>
        <xdr:cNvPr id="1280098" name="Straight Connector 1280097"/>
        <xdr:cNvCxnSpPr/>
      </xdr:nvCxnSpPr>
      <xdr:spPr>
        <a:xfrm>
          <a:off x="18669000" y="13586699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25</xdr:row>
      <xdr:rowOff>236113</xdr:rowOff>
    </xdr:from>
    <xdr:to>
      <xdr:col>44</xdr:col>
      <xdr:colOff>254000</xdr:colOff>
      <xdr:row>25</xdr:row>
      <xdr:rowOff>379276</xdr:rowOff>
    </xdr:to>
    <xdr:cxnSp macro="">
      <xdr:nvCxnSpPr>
        <xdr:cNvPr id="1280099" name="Straight Connector 1280098"/>
        <xdr:cNvCxnSpPr/>
      </xdr:nvCxnSpPr>
      <xdr:spPr>
        <a:xfrm>
          <a:off x="21336000" y="13729863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25</xdr:row>
      <xdr:rowOff>379276</xdr:rowOff>
    </xdr:from>
    <xdr:to>
      <xdr:col>49</xdr:col>
      <xdr:colOff>222250</xdr:colOff>
      <xdr:row>25</xdr:row>
      <xdr:rowOff>522439</xdr:rowOff>
    </xdr:to>
    <xdr:cxnSp macro="">
      <xdr:nvCxnSpPr>
        <xdr:cNvPr id="1280100" name="Straight Connector 1280099"/>
        <xdr:cNvCxnSpPr/>
      </xdr:nvCxnSpPr>
      <xdr:spPr>
        <a:xfrm>
          <a:off x="24003000" y="13873026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25</xdr:row>
      <xdr:rowOff>522439</xdr:rowOff>
    </xdr:from>
    <xdr:to>
      <xdr:col>54</xdr:col>
      <xdr:colOff>190500</xdr:colOff>
      <xdr:row>26</xdr:row>
      <xdr:rowOff>125854</xdr:rowOff>
    </xdr:to>
    <xdr:cxnSp macro="">
      <xdr:nvCxnSpPr>
        <xdr:cNvPr id="1280101" name="Straight Connector 1280100"/>
        <xdr:cNvCxnSpPr/>
      </xdr:nvCxnSpPr>
      <xdr:spPr>
        <a:xfrm>
          <a:off x="26670000" y="14016189"/>
          <a:ext cx="266700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26</xdr:row>
      <xdr:rowOff>125854</xdr:rowOff>
    </xdr:from>
    <xdr:to>
      <xdr:col>59</xdr:col>
      <xdr:colOff>158750</xdr:colOff>
      <xdr:row>26</xdr:row>
      <xdr:rowOff>269018</xdr:rowOff>
    </xdr:to>
    <xdr:cxnSp macro="">
      <xdr:nvCxnSpPr>
        <xdr:cNvPr id="1280102" name="Straight Connector 1280101"/>
        <xdr:cNvCxnSpPr/>
      </xdr:nvCxnSpPr>
      <xdr:spPr>
        <a:xfrm>
          <a:off x="29337000" y="14159354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26</xdr:row>
      <xdr:rowOff>269018</xdr:rowOff>
    </xdr:from>
    <xdr:to>
      <xdr:col>64</xdr:col>
      <xdr:colOff>127000</xdr:colOff>
      <xdr:row>26</xdr:row>
      <xdr:rowOff>412181</xdr:rowOff>
    </xdr:to>
    <xdr:cxnSp macro="">
      <xdr:nvCxnSpPr>
        <xdr:cNvPr id="1280103" name="Straight Connector 1280102"/>
        <xdr:cNvCxnSpPr/>
      </xdr:nvCxnSpPr>
      <xdr:spPr>
        <a:xfrm>
          <a:off x="32004000" y="14302518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26</xdr:row>
      <xdr:rowOff>412181</xdr:rowOff>
    </xdr:from>
    <xdr:to>
      <xdr:col>65</xdr:col>
      <xdr:colOff>387865</xdr:colOff>
      <xdr:row>26</xdr:row>
      <xdr:rowOff>455158</xdr:rowOff>
    </xdr:to>
    <xdr:cxnSp macro="">
      <xdr:nvCxnSpPr>
        <xdr:cNvPr id="1280104" name="Straight Connector 1280103"/>
        <xdr:cNvCxnSpPr/>
      </xdr:nvCxnSpPr>
      <xdr:spPr>
        <a:xfrm>
          <a:off x="34671000" y="14445681"/>
          <a:ext cx="800615" cy="42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26</xdr:row>
      <xdr:rowOff>455158</xdr:rowOff>
    </xdr:from>
    <xdr:to>
      <xdr:col>65</xdr:col>
      <xdr:colOff>387917</xdr:colOff>
      <xdr:row>26</xdr:row>
      <xdr:rowOff>455160</xdr:rowOff>
    </xdr:to>
    <xdr:cxnSp macro="">
      <xdr:nvCxnSpPr>
        <xdr:cNvPr id="1280105" name="Straight Connector 1280104"/>
        <xdr:cNvCxnSpPr/>
      </xdr:nvCxnSpPr>
      <xdr:spPr>
        <a:xfrm>
          <a:off x="35471615" y="14488658"/>
          <a:ext cx="52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26</xdr:row>
      <xdr:rowOff>455160</xdr:rowOff>
    </xdr:from>
    <xdr:to>
      <xdr:col>66</xdr:col>
      <xdr:colOff>114300</xdr:colOff>
      <xdr:row>26</xdr:row>
      <xdr:rowOff>455160</xdr:rowOff>
    </xdr:to>
    <xdr:cxnSp macro="">
      <xdr:nvCxnSpPr>
        <xdr:cNvPr id="1280106" name="Straight Connector 1280105"/>
        <xdr:cNvCxnSpPr/>
      </xdr:nvCxnSpPr>
      <xdr:spPr>
        <a:xfrm>
          <a:off x="35471667" y="14488660"/>
          <a:ext cx="26613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26</xdr:row>
      <xdr:rowOff>455160</xdr:rowOff>
    </xdr:from>
    <xdr:to>
      <xdr:col>68</xdr:col>
      <xdr:colOff>101600</xdr:colOff>
      <xdr:row>26</xdr:row>
      <xdr:rowOff>455160</xdr:rowOff>
    </xdr:to>
    <xdr:cxnSp macro="">
      <xdr:nvCxnSpPr>
        <xdr:cNvPr id="1280107" name="Straight Connector 1280106"/>
        <xdr:cNvCxnSpPr/>
      </xdr:nvCxnSpPr>
      <xdr:spPr>
        <a:xfrm>
          <a:off x="35737800" y="14488660"/>
          <a:ext cx="10668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25</xdr:row>
      <xdr:rowOff>87592</xdr:rowOff>
    </xdr:from>
    <xdr:to>
      <xdr:col>69</xdr:col>
      <xdr:colOff>95250</xdr:colOff>
      <xdr:row>26</xdr:row>
      <xdr:rowOff>455160</xdr:rowOff>
    </xdr:to>
    <xdr:cxnSp macro="">
      <xdr:nvCxnSpPr>
        <xdr:cNvPr id="1280108" name="Straight Connector 1280107"/>
        <xdr:cNvCxnSpPr/>
      </xdr:nvCxnSpPr>
      <xdr:spPr>
        <a:xfrm flipV="1">
          <a:off x="36804600" y="13581342"/>
          <a:ext cx="533400" cy="9073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22</xdr:row>
      <xdr:rowOff>295767</xdr:rowOff>
    </xdr:from>
    <xdr:to>
      <xdr:col>70</xdr:col>
      <xdr:colOff>88900</xdr:colOff>
      <xdr:row>25</xdr:row>
      <xdr:rowOff>87592</xdr:rowOff>
    </xdr:to>
    <xdr:cxnSp macro="">
      <xdr:nvCxnSpPr>
        <xdr:cNvPr id="1280109" name="Straight Connector 1280108"/>
        <xdr:cNvCxnSpPr/>
      </xdr:nvCxnSpPr>
      <xdr:spPr>
        <a:xfrm flipV="1">
          <a:off x="37338000" y="12170267"/>
          <a:ext cx="533400" cy="14110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17</xdr:row>
      <xdr:rowOff>399246</xdr:rowOff>
    </xdr:from>
    <xdr:to>
      <xdr:col>71</xdr:col>
      <xdr:colOff>530188</xdr:colOff>
      <xdr:row>22</xdr:row>
      <xdr:rowOff>295767</xdr:rowOff>
    </xdr:to>
    <xdr:cxnSp macro="">
      <xdr:nvCxnSpPr>
        <xdr:cNvPr id="1280110" name="Straight Connector 1280109"/>
        <xdr:cNvCxnSpPr/>
      </xdr:nvCxnSpPr>
      <xdr:spPr>
        <a:xfrm flipV="1">
          <a:off x="37871400" y="9574996"/>
          <a:ext cx="981038" cy="25952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16</xdr:row>
      <xdr:rowOff>506476</xdr:rowOff>
    </xdr:from>
    <xdr:to>
      <xdr:col>6</xdr:col>
      <xdr:colOff>230065</xdr:colOff>
      <xdr:row>16</xdr:row>
      <xdr:rowOff>506529</xdr:rowOff>
    </xdr:to>
    <xdr:cxnSp macro="">
      <xdr:nvCxnSpPr>
        <xdr:cNvPr id="1280111" name="Straight Connector 1280110"/>
        <xdr:cNvCxnSpPr/>
      </xdr:nvCxnSpPr>
      <xdr:spPr>
        <a:xfrm>
          <a:off x="3468512" y="9142476"/>
          <a:ext cx="53" cy="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16</xdr:row>
      <xdr:rowOff>506529</xdr:rowOff>
    </xdr:from>
    <xdr:to>
      <xdr:col>6</xdr:col>
      <xdr:colOff>495300</xdr:colOff>
      <xdr:row>17</xdr:row>
      <xdr:rowOff>228092</xdr:rowOff>
    </xdr:to>
    <xdr:cxnSp macro="">
      <xdr:nvCxnSpPr>
        <xdr:cNvPr id="1280112" name="Straight Connector 1280111"/>
        <xdr:cNvCxnSpPr/>
      </xdr:nvCxnSpPr>
      <xdr:spPr>
        <a:xfrm>
          <a:off x="3468565" y="9142529"/>
          <a:ext cx="265235" cy="2613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17</xdr:row>
      <xdr:rowOff>228092</xdr:rowOff>
    </xdr:from>
    <xdr:to>
      <xdr:col>8</xdr:col>
      <xdr:colOff>482600</xdr:colOff>
      <xdr:row>19</xdr:row>
      <xdr:rowOff>188722</xdr:rowOff>
    </xdr:to>
    <xdr:cxnSp macro="">
      <xdr:nvCxnSpPr>
        <xdr:cNvPr id="1280113" name="Straight Connector 1280112"/>
        <xdr:cNvCxnSpPr/>
      </xdr:nvCxnSpPr>
      <xdr:spPr>
        <a:xfrm>
          <a:off x="3733800" y="9403842"/>
          <a:ext cx="1066800" cy="1040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19</xdr:row>
      <xdr:rowOff>188722</xdr:rowOff>
    </xdr:from>
    <xdr:to>
      <xdr:col>9</xdr:col>
      <xdr:colOff>476250</xdr:colOff>
      <xdr:row>20</xdr:row>
      <xdr:rowOff>166193</xdr:rowOff>
    </xdr:to>
    <xdr:cxnSp macro="">
      <xdr:nvCxnSpPr>
        <xdr:cNvPr id="1280114" name="Straight Connector 1280113"/>
        <xdr:cNvCxnSpPr/>
      </xdr:nvCxnSpPr>
      <xdr:spPr>
        <a:xfrm>
          <a:off x="4800600" y="10443972"/>
          <a:ext cx="533400" cy="5172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20</xdr:row>
      <xdr:rowOff>166193</xdr:rowOff>
    </xdr:from>
    <xdr:to>
      <xdr:col>10</xdr:col>
      <xdr:colOff>469900</xdr:colOff>
      <xdr:row>21</xdr:row>
      <xdr:rowOff>144590</xdr:rowOff>
    </xdr:to>
    <xdr:cxnSp macro="">
      <xdr:nvCxnSpPr>
        <xdr:cNvPr id="1280115" name="Straight Connector 1280114"/>
        <xdr:cNvCxnSpPr/>
      </xdr:nvCxnSpPr>
      <xdr:spPr>
        <a:xfrm>
          <a:off x="5334000" y="10961193"/>
          <a:ext cx="533400" cy="5181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21</xdr:row>
      <xdr:rowOff>144590</xdr:rowOff>
    </xdr:from>
    <xdr:to>
      <xdr:col>12</xdr:col>
      <xdr:colOff>457200</xdr:colOff>
      <xdr:row>23</xdr:row>
      <xdr:rowOff>112630</xdr:rowOff>
    </xdr:to>
    <xdr:cxnSp macro="">
      <xdr:nvCxnSpPr>
        <xdr:cNvPr id="1280116" name="Straight Connector 1280115"/>
        <xdr:cNvCxnSpPr/>
      </xdr:nvCxnSpPr>
      <xdr:spPr>
        <a:xfrm>
          <a:off x="5867400" y="11479340"/>
          <a:ext cx="1066800" cy="10475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23</xdr:row>
      <xdr:rowOff>112630</xdr:rowOff>
    </xdr:from>
    <xdr:to>
      <xdr:col>12</xdr:col>
      <xdr:colOff>482156</xdr:colOff>
      <xdr:row>23</xdr:row>
      <xdr:rowOff>137418</xdr:rowOff>
    </xdr:to>
    <xdr:cxnSp macro="">
      <xdr:nvCxnSpPr>
        <xdr:cNvPr id="1280117" name="Straight Connector 1280116"/>
        <xdr:cNvCxnSpPr/>
      </xdr:nvCxnSpPr>
      <xdr:spPr>
        <a:xfrm>
          <a:off x="6934200" y="12526880"/>
          <a:ext cx="24956" cy="247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23</xdr:row>
      <xdr:rowOff>137418</xdr:rowOff>
    </xdr:from>
    <xdr:to>
      <xdr:col>12</xdr:col>
      <xdr:colOff>482209</xdr:colOff>
      <xdr:row>24</xdr:row>
      <xdr:rowOff>4119</xdr:rowOff>
    </xdr:to>
    <xdr:cxnSp macro="">
      <xdr:nvCxnSpPr>
        <xdr:cNvPr id="1280118" name="Straight Connector 1280117"/>
        <xdr:cNvCxnSpPr/>
      </xdr:nvCxnSpPr>
      <xdr:spPr>
        <a:xfrm>
          <a:off x="6959156" y="12551668"/>
          <a:ext cx="53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24</xdr:row>
      <xdr:rowOff>4119</xdr:rowOff>
    </xdr:from>
    <xdr:to>
      <xdr:col>14</xdr:col>
      <xdr:colOff>444500</xdr:colOff>
      <xdr:row>24</xdr:row>
      <xdr:rowOff>60044</xdr:rowOff>
    </xdr:to>
    <xdr:cxnSp macro="">
      <xdr:nvCxnSpPr>
        <xdr:cNvPr id="1280119" name="Straight Connector 1280118"/>
        <xdr:cNvCxnSpPr/>
      </xdr:nvCxnSpPr>
      <xdr:spPr>
        <a:xfrm>
          <a:off x="6959209" y="12958119"/>
          <a:ext cx="1041791" cy="559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24</xdr:row>
      <xdr:rowOff>60044</xdr:rowOff>
    </xdr:from>
    <xdr:to>
      <xdr:col>19</xdr:col>
      <xdr:colOff>412750</xdr:colOff>
      <xdr:row>24</xdr:row>
      <xdr:rowOff>203208</xdr:rowOff>
    </xdr:to>
    <xdr:cxnSp macro="">
      <xdr:nvCxnSpPr>
        <xdr:cNvPr id="1280120" name="Straight Connector 1280119"/>
        <xdr:cNvCxnSpPr/>
      </xdr:nvCxnSpPr>
      <xdr:spPr>
        <a:xfrm>
          <a:off x="8001000" y="13014044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24</xdr:row>
      <xdr:rowOff>203208</xdr:rowOff>
    </xdr:from>
    <xdr:to>
      <xdr:col>24</xdr:col>
      <xdr:colOff>381000</xdr:colOff>
      <xdr:row>24</xdr:row>
      <xdr:rowOff>346371</xdr:rowOff>
    </xdr:to>
    <xdr:cxnSp macro="">
      <xdr:nvCxnSpPr>
        <xdr:cNvPr id="1280121" name="Straight Connector 1280120"/>
        <xdr:cNvCxnSpPr/>
      </xdr:nvCxnSpPr>
      <xdr:spPr>
        <a:xfrm>
          <a:off x="10668000" y="13157208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24</xdr:row>
      <xdr:rowOff>346371</xdr:rowOff>
    </xdr:from>
    <xdr:to>
      <xdr:col>29</xdr:col>
      <xdr:colOff>349250</xdr:colOff>
      <xdr:row>24</xdr:row>
      <xdr:rowOff>489536</xdr:rowOff>
    </xdr:to>
    <xdr:cxnSp macro="">
      <xdr:nvCxnSpPr>
        <xdr:cNvPr id="1280122" name="Straight Connector 1280121"/>
        <xdr:cNvCxnSpPr/>
      </xdr:nvCxnSpPr>
      <xdr:spPr>
        <a:xfrm>
          <a:off x="13335000" y="13300371"/>
          <a:ext cx="266700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24</xdr:row>
      <xdr:rowOff>489536</xdr:rowOff>
    </xdr:from>
    <xdr:to>
      <xdr:col>34</xdr:col>
      <xdr:colOff>317500</xdr:colOff>
      <xdr:row>25</xdr:row>
      <xdr:rowOff>92949</xdr:rowOff>
    </xdr:to>
    <xdr:cxnSp macro="">
      <xdr:nvCxnSpPr>
        <xdr:cNvPr id="1280123" name="Straight Connector 1280122"/>
        <xdr:cNvCxnSpPr/>
      </xdr:nvCxnSpPr>
      <xdr:spPr>
        <a:xfrm>
          <a:off x="16002000" y="13443536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25</xdr:row>
      <xdr:rowOff>92949</xdr:rowOff>
    </xdr:from>
    <xdr:to>
      <xdr:col>39</xdr:col>
      <xdr:colOff>285750</xdr:colOff>
      <xdr:row>25</xdr:row>
      <xdr:rowOff>236113</xdr:rowOff>
    </xdr:to>
    <xdr:cxnSp macro="">
      <xdr:nvCxnSpPr>
        <xdr:cNvPr id="1280124" name="Straight Connector 1280123"/>
        <xdr:cNvCxnSpPr/>
      </xdr:nvCxnSpPr>
      <xdr:spPr>
        <a:xfrm>
          <a:off x="18669000" y="13586699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25</xdr:row>
      <xdr:rowOff>236113</xdr:rowOff>
    </xdr:from>
    <xdr:to>
      <xdr:col>44</xdr:col>
      <xdr:colOff>254000</xdr:colOff>
      <xdr:row>25</xdr:row>
      <xdr:rowOff>379276</xdr:rowOff>
    </xdr:to>
    <xdr:cxnSp macro="">
      <xdr:nvCxnSpPr>
        <xdr:cNvPr id="1280125" name="Straight Connector 1280124"/>
        <xdr:cNvCxnSpPr/>
      </xdr:nvCxnSpPr>
      <xdr:spPr>
        <a:xfrm>
          <a:off x="21336000" y="13729863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25</xdr:row>
      <xdr:rowOff>379276</xdr:rowOff>
    </xdr:from>
    <xdr:to>
      <xdr:col>49</xdr:col>
      <xdr:colOff>222250</xdr:colOff>
      <xdr:row>25</xdr:row>
      <xdr:rowOff>522439</xdr:rowOff>
    </xdr:to>
    <xdr:cxnSp macro="">
      <xdr:nvCxnSpPr>
        <xdr:cNvPr id="1280126" name="Straight Connector 1280125"/>
        <xdr:cNvCxnSpPr/>
      </xdr:nvCxnSpPr>
      <xdr:spPr>
        <a:xfrm>
          <a:off x="24003000" y="13873026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25</xdr:row>
      <xdr:rowOff>522439</xdr:rowOff>
    </xdr:from>
    <xdr:to>
      <xdr:col>54</xdr:col>
      <xdr:colOff>190500</xdr:colOff>
      <xdr:row>26</xdr:row>
      <xdr:rowOff>125854</xdr:rowOff>
    </xdr:to>
    <xdr:cxnSp macro="">
      <xdr:nvCxnSpPr>
        <xdr:cNvPr id="1280127" name="Straight Connector 1280126"/>
        <xdr:cNvCxnSpPr/>
      </xdr:nvCxnSpPr>
      <xdr:spPr>
        <a:xfrm>
          <a:off x="26670000" y="14016189"/>
          <a:ext cx="266700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26</xdr:row>
      <xdr:rowOff>125854</xdr:rowOff>
    </xdr:from>
    <xdr:to>
      <xdr:col>59</xdr:col>
      <xdr:colOff>158750</xdr:colOff>
      <xdr:row>26</xdr:row>
      <xdr:rowOff>269015</xdr:rowOff>
    </xdr:to>
    <xdr:cxnSp macro="">
      <xdr:nvCxnSpPr>
        <xdr:cNvPr id="1280128" name="Straight Connector 1280127"/>
        <xdr:cNvCxnSpPr/>
      </xdr:nvCxnSpPr>
      <xdr:spPr>
        <a:xfrm>
          <a:off x="29337000" y="14159354"/>
          <a:ext cx="2667000" cy="1431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26</xdr:row>
      <xdr:rowOff>269015</xdr:rowOff>
    </xdr:from>
    <xdr:to>
      <xdr:col>64</xdr:col>
      <xdr:colOff>127000</xdr:colOff>
      <xdr:row>26</xdr:row>
      <xdr:rowOff>412181</xdr:rowOff>
    </xdr:to>
    <xdr:cxnSp macro="">
      <xdr:nvCxnSpPr>
        <xdr:cNvPr id="1280129" name="Straight Connector 1280128"/>
        <xdr:cNvCxnSpPr/>
      </xdr:nvCxnSpPr>
      <xdr:spPr>
        <a:xfrm>
          <a:off x="32004000" y="14302515"/>
          <a:ext cx="2667000" cy="1431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26</xdr:row>
      <xdr:rowOff>412181</xdr:rowOff>
    </xdr:from>
    <xdr:to>
      <xdr:col>65</xdr:col>
      <xdr:colOff>387865</xdr:colOff>
      <xdr:row>26</xdr:row>
      <xdr:rowOff>455160</xdr:rowOff>
    </xdr:to>
    <xdr:cxnSp macro="">
      <xdr:nvCxnSpPr>
        <xdr:cNvPr id="1280130" name="Straight Connector 1280129"/>
        <xdr:cNvCxnSpPr/>
      </xdr:nvCxnSpPr>
      <xdr:spPr>
        <a:xfrm>
          <a:off x="34671000" y="14445681"/>
          <a:ext cx="800615" cy="429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26</xdr:row>
      <xdr:rowOff>48710</xdr:rowOff>
    </xdr:from>
    <xdr:to>
      <xdr:col>65</xdr:col>
      <xdr:colOff>387917</xdr:colOff>
      <xdr:row>26</xdr:row>
      <xdr:rowOff>455160</xdr:rowOff>
    </xdr:to>
    <xdr:cxnSp macro="">
      <xdr:nvCxnSpPr>
        <xdr:cNvPr id="1280131" name="Straight Connector 1280130"/>
        <xdr:cNvCxnSpPr/>
      </xdr:nvCxnSpPr>
      <xdr:spPr>
        <a:xfrm flipV="1">
          <a:off x="35471615" y="14082210"/>
          <a:ext cx="52" cy="4064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25</xdr:row>
      <xdr:rowOff>233654</xdr:rowOff>
    </xdr:from>
    <xdr:to>
      <xdr:col>66</xdr:col>
      <xdr:colOff>114300</xdr:colOff>
      <xdr:row>26</xdr:row>
      <xdr:rowOff>48710</xdr:rowOff>
    </xdr:to>
    <xdr:cxnSp macro="">
      <xdr:nvCxnSpPr>
        <xdr:cNvPr id="1280132" name="Straight Connector 1280131"/>
        <xdr:cNvCxnSpPr/>
      </xdr:nvCxnSpPr>
      <xdr:spPr>
        <a:xfrm flipV="1">
          <a:off x="35471667" y="13727404"/>
          <a:ext cx="266133" cy="3548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22</xdr:row>
      <xdr:rowOff>430656</xdr:rowOff>
    </xdr:from>
    <xdr:to>
      <xdr:col>68</xdr:col>
      <xdr:colOff>101600</xdr:colOff>
      <xdr:row>25</xdr:row>
      <xdr:rowOff>233654</xdr:rowOff>
    </xdr:to>
    <xdr:cxnSp macro="">
      <xdr:nvCxnSpPr>
        <xdr:cNvPr id="1280133" name="Straight Connector 1280132"/>
        <xdr:cNvCxnSpPr/>
      </xdr:nvCxnSpPr>
      <xdr:spPr>
        <a:xfrm flipV="1">
          <a:off x="35737800" y="12305156"/>
          <a:ext cx="1066800" cy="14222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21</xdr:row>
      <xdr:rowOff>259282</xdr:rowOff>
    </xdr:from>
    <xdr:to>
      <xdr:col>69</xdr:col>
      <xdr:colOff>95250</xdr:colOff>
      <xdr:row>22</xdr:row>
      <xdr:rowOff>430656</xdr:rowOff>
    </xdr:to>
    <xdr:cxnSp macro="">
      <xdr:nvCxnSpPr>
        <xdr:cNvPr id="1280134" name="Straight Connector 1280133"/>
        <xdr:cNvCxnSpPr/>
      </xdr:nvCxnSpPr>
      <xdr:spPr>
        <a:xfrm flipV="1">
          <a:off x="36804600" y="11594032"/>
          <a:ext cx="53340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20</xdr:row>
      <xdr:rowOff>87908</xdr:rowOff>
    </xdr:from>
    <xdr:to>
      <xdr:col>70</xdr:col>
      <xdr:colOff>88900</xdr:colOff>
      <xdr:row>21</xdr:row>
      <xdr:rowOff>259282</xdr:rowOff>
    </xdr:to>
    <xdr:cxnSp macro="">
      <xdr:nvCxnSpPr>
        <xdr:cNvPr id="1280135" name="Straight Connector 1280134"/>
        <xdr:cNvCxnSpPr/>
      </xdr:nvCxnSpPr>
      <xdr:spPr>
        <a:xfrm flipV="1">
          <a:off x="37338000" y="10882908"/>
          <a:ext cx="53340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17</xdr:row>
      <xdr:rowOff>399246</xdr:rowOff>
    </xdr:from>
    <xdr:to>
      <xdr:col>71</xdr:col>
      <xdr:colOff>530188</xdr:colOff>
      <xdr:row>20</xdr:row>
      <xdr:rowOff>87908</xdr:rowOff>
    </xdr:to>
    <xdr:cxnSp macro="">
      <xdr:nvCxnSpPr>
        <xdr:cNvPr id="1280136" name="Straight Connector 1280135"/>
        <xdr:cNvCxnSpPr/>
      </xdr:nvCxnSpPr>
      <xdr:spPr>
        <a:xfrm flipV="1">
          <a:off x="37871400" y="9574996"/>
          <a:ext cx="981038" cy="13079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16</xdr:row>
      <xdr:rowOff>506116</xdr:rowOff>
    </xdr:from>
    <xdr:to>
      <xdr:col>6</xdr:col>
      <xdr:colOff>230065</xdr:colOff>
      <xdr:row>16</xdr:row>
      <xdr:rowOff>506476</xdr:rowOff>
    </xdr:to>
    <xdr:cxnSp macro="">
      <xdr:nvCxnSpPr>
        <xdr:cNvPr id="1280137" name="Straight Connector 1280136"/>
        <xdr:cNvCxnSpPr/>
      </xdr:nvCxnSpPr>
      <xdr:spPr>
        <a:xfrm flipV="1">
          <a:off x="3468512" y="9142116"/>
          <a:ext cx="53" cy="3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16</xdr:row>
      <xdr:rowOff>506116</xdr:rowOff>
    </xdr:from>
    <xdr:to>
      <xdr:col>6</xdr:col>
      <xdr:colOff>495300</xdr:colOff>
      <xdr:row>17</xdr:row>
      <xdr:rowOff>228092</xdr:rowOff>
    </xdr:to>
    <xdr:cxnSp macro="">
      <xdr:nvCxnSpPr>
        <xdr:cNvPr id="1280138" name="Straight Connector 1280137"/>
        <xdr:cNvCxnSpPr/>
      </xdr:nvCxnSpPr>
      <xdr:spPr>
        <a:xfrm>
          <a:off x="3468565" y="9142116"/>
          <a:ext cx="265235" cy="2617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17</xdr:row>
      <xdr:rowOff>228092</xdr:rowOff>
    </xdr:from>
    <xdr:to>
      <xdr:col>8</xdr:col>
      <xdr:colOff>482600</xdr:colOff>
      <xdr:row>19</xdr:row>
      <xdr:rowOff>188722</xdr:rowOff>
    </xdr:to>
    <xdr:cxnSp macro="">
      <xdr:nvCxnSpPr>
        <xdr:cNvPr id="1280139" name="Straight Connector 1280138"/>
        <xdr:cNvCxnSpPr/>
      </xdr:nvCxnSpPr>
      <xdr:spPr>
        <a:xfrm>
          <a:off x="3733800" y="9403842"/>
          <a:ext cx="1066800" cy="1040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19</xdr:row>
      <xdr:rowOff>188722</xdr:rowOff>
    </xdr:from>
    <xdr:to>
      <xdr:col>9</xdr:col>
      <xdr:colOff>476250</xdr:colOff>
      <xdr:row>20</xdr:row>
      <xdr:rowOff>165729</xdr:rowOff>
    </xdr:to>
    <xdr:cxnSp macro="">
      <xdr:nvCxnSpPr>
        <xdr:cNvPr id="1280140" name="Straight Connector 1280139"/>
        <xdr:cNvCxnSpPr/>
      </xdr:nvCxnSpPr>
      <xdr:spPr>
        <a:xfrm>
          <a:off x="4800600" y="10443972"/>
          <a:ext cx="533400" cy="5167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20</xdr:row>
      <xdr:rowOff>165729</xdr:rowOff>
    </xdr:from>
    <xdr:to>
      <xdr:col>10</xdr:col>
      <xdr:colOff>469900</xdr:colOff>
      <xdr:row>21</xdr:row>
      <xdr:rowOff>143760</xdr:rowOff>
    </xdr:to>
    <xdr:cxnSp macro="">
      <xdr:nvCxnSpPr>
        <xdr:cNvPr id="1280141" name="Straight Connector 1280140"/>
        <xdr:cNvCxnSpPr/>
      </xdr:nvCxnSpPr>
      <xdr:spPr>
        <a:xfrm>
          <a:off x="5334000" y="10960729"/>
          <a:ext cx="533400" cy="5177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21</xdr:row>
      <xdr:rowOff>143760</xdr:rowOff>
    </xdr:from>
    <xdr:to>
      <xdr:col>12</xdr:col>
      <xdr:colOff>457200</xdr:colOff>
      <xdr:row>23</xdr:row>
      <xdr:rowOff>112573</xdr:rowOff>
    </xdr:to>
    <xdr:cxnSp macro="">
      <xdr:nvCxnSpPr>
        <xdr:cNvPr id="1280142" name="Straight Connector 1280141"/>
        <xdr:cNvCxnSpPr/>
      </xdr:nvCxnSpPr>
      <xdr:spPr>
        <a:xfrm>
          <a:off x="5867400" y="11478510"/>
          <a:ext cx="1066800" cy="10483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23</xdr:row>
      <xdr:rowOff>112573</xdr:rowOff>
    </xdr:from>
    <xdr:to>
      <xdr:col>12</xdr:col>
      <xdr:colOff>482156</xdr:colOff>
      <xdr:row>23</xdr:row>
      <xdr:rowOff>137418</xdr:rowOff>
    </xdr:to>
    <xdr:cxnSp macro="">
      <xdr:nvCxnSpPr>
        <xdr:cNvPr id="1280143" name="Straight Connector 1280142"/>
        <xdr:cNvCxnSpPr/>
      </xdr:nvCxnSpPr>
      <xdr:spPr>
        <a:xfrm>
          <a:off x="6934200" y="12526823"/>
          <a:ext cx="24956" cy="24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23</xdr:row>
      <xdr:rowOff>137418</xdr:rowOff>
    </xdr:from>
    <xdr:to>
      <xdr:col>12</xdr:col>
      <xdr:colOff>482209</xdr:colOff>
      <xdr:row>23</xdr:row>
      <xdr:rowOff>137421</xdr:rowOff>
    </xdr:to>
    <xdr:cxnSp macro="">
      <xdr:nvCxnSpPr>
        <xdr:cNvPr id="1280144" name="Straight Connector 1280143"/>
        <xdr:cNvCxnSpPr/>
      </xdr:nvCxnSpPr>
      <xdr:spPr>
        <a:xfrm>
          <a:off x="6959156" y="12551668"/>
          <a:ext cx="53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23</xdr:row>
      <xdr:rowOff>137421</xdr:rowOff>
    </xdr:from>
    <xdr:to>
      <xdr:col>14</xdr:col>
      <xdr:colOff>444500</xdr:colOff>
      <xdr:row>23</xdr:row>
      <xdr:rowOff>193344</xdr:rowOff>
    </xdr:to>
    <xdr:cxnSp macro="">
      <xdr:nvCxnSpPr>
        <xdr:cNvPr id="1280145" name="Straight Connector 1280144"/>
        <xdr:cNvCxnSpPr/>
      </xdr:nvCxnSpPr>
      <xdr:spPr>
        <a:xfrm>
          <a:off x="6959209" y="12551671"/>
          <a:ext cx="1041791" cy="559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23</xdr:row>
      <xdr:rowOff>193344</xdr:rowOff>
    </xdr:from>
    <xdr:to>
      <xdr:col>19</xdr:col>
      <xdr:colOff>412750</xdr:colOff>
      <xdr:row>23</xdr:row>
      <xdr:rowOff>336507</xdr:rowOff>
    </xdr:to>
    <xdr:cxnSp macro="">
      <xdr:nvCxnSpPr>
        <xdr:cNvPr id="1280146" name="Straight Connector 1280145"/>
        <xdr:cNvCxnSpPr/>
      </xdr:nvCxnSpPr>
      <xdr:spPr>
        <a:xfrm>
          <a:off x="8001000" y="12607594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23</xdr:row>
      <xdr:rowOff>336507</xdr:rowOff>
    </xdr:from>
    <xdr:to>
      <xdr:col>24</xdr:col>
      <xdr:colOff>381000</xdr:colOff>
      <xdr:row>23</xdr:row>
      <xdr:rowOff>479671</xdr:rowOff>
    </xdr:to>
    <xdr:cxnSp macro="">
      <xdr:nvCxnSpPr>
        <xdr:cNvPr id="1280147" name="Straight Connector 1280146"/>
        <xdr:cNvCxnSpPr/>
      </xdr:nvCxnSpPr>
      <xdr:spPr>
        <a:xfrm>
          <a:off x="10668000" y="12750757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23</xdr:row>
      <xdr:rowOff>479671</xdr:rowOff>
    </xdr:from>
    <xdr:to>
      <xdr:col>29</xdr:col>
      <xdr:colOff>349250</xdr:colOff>
      <xdr:row>24</xdr:row>
      <xdr:rowOff>83085</xdr:rowOff>
    </xdr:to>
    <xdr:cxnSp macro="">
      <xdr:nvCxnSpPr>
        <xdr:cNvPr id="1280148" name="Straight Connector 1280147"/>
        <xdr:cNvCxnSpPr/>
      </xdr:nvCxnSpPr>
      <xdr:spPr>
        <a:xfrm>
          <a:off x="13335000" y="12893921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24</xdr:row>
      <xdr:rowOff>83085</xdr:rowOff>
    </xdr:from>
    <xdr:to>
      <xdr:col>34</xdr:col>
      <xdr:colOff>317500</xdr:colOff>
      <xdr:row>24</xdr:row>
      <xdr:rowOff>226248</xdr:rowOff>
    </xdr:to>
    <xdr:cxnSp macro="">
      <xdr:nvCxnSpPr>
        <xdr:cNvPr id="1280149" name="Straight Connector 1280148"/>
        <xdr:cNvCxnSpPr/>
      </xdr:nvCxnSpPr>
      <xdr:spPr>
        <a:xfrm>
          <a:off x="16002000" y="13037085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24</xdr:row>
      <xdr:rowOff>226248</xdr:rowOff>
    </xdr:from>
    <xdr:to>
      <xdr:col>39</xdr:col>
      <xdr:colOff>285750</xdr:colOff>
      <xdr:row>24</xdr:row>
      <xdr:rowOff>369412</xdr:rowOff>
    </xdr:to>
    <xdr:cxnSp macro="">
      <xdr:nvCxnSpPr>
        <xdr:cNvPr id="1280150" name="Straight Connector 1280149"/>
        <xdr:cNvCxnSpPr/>
      </xdr:nvCxnSpPr>
      <xdr:spPr>
        <a:xfrm>
          <a:off x="18669000" y="13180248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24</xdr:row>
      <xdr:rowOff>369412</xdr:rowOff>
    </xdr:from>
    <xdr:to>
      <xdr:col>44</xdr:col>
      <xdr:colOff>254000</xdr:colOff>
      <xdr:row>24</xdr:row>
      <xdr:rowOff>512575</xdr:rowOff>
    </xdr:to>
    <xdr:cxnSp macro="">
      <xdr:nvCxnSpPr>
        <xdr:cNvPr id="1280151" name="Straight Connector 1280150"/>
        <xdr:cNvCxnSpPr/>
      </xdr:nvCxnSpPr>
      <xdr:spPr>
        <a:xfrm>
          <a:off x="21336000" y="13323412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24</xdr:row>
      <xdr:rowOff>512575</xdr:rowOff>
    </xdr:from>
    <xdr:to>
      <xdr:col>49</xdr:col>
      <xdr:colOff>222250</xdr:colOff>
      <xdr:row>25</xdr:row>
      <xdr:rowOff>115990</xdr:rowOff>
    </xdr:to>
    <xdr:cxnSp macro="">
      <xdr:nvCxnSpPr>
        <xdr:cNvPr id="1280152" name="Straight Connector 1280151"/>
        <xdr:cNvCxnSpPr/>
      </xdr:nvCxnSpPr>
      <xdr:spPr>
        <a:xfrm>
          <a:off x="24003000" y="13466575"/>
          <a:ext cx="266700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25</xdr:row>
      <xdr:rowOff>115990</xdr:rowOff>
    </xdr:from>
    <xdr:to>
      <xdr:col>54</xdr:col>
      <xdr:colOff>190500</xdr:colOff>
      <xdr:row>25</xdr:row>
      <xdr:rowOff>259153</xdr:rowOff>
    </xdr:to>
    <xdr:cxnSp macro="">
      <xdr:nvCxnSpPr>
        <xdr:cNvPr id="1280153" name="Straight Connector 1280152"/>
        <xdr:cNvCxnSpPr/>
      </xdr:nvCxnSpPr>
      <xdr:spPr>
        <a:xfrm>
          <a:off x="26670000" y="13609740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25</xdr:row>
      <xdr:rowOff>259153</xdr:rowOff>
    </xdr:from>
    <xdr:to>
      <xdr:col>59</xdr:col>
      <xdr:colOff>158750</xdr:colOff>
      <xdr:row>25</xdr:row>
      <xdr:rowOff>402317</xdr:rowOff>
    </xdr:to>
    <xdr:cxnSp macro="">
      <xdr:nvCxnSpPr>
        <xdr:cNvPr id="1280154" name="Straight Connector 1280153"/>
        <xdr:cNvCxnSpPr/>
      </xdr:nvCxnSpPr>
      <xdr:spPr>
        <a:xfrm>
          <a:off x="29337000" y="13752903"/>
          <a:ext cx="266700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25</xdr:row>
      <xdr:rowOff>402317</xdr:rowOff>
    </xdr:from>
    <xdr:to>
      <xdr:col>64</xdr:col>
      <xdr:colOff>127000</xdr:colOff>
      <xdr:row>26</xdr:row>
      <xdr:rowOff>5730</xdr:rowOff>
    </xdr:to>
    <xdr:cxnSp macro="">
      <xdr:nvCxnSpPr>
        <xdr:cNvPr id="1280155" name="Straight Connector 1280154"/>
        <xdr:cNvCxnSpPr/>
      </xdr:nvCxnSpPr>
      <xdr:spPr>
        <a:xfrm>
          <a:off x="32004000" y="13896067"/>
          <a:ext cx="26670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26</xdr:row>
      <xdr:rowOff>5730</xdr:rowOff>
    </xdr:from>
    <xdr:to>
      <xdr:col>65</xdr:col>
      <xdr:colOff>387865</xdr:colOff>
      <xdr:row>26</xdr:row>
      <xdr:rowOff>48707</xdr:rowOff>
    </xdr:to>
    <xdr:cxnSp macro="">
      <xdr:nvCxnSpPr>
        <xdr:cNvPr id="1280156" name="Straight Connector 1280155"/>
        <xdr:cNvCxnSpPr/>
      </xdr:nvCxnSpPr>
      <xdr:spPr>
        <a:xfrm>
          <a:off x="34671000" y="14039230"/>
          <a:ext cx="800615" cy="42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26</xdr:row>
      <xdr:rowOff>48707</xdr:rowOff>
    </xdr:from>
    <xdr:to>
      <xdr:col>65</xdr:col>
      <xdr:colOff>387917</xdr:colOff>
      <xdr:row>26</xdr:row>
      <xdr:rowOff>48710</xdr:rowOff>
    </xdr:to>
    <xdr:cxnSp macro="">
      <xdr:nvCxnSpPr>
        <xdr:cNvPr id="1280157" name="Straight Connector 1280156"/>
        <xdr:cNvCxnSpPr/>
      </xdr:nvCxnSpPr>
      <xdr:spPr>
        <a:xfrm>
          <a:off x="35471615" y="14082207"/>
          <a:ext cx="52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25</xdr:row>
      <xdr:rowOff>233654</xdr:rowOff>
    </xdr:from>
    <xdr:to>
      <xdr:col>66</xdr:col>
      <xdr:colOff>114300</xdr:colOff>
      <xdr:row>26</xdr:row>
      <xdr:rowOff>48710</xdr:rowOff>
    </xdr:to>
    <xdr:cxnSp macro="">
      <xdr:nvCxnSpPr>
        <xdr:cNvPr id="1280158" name="Straight Connector 1280157"/>
        <xdr:cNvCxnSpPr/>
      </xdr:nvCxnSpPr>
      <xdr:spPr>
        <a:xfrm flipV="1">
          <a:off x="35471667" y="13727404"/>
          <a:ext cx="266133" cy="3548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22</xdr:row>
      <xdr:rowOff>430656</xdr:rowOff>
    </xdr:from>
    <xdr:to>
      <xdr:col>68</xdr:col>
      <xdr:colOff>101600</xdr:colOff>
      <xdr:row>25</xdr:row>
      <xdr:rowOff>233654</xdr:rowOff>
    </xdr:to>
    <xdr:cxnSp macro="">
      <xdr:nvCxnSpPr>
        <xdr:cNvPr id="1280159" name="Straight Connector 1280158"/>
        <xdr:cNvCxnSpPr/>
      </xdr:nvCxnSpPr>
      <xdr:spPr>
        <a:xfrm flipV="1">
          <a:off x="35737800" y="12305156"/>
          <a:ext cx="1066800" cy="14222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21</xdr:row>
      <xdr:rowOff>259282</xdr:rowOff>
    </xdr:from>
    <xdr:to>
      <xdr:col>69</xdr:col>
      <xdr:colOff>95250</xdr:colOff>
      <xdr:row>22</xdr:row>
      <xdr:rowOff>430656</xdr:rowOff>
    </xdr:to>
    <xdr:cxnSp macro="">
      <xdr:nvCxnSpPr>
        <xdr:cNvPr id="1280160" name="Straight Connector 1280159"/>
        <xdr:cNvCxnSpPr/>
      </xdr:nvCxnSpPr>
      <xdr:spPr>
        <a:xfrm flipV="1">
          <a:off x="36804600" y="11594032"/>
          <a:ext cx="53340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20</xdr:row>
      <xdr:rowOff>87908</xdr:rowOff>
    </xdr:from>
    <xdr:to>
      <xdr:col>70</xdr:col>
      <xdr:colOff>88900</xdr:colOff>
      <xdr:row>21</xdr:row>
      <xdr:rowOff>259282</xdr:rowOff>
    </xdr:to>
    <xdr:cxnSp macro="">
      <xdr:nvCxnSpPr>
        <xdr:cNvPr id="1280161" name="Straight Connector 1280160"/>
        <xdr:cNvCxnSpPr/>
      </xdr:nvCxnSpPr>
      <xdr:spPr>
        <a:xfrm flipV="1">
          <a:off x="37338000" y="10882908"/>
          <a:ext cx="53340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17</xdr:row>
      <xdr:rowOff>399246</xdr:rowOff>
    </xdr:from>
    <xdr:to>
      <xdr:col>71</xdr:col>
      <xdr:colOff>530188</xdr:colOff>
      <xdr:row>20</xdr:row>
      <xdr:rowOff>87908</xdr:rowOff>
    </xdr:to>
    <xdr:cxnSp macro="">
      <xdr:nvCxnSpPr>
        <xdr:cNvPr id="1280162" name="Straight Connector 1280161"/>
        <xdr:cNvCxnSpPr/>
      </xdr:nvCxnSpPr>
      <xdr:spPr>
        <a:xfrm flipV="1">
          <a:off x="37871400" y="9574996"/>
          <a:ext cx="981038" cy="13079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9</xdr:row>
      <xdr:rowOff>358170</xdr:rowOff>
    </xdr:from>
    <xdr:to>
      <xdr:col>4</xdr:col>
      <xdr:colOff>508053</xdr:colOff>
      <xdr:row>9</xdr:row>
      <xdr:rowOff>358432</xdr:rowOff>
    </xdr:to>
    <xdr:cxnSp macro="">
      <xdr:nvCxnSpPr>
        <xdr:cNvPr id="1280163" name="Straight Connector 1280162"/>
        <xdr:cNvCxnSpPr/>
      </xdr:nvCxnSpPr>
      <xdr:spPr>
        <a:xfrm>
          <a:off x="2667000" y="5215920"/>
          <a:ext cx="53" cy="2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508053</xdr:colOff>
      <xdr:row>9</xdr:row>
      <xdr:rowOff>358432</xdr:rowOff>
    </xdr:from>
    <xdr:to>
      <xdr:col>5</xdr:col>
      <xdr:colOff>501650</xdr:colOff>
      <xdr:row>14</xdr:row>
      <xdr:rowOff>272275</xdr:rowOff>
    </xdr:to>
    <xdr:cxnSp macro="">
      <xdr:nvCxnSpPr>
        <xdr:cNvPr id="1280164" name="Straight Connector 1280163"/>
        <xdr:cNvCxnSpPr/>
      </xdr:nvCxnSpPr>
      <xdr:spPr>
        <a:xfrm>
          <a:off x="2667053" y="5216182"/>
          <a:ext cx="533347" cy="26125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14</xdr:row>
      <xdr:rowOff>272275</xdr:rowOff>
    </xdr:from>
    <xdr:to>
      <xdr:col>6</xdr:col>
      <xdr:colOff>230012</xdr:colOff>
      <xdr:row>16</xdr:row>
      <xdr:rowOff>506116</xdr:rowOff>
    </xdr:to>
    <xdr:cxnSp macro="">
      <xdr:nvCxnSpPr>
        <xdr:cNvPr id="1280165" name="Straight Connector 1280164"/>
        <xdr:cNvCxnSpPr/>
      </xdr:nvCxnSpPr>
      <xdr:spPr>
        <a:xfrm>
          <a:off x="3200400" y="7828775"/>
          <a:ext cx="268112" cy="13133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16</xdr:row>
      <xdr:rowOff>506116</xdr:rowOff>
    </xdr:from>
    <xdr:to>
      <xdr:col>6</xdr:col>
      <xdr:colOff>230065</xdr:colOff>
      <xdr:row>16</xdr:row>
      <xdr:rowOff>506129</xdr:rowOff>
    </xdr:to>
    <xdr:cxnSp macro="">
      <xdr:nvCxnSpPr>
        <xdr:cNvPr id="1280166" name="Straight Connector 1280165"/>
        <xdr:cNvCxnSpPr/>
      </xdr:nvCxnSpPr>
      <xdr:spPr>
        <a:xfrm>
          <a:off x="3468512" y="9142116"/>
          <a:ext cx="53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16</xdr:row>
      <xdr:rowOff>506129</xdr:rowOff>
    </xdr:from>
    <xdr:to>
      <xdr:col>6</xdr:col>
      <xdr:colOff>495300</xdr:colOff>
      <xdr:row>17</xdr:row>
      <xdr:rowOff>26392</xdr:rowOff>
    </xdr:to>
    <xdr:cxnSp macro="">
      <xdr:nvCxnSpPr>
        <xdr:cNvPr id="1280167" name="Straight Connector 1280166"/>
        <xdr:cNvCxnSpPr/>
      </xdr:nvCxnSpPr>
      <xdr:spPr>
        <a:xfrm>
          <a:off x="3468565" y="9142129"/>
          <a:ext cx="265235" cy="600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17</xdr:row>
      <xdr:rowOff>26392</xdr:rowOff>
    </xdr:from>
    <xdr:to>
      <xdr:col>8</xdr:col>
      <xdr:colOff>482600</xdr:colOff>
      <xdr:row>17</xdr:row>
      <xdr:rowOff>259110</xdr:rowOff>
    </xdr:to>
    <xdr:cxnSp macro="">
      <xdr:nvCxnSpPr>
        <xdr:cNvPr id="1280168" name="Straight Connector 1280167"/>
        <xdr:cNvCxnSpPr/>
      </xdr:nvCxnSpPr>
      <xdr:spPr>
        <a:xfrm>
          <a:off x="3733800" y="9202142"/>
          <a:ext cx="1066800" cy="2327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17</xdr:row>
      <xdr:rowOff>259110</xdr:rowOff>
    </xdr:from>
    <xdr:to>
      <xdr:col>9</xdr:col>
      <xdr:colOff>476250</xdr:colOff>
      <xdr:row>17</xdr:row>
      <xdr:rowOff>370267</xdr:rowOff>
    </xdr:to>
    <xdr:cxnSp macro="">
      <xdr:nvCxnSpPr>
        <xdr:cNvPr id="1280169" name="Straight Connector 1280168"/>
        <xdr:cNvCxnSpPr/>
      </xdr:nvCxnSpPr>
      <xdr:spPr>
        <a:xfrm>
          <a:off x="4800600" y="9434860"/>
          <a:ext cx="533400" cy="1111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17</xdr:row>
      <xdr:rowOff>370267</xdr:rowOff>
    </xdr:from>
    <xdr:to>
      <xdr:col>10</xdr:col>
      <xdr:colOff>469900</xdr:colOff>
      <xdr:row>17</xdr:row>
      <xdr:rowOff>477956</xdr:rowOff>
    </xdr:to>
    <xdr:cxnSp macro="">
      <xdr:nvCxnSpPr>
        <xdr:cNvPr id="1280170" name="Straight Connector 1280169"/>
        <xdr:cNvCxnSpPr/>
      </xdr:nvCxnSpPr>
      <xdr:spPr>
        <a:xfrm>
          <a:off x="5334000" y="9546017"/>
          <a:ext cx="533400" cy="1076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17</xdr:row>
      <xdr:rowOff>477956</xdr:rowOff>
    </xdr:from>
    <xdr:to>
      <xdr:col>12</xdr:col>
      <xdr:colOff>457200</xdr:colOff>
      <xdr:row>18</xdr:row>
      <xdr:rowOff>143180</xdr:rowOff>
    </xdr:to>
    <xdr:cxnSp macro="">
      <xdr:nvCxnSpPr>
        <xdr:cNvPr id="1280171" name="Straight Connector 1280170"/>
        <xdr:cNvCxnSpPr/>
      </xdr:nvCxnSpPr>
      <xdr:spPr>
        <a:xfrm>
          <a:off x="5867400" y="9653706"/>
          <a:ext cx="1066800" cy="2049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18</xdr:row>
      <xdr:rowOff>143180</xdr:rowOff>
    </xdr:from>
    <xdr:to>
      <xdr:col>12</xdr:col>
      <xdr:colOff>482156</xdr:colOff>
      <xdr:row>18</xdr:row>
      <xdr:rowOff>147810</xdr:rowOff>
    </xdr:to>
    <xdr:cxnSp macro="">
      <xdr:nvCxnSpPr>
        <xdr:cNvPr id="1280172" name="Straight Connector 1280171"/>
        <xdr:cNvCxnSpPr/>
      </xdr:nvCxnSpPr>
      <xdr:spPr>
        <a:xfrm>
          <a:off x="6934200" y="9858680"/>
          <a:ext cx="24956" cy="46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18</xdr:row>
      <xdr:rowOff>147810</xdr:rowOff>
    </xdr:from>
    <xdr:to>
      <xdr:col>12</xdr:col>
      <xdr:colOff>482209</xdr:colOff>
      <xdr:row>18</xdr:row>
      <xdr:rowOff>147820</xdr:rowOff>
    </xdr:to>
    <xdr:cxnSp macro="">
      <xdr:nvCxnSpPr>
        <xdr:cNvPr id="1280173" name="Straight Connector 1280172"/>
        <xdr:cNvCxnSpPr/>
      </xdr:nvCxnSpPr>
      <xdr:spPr>
        <a:xfrm>
          <a:off x="6959156" y="9863310"/>
          <a:ext cx="53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18</xdr:row>
      <xdr:rowOff>147820</xdr:rowOff>
    </xdr:from>
    <xdr:to>
      <xdr:col>14</xdr:col>
      <xdr:colOff>444500</xdr:colOff>
      <xdr:row>18</xdr:row>
      <xdr:rowOff>334283</xdr:rowOff>
    </xdr:to>
    <xdr:cxnSp macro="">
      <xdr:nvCxnSpPr>
        <xdr:cNvPr id="1280174" name="Straight Connector 1280173"/>
        <xdr:cNvCxnSpPr/>
      </xdr:nvCxnSpPr>
      <xdr:spPr>
        <a:xfrm>
          <a:off x="6959209" y="9863320"/>
          <a:ext cx="1041791" cy="1864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18</xdr:row>
      <xdr:rowOff>334283</xdr:rowOff>
    </xdr:from>
    <xdr:to>
      <xdr:col>19</xdr:col>
      <xdr:colOff>412750</xdr:colOff>
      <xdr:row>19</xdr:row>
      <xdr:rowOff>211600</xdr:rowOff>
    </xdr:to>
    <xdr:cxnSp macro="">
      <xdr:nvCxnSpPr>
        <xdr:cNvPr id="1280175" name="Straight Connector 1280174"/>
        <xdr:cNvCxnSpPr/>
      </xdr:nvCxnSpPr>
      <xdr:spPr>
        <a:xfrm>
          <a:off x="8001000" y="10049783"/>
          <a:ext cx="2667000" cy="4170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19</xdr:row>
      <xdr:rowOff>211600</xdr:rowOff>
    </xdr:from>
    <xdr:to>
      <xdr:col>24</xdr:col>
      <xdr:colOff>381000</xdr:colOff>
      <xdr:row>20</xdr:row>
      <xdr:rowOff>2218</xdr:rowOff>
    </xdr:to>
    <xdr:cxnSp macro="">
      <xdr:nvCxnSpPr>
        <xdr:cNvPr id="1280176" name="Straight Connector 1280175"/>
        <xdr:cNvCxnSpPr/>
      </xdr:nvCxnSpPr>
      <xdr:spPr>
        <a:xfrm>
          <a:off x="10668000" y="10466850"/>
          <a:ext cx="2667000" cy="3303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20</xdr:row>
      <xdr:rowOff>2218</xdr:rowOff>
    </xdr:from>
    <xdr:to>
      <xdr:col>29</xdr:col>
      <xdr:colOff>349250</xdr:colOff>
      <xdr:row>20</xdr:row>
      <xdr:rowOff>245887</xdr:rowOff>
    </xdr:to>
    <xdr:cxnSp macro="">
      <xdr:nvCxnSpPr>
        <xdr:cNvPr id="1280177" name="Straight Connector 1280176"/>
        <xdr:cNvCxnSpPr/>
      </xdr:nvCxnSpPr>
      <xdr:spPr>
        <a:xfrm>
          <a:off x="13335000" y="10797218"/>
          <a:ext cx="2667000" cy="2436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20</xdr:row>
      <xdr:rowOff>245887</xdr:rowOff>
    </xdr:from>
    <xdr:to>
      <xdr:col>34</xdr:col>
      <xdr:colOff>317500</xdr:colOff>
      <xdr:row>20</xdr:row>
      <xdr:rowOff>402858</xdr:rowOff>
    </xdr:to>
    <xdr:cxnSp macro="">
      <xdr:nvCxnSpPr>
        <xdr:cNvPr id="1280178" name="Straight Connector 1280177"/>
        <xdr:cNvCxnSpPr/>
      </xdr:nvCxnSpPr>
      <xdr:spPr>
        <a:xfrm>
          <a:off x="16002000" y="11040887"/>
          <a:ext cx="2667000" cy="156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20</xdr:row>
      <xdr:rowOff>402858</xdr:rowOff>
    </xdr:from>
    <xdr:to>
      <xdr:col>39</xdr:col>
      <xdr:colOff>285750</xdr:colOff>
      <xdr:row>20</xdr:row>
      <xdr:rowOff>473128</xdr:rowOff>
    </xdr:to>
    <xdr:cxnSp macro="">
      <xdr:nvCxnSpPr>
        <xdr:cNvPr id="1280179" name="Straight Connector 1280178"/>
        <xdr:cNvCxnSpPr/>
      </xdr:nvCxnSpPr>
      <xdr:spPr>
        <a:xfrm>
          <a:off x="18669000" y="11197858"/>
          <a:ext cx="2667000" cy="702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20</xdr:row>
      <xdr:rowOff>456701</xdr:rowOff>
    </xdr:from>
    <xdr:to>
      <xdr:col>44</xdr:col>
      <xdr:colOff>254000</xdr:colOff>
      <xdr:row>20</xdr:row>
      <xdr:rowOff>473128</xdr:rowOff>
    </xdr:to>
    <xdr:cxnSp macro="">
      <xdr:nvCxnSpPr>
        <xdr:cNvPr id="1280180" name="Straight Connector 1280179"/>
        <xdr:cNvCxnSpPr/>
      </xdr:nvCxnSpPr>
      <xdr:spPr>
        <a:xfrm flipV="1">
          <a:off x="21336000" y="11251701"/>
          <a:ext cx="2667000" cy="164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20</xdr:row>
      <xdr:rowOff>353574</xdr:rowOff>
    </xdr:from>
    <xdr:to>
      <xdr:col>49</xdr:col>
      <xdr:colOff>222250</xdr:colOff>
      <xdr:row>20</xdr:row>
      <xdr:rowOff>456701</xdr:rowOff>
    </xdr:to>
    <xdr:cxnSp macro="">
      <xdr:nvCxnSpPr>
        <xdr:cNvPr id="1280181" name="Straight Connector 1280180"/>
        <xdr:cNvCxnSpPr/>
      </xdr:nvCxnSpPr>
      <xdr:spPr>
        <a:xfrm flipV="1">
          <a:off x="24003000" y="11148574"/>
          <a:ext cx="2667000" cy="1031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20</xdr:row>
      <xdr:rowOff>163747</xdr:rowOff>
    </xdr:from>
    <xdr:to>
      <xdr:col>54</xdr:col>
      <xdr:colOff>190500</xdr:colOff>
      <xdr:row>20</xdr:row>
      <xdr:rowOff>353574</xdr:rowOff>
    </xdr:to>
    <xdr:cxnSp macro="">
      <xdr:nvCxnSpPr>
        <xdr:cNvPr id="1280182" name="Straight Connector 1280181"/>
        <xdr:cNvCxnSpPr/>
      </xdr:nvCxnSpPr>
      <xdr:spPr>
        <a:xfrm flipV="1">
          <a:off x="26670000" y="10958747"/>
          <a:ext cx="2667000" cy="1898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19</xdr:row>
      <xdr:rowOff>426972</xdr:rowOff>
    </xdr:from>
    <xdr:to>
      <xdr:col>59</xdr:col>
      <xdr:colOff>158750</xdr:colOff>
      <xdr:row>20</xdr:row>
      <xdr:rowOff>163747</xdr:rowOff>
    </xdr:to>
    <xdr:cxnSp macro="">
      <xdr:nvCxnSpPr>
        <xdr:cNvPr id="1280183" name="Straight Connector 1280182"/>
        <xdr:cNvCxnSpPr/>
      </xdr:nvCxnSpPr>
      <xdr:spPr>
        <a:xfrm flipV="1">
          <a:off x="29337000" y="10682222"/>
          <a:ext cx="2667000" cy="2765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19</xdr:row>
      <xdr:rowOff>63749</xdr:rowOff>
    </xdr:from>
    <xdr:to>
      <xdr:col>64</xdr:col>
      <xdr:colOff>127000</xdr:colOff>
      <xdr:row>19</xdr:row>
      <xdr:rowOff>426972</xdr:rowOff>
    </xdr:to>
    <xdr:cxnSp macro="">
      <xdr:nvCxnSpPr>
        <xdr:cNvPr id="1280184" name="Straight Connector 1280183"/>
        <xdr:cNvCxnSpPr/>
      </xdr:nvCxnSpPr>
      <xdr:spPr>
        <a:xfrm flipV="1">
          <a:off x="32004000" y="10318999"/>
          <a:ext cx="2667000" cy="3632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18</xdr:row>
      <xdr:rowOff>477541</xdr:rowOff>
    </xdr:from>
    <xdr:to>
      <xdr:col>65</xdr:col>
      <xdr:colOff>387865</xdr:colOff>
      <xdr:row>19</xdr:row>
      <xdr:rowOff>63749</xdr:rowOff>
    </xdr:to>
    <xdr:cxnSp macro="">
      <xdr:nvCxnSpPr>
        <xdr:cNvPr id="1280185" name="Straight Connector 1280184"/>
        <xdr:cNvCxnSpPr/>
      </xdr:nvCxnSpPr>
      <xdr:spPr>
        <a:xfrm flipV="1">
          <a:off x="34671000" y="10193041"/>
          <a:ext cx="800615" cy="1259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18</xdr:row>
      <xdr:rowOff>477533</xdr:rowOff>
    </xdr:from>
    <xdr:to>
      <xdr:col>65</xdr:col>
      <xdr:colOff>387917</xdr:colOff>
      <xdr:row>18</xdr:row>
      <xdr:rowOff>477541</xdr:rowOff>
    </xdr:to>
    <xdr:cxnSp macro="">
      <xdr:nvCxnSpPr>
        <xdr:cNvPr id="1280186" name="Straight Connector 1280185"/>
        <xdr:cNvCxnSpPr/>
      </xdr:nvCxnSpPr>
      <xdr:spPr>
        <a:xfrm flipV="1">
          <a:off x="35471615" y="10193033"/>
          <a:ext cx="52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18</xdr:row>
      <xdr:rowOff>433933</xdr:rowOff>
    </xdr:from>
    <xdr:to>
      <xdr:col>66</xdr:col>
      <xdr:colOff>114300</xdr:colOff>
      <xdr:row>18</xdr:row>
      <xdr:rowOff>477533</xdr:rowOff>
    </xdr:to>
    <xdr:cxnSp macro="">
      <xdr:nvCxnSpPr>
        <xdr:cNvPr id="1280187" name="Straight Connector 1280186"/>
        <xdr:cNvCxnSpPr/>
      </xdr:nvCxnSpPr>
      <xdr:spPr>
        <a:xfrm flipV="1">
          <a:off x="35471667" y="10149433"/>
          <a:ext cx="266133" cy="436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18</xdr:row>
      <xdr:rowOff>250496</xdr:rowOff>
    </xdr:from>
    <xdr:to>
      <xdr:col>68</xdr:col>
      <xdr:colOff>101600</xdr:colOff>
      <xdr:row>18</xdr:row>
      <xdr:rowOff>433933</xdr:rowOff>
    </xdr:to>
    <xdr:cxnSp macro="">
      <xdr:nvCxnSpPr>
        <xdr:cNvPr id="1280188" name="Straight Connector 1280187"/>
        <xdr:cNvCxnSpPr/>
      </xdr:nvCxnSpPr>
      <xdr:spPr>
        <a:xfrm flipV="1">
          <a:off x="35737800" y="9965996"/>
          <a:ext cx="1066800" cy="1834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18</xdr:row>
      <xdr:rowOff>153575</xdr:rowOff>
    </xdr:from>
    <xdr:to>
      <xdr:col>69</xdr:col>
      <xdr:colOff>95250</xdr:colOff>
      <xdr:row>18</xdr:row>
      <xdr:rowOff>250496</xdr:rowOff>
    </xdr:to>
    <xdr:cxnSp macro="">
      <xdr:nvCxnSpPr>
        <xdr:cNvPr id="1280189" name="Straight Connector 1280188"/>
        <xdr:cNvCxnSpPr/>
      </xdr:nvCxnSpPr>
      <xdr:spPr>
        <a:xfrm flipV="1">
          <a:off x="36804600" y="9869075"/>
          <a:ext cx="533400" cy="969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18</xdr:row>
      <xdr:rowOff>53187</xdr:rowOff>
    </xdr:from>
    <xdr:to>
      <xdr:col>70</xdr:col>
      <xdr:colOff>88900</xdr:colOff>
      <xdr:row>18</xdr:row>
      <xdr:rowOff>153575</xdr:rowOff>
    </xdr:to>
    <xdr:cxnSp macro="">
      <xdr:nvCxnSpPr>
        <xdr:cNvPr id="1280190" name="Straight Connector 1280189"/>
        <xdr:cNvCxnSpPr/>
      </xdr:nvCxnSpPr>
      <xdr:spPr>
        <a:xfrm flipV="1">
          <a:off x="37338000" y="9768687"/>
          <a:ext cx="533400" cy="1003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17</xdr:row>
      <xdr:rowOff>399246</xdr:rowOff>
    </xdr:from>
    <xdr:to>
      <xdr:col>71</xdr:col>
      <xdr:colOff>530188</xdr:colOff>
      <xdr:row>18</xdr:row>
      <xdr:rowOff>53187</xdr:rowOff>
    </xdr:to>
    <xdr:cxnSp macro="">
      <xdr:nvCxnSpPr>
        <xdr:cNvPr id="1280191" name="Straight Connector 1280190"/>
        <xdr:cNvCxnSpPr/>
      </xdr:nvCxnSpPr>
      <xdr:spPr>
        <a:xfrm flipV="1">
          <a:off x="37871400" y="9574996"/>
          <a:ext cx="981038" cy="1936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17</xdr:row>
      <xdr:rowOff>172369</xdr:rowOff>
    </xdr:from>
    <xdr:to>
      <xdr:col>72</xdr:col>
      <xdr:colOff>76200</xdr:colOff>
      <xdr:row>17</xdr:row>
      <xdr:rowOff>399246</xdr:rowOff>
    </xdr:to>
    <xdr:cxnSp macro="">
      <xdr:nvCxnSpPr>
        <xdr:cNvPr id="1280192" name="Straight Connector 1280191"/>
        <xdr:cNvCxnSpPr/>
      </xdr:nvCxnSpPr>
      <xdr:spPr>
        <a:xfrm flipV="1">
          <a:off x="38852438" y="9348119"/>
          <a:ext cx="85762" cy="2268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14</xdr:row>
      <xdr:rowOff>380546</xdr:rowOff>
    </xdr:from>
    <xdr:to>
      <xdr:col>73</xdr:col>
      <xdr:colOff>69850</xdr:colOff>
      <xdr:row>17</xdr:row>
      <xdr:rowOff>172369</xdr:rowOff>
    </xdr:to>
    <xdr:cxnSp macro="">
      <xdr:nvCxnSpPr>
        <xdr:cNvPr id="1280193" name="Straight Connector 1280192"/>
        <xdr:cNvCxnSpPr/>
      </xdr:nvCxnSpPr>
      <xdr:spPr>
        <a:xfrm flipV="1">
          <a:off x="38938200" y="7937046"/>
          <a:ext cx="533400" cy="1411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12</xdr:row>
      <xdr:rowOff>145352</xdr:rowOff>
    </xdr:from>
    <xdr:to>
      <xdr:col>74</xdr:col>
      <xdr:colOff>27068</xdr:colOff>
      <xdr:row>14</xdr:row>
      <xdr:rowOff>380546</xdr:rowOff>
    </xdr:to>
    <xdr:cxnSp macro="">
      <xdr:nvCxnSpPr>
        <xdr:cNvPr id="1280194" name="Straight Connector 1280193"/>
        <xdr:cNvCxnSpPr/>
      </xdr:nvCxnSpPr>
      <xdr:spPr>
        <a:xfrm flipV="1">
          <a:off x="39471600" y="6622352"/>
          <a:ext cx="496968" cy="13146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8</xdr:row>
      <xdr:rowOff>372264</xdr:rowOff>
    </xdr:from>
    <xdr:to>
      <xdr:col>4</xdr:col>
      <xdr:colOff>508053</xdr:colOff>
      <xdr:row>9</xdr:row>
      <xdr:rowOff>358170</xdr:rowOff>
    </xdr:to>
    <xdr:cxnSp macro="">
      <xdr:nvCxnSpPr>
        <xdr:cNvPr id="1280195" name="Straight Connector 1280194"/>
        <xdr:cNvCxnSpPr/>
      </xdr:nvCxnSpPr>
      <xdr:spPr>
        <a:xfrm>
          <a:off x="2667000" y="4690264"/>
          <a:ext cx="53" cy="5256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508053</xdr:colOff>
      <xdr:row>9</xdr:row>
      <xdr:rowOff>358170</xdr:rowOff>
    </xdr:from>
    <xdr:to>
      <xdr:col>5</xdr:col>
      <xdr:colOff>501650</xdr:colOff>
      <xdr:row>9</xdr:row>
      <xdr:rowOff>445445</xdr:rowOff>
    </xdr:to>
    <xdr:cxnSp macro="">
      <xdr:nvCxnSpPr>
        <xdr:cNvPr id="1280196" name="Straight Connector 1280195"/>
        <xdr:cNvCxnSpPr/>
      </xdr:nvCxnSpPr>
      <xdr:spPr>
        <a:xfrm>
          <a:off x="2667053" y="5215920"/>
          <a:ext cx="533347" cy="872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9</xdr:row>
      <xdr:rowOff>445445</xdr:rowOff>
    </xdr:from>
    <xdr:to>
      <xdr:col>6</xdr:col>
      <xdr:colOff>230012</xdr:colOff>
      <xdr:row>9</xdr:row>
      <xdr:rowOff>488579</xdr:rowOff>
    </xdr:to>
    <xdr:cxnSp macro="">
      <xdr:nvCxnSpPr>
        <xdr:cNvPr id="1280197" name="Straight Connector 1280196"/>
        <xdr:cNvCxnSpPr/>
      </xdr:nvCxnSpPr>
      <xdr:spPr>
        <a:xfrm>
          <a:off x="3200400" y="5303195"/>
          <a:ext cx="268112" cy="431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9</xdr:row>
      <xdr:rowOff>488579</xdr:rowOff>
    </xdr:from>
    <xdr:to>
      <xdr:col>6</xdr:col>
      <xdr:colOff>230065</xdr:colOff>
      <xdr:row>9</xdr:row>
      <xdr:rowOff>488588</xdr:rowOff>
    </xdr:to>
    <xdr:cxnSp macro="">
      <xdr:nvCxnSpPr>
        <xdr:cNvPr id="1280198" name="Straight Connector 1280197"/>
        <xdr:cNvCxnSpPr/>
      </xdr:nvCxnSpPr>
      <xdr:spPr>
        <a:xfrm>
          <a:off x="3468512" y="5346329"/>
          <a:ext cx="53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9</xdr:row>
      <xdr:rowOff>488588</xdr:rowOff>
    </xdr:from>
    <xdr:to>
      <xdr:col>6</xdr:col>
      <xdr:colOff>495300</xdr:colOff>
      <xdr:row>9</xdr:row>
      <xdr:rowOff>530775</xdr:rowOff>
    </xdr:to>
    <xdr:cxnSp macro="">
      <xdr:nvCxnSpPr>
        <xdr:cNvPr id="1280199" name="Straight Connector 1280198"/>
        <xdr:cNvCxnSpPr/>
      </xdr:nvCxnSpPr>
      <xdr:spPr>
        <a:xfrm>
          <a:off x="3468565" y="5346338"/>
          <a:ext cx="265235" cy="421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9</xdr:row>
      <xdr:rowOff>530775</xdr:rowOff>
    </xdr:from>
    <xdr:to>
      <xdr:col>8</xdr:col>
      <xdr:colOff>482600</xdr:colOff>
      <xdr:row>10</xdr:row>
      <xdr:rowOff>155835</xdr:rowOff>
    </xdr:to>
    <xdr:cxnSp macro="">
      <xdr:nvCxnSpPr>
        <xdr:cNvPr id="1280200" name="Straight Connector 1280199"/>
        <xdr:cNvCxnSpPr/>
      </xdr:nvCxnSpPr>
      <xdr:spPr>
        <a:xfrm>
          <a:off x="3733800" y="5388525"/>
          <a:ext cx="1066800" cy="1648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10</xdr:row>
      <xdr:rowOff>155835</xdr:rowOff>
    </xdr:from>
    <xdr:to>
      <xdr:col>9</xdr:col>
      <xdr:colOff>476250</xdr:colOff>
      <xdr:row>10</xdr:row>
      <xdr:rowOff>235316</xdr:rowOff>
    </xdr:to>
    <xdr:cxnSp macro="">
      <xdr:nvCxnSpPr>
        <xdr:cNvPr id="1280201" name="Straight Connector 1280200"/>
        <xdr:cNvCxnSpPr/>
      </xdr:nvCxnSpPr>
      <xdr:spPr>
        <a:xfrm>
          <a:off x="4800600" y="5553335"/>
          <a:ext cx="533400" cy="794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10</xdr:row>
      <xdr:rowOff>235316</xdr:rowOff>
    </xdr:from>
    <xdr:to>
      <xdr:col>10</xdr:col>
      <xdr:colOff>469900</xdr:colOff>
      <xdr:row>10</xdr:row>
      <xdr:rowOff>312850</xdr:rowOff>
    </xdr:to>
    <xdr:cxnSp macro="">
      <xdr:nvCxnSpPr>
        <xdr:cNvPr id="1280202" name="Straight Connector 1280201"/>
        <xdr:cNvCxnSpPr/>
      </xdr:nvCxnSpPr>
      <xdr:spPr>
        <a:xfrm>
          <a:off x="5334000" y="5632816"/>
          <a:ext cx="533400" cy="775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10</xdr:row>
      <xdr:rowOff>312850</xdr:rowOff>
    </xdr:from>
    <xdr:to>
      <xdr:col>12</xdr:col>
      <xdr:colOff>457200</xdr:colOff>
      <xdr:row>10</xdr:row>
      <xdr:rowOff>462069</xdr:rowOff>
    </xdr:to>
    <xdr:cxnSp macro="">
      <xdr:nvCxnSpPr>
        <xdr:cNvPr id="1280203" name="Straight Connector 1280202"/>
        <xdr:cNvCxnSpPr/>
      </xdr:nvCxnSpPr>
      <xdr:spPr>
        <a:xfrm>
          <a:off x="5867400" y="5710350"/>
          <a:ext cx="1066800" cy="1492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10</xdr:row>
      <xdr:rowOff>462069</xdr:rowOff>
    </xdr:from>
    <xdr:to>
      <xdr:col>12</xdr:col>
      <xdr:colOff>482156</xdr:colOff>
      <xdr:row>10</xdr:row>
      <xdr:rowOff>465467</xdr:rowOff>
    </xdr:to>
    <xdr:cxnSp macro="">
      <xdr:nvCxnSpPr>
        <xdr:cNvPr id="1280204" name="Straight Connector 1280203"/>
        <xdr:cNvCxnSpPr/>
      </xdr:nvCxnSpPr>
      <xdr:spPr>
        <a:xfrm>
          <a:off x="6934200" y="5859569"/>
          <a:ext cx="24956" cy="33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10</xdr:row>
      <xdr:rowOff>465467</xdr:rowOff>
    </xdr:from>
    <xdr:to>
      <xdr:col>12</xdr:col>
      <xdr:colOff>482209</xdr:colOff>
      <xdr:row>10</xdr:row>
      <xdr:rowOff>465474</xdr:rowOff>
    </xdr:to>
    <xdr:cxnSp macro="">
      <xdr:nvCxnSpPr>
        <xdr:cNvPr id="1280205" name="Straight Connector 1280204"/>
        <xdr:cNvCxnSpPr/>
      </xdr:nvCxnSpPr>
      <xdr:spPr>
        <a:xfrm>
          <a:off x="6959156" y="5862967"/>
          <a:ext cx="53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10</xdr:row>
      <xdr:rowOff>465474</xdr:rowOff>
    </xdr:from>
    <xdr:to>
      <xdr:col>14</xdr:col>
      <xdr:colOff>444500</xdr:colOff>
      <xdr:row>11</xdr:row>
      <xdr:rowOff>63744</xdr:rowOff>
    </xdr:to>
    <xdr:cxnSp macro="">
      <xdr:nvCxnSpPr>
        <xdr:cNvPr id="1280206" name="Straight Connector 1280205"/>
        <xdr:cNvCxnSpPr/>
      </xdr:nvCxnSpPr>
      <xdr:spPr>
        <a:xfrm>
          <a:off x="6959209" y="5862974"/>
          <a:ext cx="1041791" cy="1380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11</xdr:row>
      <xdr:rowOff>63744</xdr:rowOff>
    </xdr:from>
    <xdr:to>
      <xdr:col>19</xdr:col>
      <xdr:colOff>412750</xdr:colOff>
      <xdr:row>11</xdr:row>
      <xdr:rowOff>383202</xdr:rowOff>
    </xdr:to>
    <xdr:cxnSp macro="">
      <xdr:nvCxnSpPr>
        <xdr:cNvPr id="1280207" name="Straight Connector 1280206"/>
        <xdr:cNvCxnSpPr/>
      </xdr:nvCxnSpPr>
      <xdr:spPr>
        <a:xfrm>
          <a:off x="8001000" y="6000994"/>
          <a:ext cx="2667000" cy="319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11</xdr:row>
      <xdr:rowOff>383202</xdr:rowOff>
    </xdr:from>
    <xdr:to>
      <xdr:col>24</xdr:col>
      <xdr:colOff>381000</xdr:colOff>
      <xdr:row>12</xdr:row>
      <xdr:rowOff>114192</xdr:rowOff>
    </xdr:to>
    <xdr:cxnSp macro="">
      <xdr:nvCxnSpPr>
        <xdr:cNvPr id="1280208" name="Straight Connector 1280207"/>
        <xdr:cNvCxnSpPr/>
      </xdr:nvCxnSpPr>
      <xdr:spPr>
        <a:xfrm>
          <a:off x="10668000" y="6320452"/>
          <a:ext cx="2667000" cy="2707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12</xdr:row>
      <xdr:rowOff>114192</xdr:rowOff>
    </xdr:from>
    <xdr:to>
      <xdr:col>29</xdr:col>
      <xdr:colOff>349250</xdr:colOff>
      <xdr:row>12</xdr:row>
      <xdr:rowOff>336214</xdr:rowOff>
    </xdr:to>
    <xdr:cxnSp macro="">
      <xdr:nvCxnSpPr>
        <xdr:cNvPr id="1280209" name="Straight Connector 1280208"/>
        <xdr:cNvCxnSpPr/>
      </xdr:nvCxnSpPr>
      <xdr:spPr>
        <a:xfrm>
          <a:off x="13335000" y="6591192"/>
          <a:ext cx="2667000" cy="2220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12</xdr:row>
      <xdr:rowOff>336214</xdr:rowOff>
    </xdr:from>
    <xdr:to>
      <xdr:col>34</xdr:col>
      <xdr:colOff>317500</xdr:colOff>
      <xdr:row>12</xdr:row>
      <xdr:rowOff>509516</xdr:rowOff>
    </xdr:to>
    <xdr:cxnSp macro="">
      <xdr:nvCxnSpPr>
        <xdr:cNvPr id="1280210" name="Straight Connector 1280209"/>
        <xdr:cNvCxnSpPr/>
      </xdr:nvCxnSpPr>
      <xdr:spPr>
        <a:xfrm>
          <a:off x="16002000" y="6813214"/>
          <a:ext cx="2667000" cy="1733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12</xdr:row>
      <xdr:rowOff>509516</xdr:rowOff>
    </xdr:from>
    <xdr:to>
      <xdr:col>39</xdr:col>
      <xdr:colOff>285750</xdr:colOff>
      <xdr:row>13</xdr:row>
      <xdr:rowOff>94351</xdr:rowOff>
    </xdr:to>
    <xdr:cxnSp macro="">
      <xdr:nvCxnSpPr>
        <xdr:cNvPr id="1280211" name="Straight Connector 1280210"/>
        <xdr:cNvCxnSpPr/>
      </xdr:nvCxnSpPr>
      <xdr:spPr>
        <a:xfrm>
          <a:off x="18669000" y="6986516"/>
          <a:ext cx="2667000" cy="1245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13</xdr:row>
      <xdr:rowOff>94351</xdr:rowOff>
    </xdr:from>
    <xdr:to>
      <xdr:col>44</xdr:col>
      <xdr:colOff>254000</xdr:colOff>
      <xdr:row>13</xdr:row>
      <xdr:rowOff>170216</xdr:rowOff>
    </xdr:to>
    <xdr:cxnSp macro="">
      <xdr:nvCxnSpPr>
        <xdr:cNvPr id="1280212" name="Straight Connector 1280211"/>
        <xdr:cNvCxnSpPr/>
      </xdr:nvCxnSpPr>
      <xdr:spPr>
        <a:xfrm>
          <a:off x="21336000" y="7111101"/>
          <a:ext cx="2667000" cy="758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13</xdr:row>
      <xdr:rowOff>170216</xdr:rowOff>
    </xdr:from>
    <xdr:to>
      <xdr:col>49</xdr:col>
      <xdr:colOff>222250</xdr:colOff>
      <xdr:row>13</xdr:row>
      <xdr:rowOff>197363</xdr:rowOff>
    </xdr:to>
    <xdr:cxnSp macro="">
      <xdr:nvCxnSpPr>
        <xdr:cNvPr id="1280213" name="Straight Connector 1280212"/>
        <xdr:cNvCxnSpPr/>
      </xdr:nvCxnSpPr>
      <xdr:spPr>
        <a:xfrm>
          <a:off x="24003000" y="7186966"/>
          <a:ext cx="2667000" cy="271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13</xdr:row>
      <xdr:rowOff>175792</xdr:rowOff>
    </xdr:from>
    <xdr:to>
      <xdr:col>54</xdr:col>
      <xdr:colOff>190500</xdr:colOff>
      <xdr:row>13</xdr:row>
      <xdr:rowOff>197363</xdr:rowOff>
    </xdr:to>
    <xdr:cxnSp macro="">
      <xdr:nvCxnSpPr>
        <xdr:cNvPr id="1280214" name="Straight Connector 1280213"/>
        <xdr:cNvCxnSpPr/>
      </xdr:nvCxnSpPr>
      <xdr:spPr>
        <a:xfrm flipV="1">
          <a:off x="26670000" y="7192542"/>
          <a:ext cx="2667000" cy="215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13</xdr:row>
      <xdr:rowOff>105501</xdr:rowOff>
    </xdr:from>
    <xdr:to>
      <xdr:col>59</xdr:col>
      <xdr:colOff>158750</xdr:colOff>
      <xdr:row>13</xdr:row>
      <xdr:rowOff>175792</xdr:rowOff>
    </xdr:to>
    <xdr:cxnSp macro="">
      <xdr:nvCxnSpPr>
        <xdr:cNvPr id="1280215" name="Straight Connector 1280214"/>
        <xdr:cNvCxnSpPr/>
      </xdr:nvCxnSpPr>
      <xdr:spPr>
        <a:xfrm flipV="1">
          <a:off x="29337000" y="7122251"/>
          <a:ext cx="2667000" cy="702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12</xdr:row>
      <xdr:rowOff>526242</xdr:rowOff>
    </xdr:from>
    <xdr:to>
      <xdr:col>64</xdr:col>
      <xdr:colOff>127000</xdr:colOff>
      <xdr:row>13</xdr:row>
      <xdr:rowOff>105501</xdr:rowOff>
    </xdr:to>
    <xdr:cxnSp macro="">
      <xdr:nvCxnSpPr>
        <xdr:cNvPr id="1280216" name="Straight Connector 1280215"/>
        <xdr:cNvCxnSpPr/>
      </xdr:nvCxnSpPr>
      <xdr:spPr>
        <a:xfrm flipV="1">
          <a:off x="32004000" y="7003242"/>
          <a:ext cx="2667000" cy="1190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12</xdr:row>
      <xdr:rowOff>481009</xdr:rowOff>
    </xdr:from>
    <xdr:to>
      <xdr:col>65</xdr:col>
      <xdr:colOff>387865</xdr:colOff>
      <xdr:row>12</xdr:row>
      <xdr:rowOff>526242</xdr:rowOff>
    </xdr:to>
    <xdr:cxnSp macro="">
      <xdr:nvCxnSpPr>
        <xdr:cNvPr id="1280217" name="Straight Connector 1280216"/>
        <xdr:cNvCxnSpPr/>
      </xdr:nvCxnSpPr>
      <xdr:spPr>
        <a:xfrm flipV="1">
          <a:off x="34671000" y="6958009"/>
          <a:ext cx="800615" cy="452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12</xdr:row>
      <xdr:rowOff>481006</xdr:rowOff>
    </xdr:from>
    <xdr:to>
      <xdr:col>65</xdr:col>
      <xdr:colOff>387917</xdr:colOff>
      <xdr:row>12</xdr:row>
      <xdr:rowOff>481009</xdr:rowOff>
    </xdr:to>
    <xdr:cxnSp macro="">
      <xdr:nvCxnSpPr>
        <xdr:cNvPr id="1280218" name="Straight Connector 1280217"/>
        <xdr:cNvCxnSpPr/>
      </xdr:nvCxnSpPr>
      <xdr:spPr>
        <a:xfrm flipV="1">
          <a:off x="35471615" y="6958006"/>
          <a:ext cx="52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12</xdr:row>
      <xdr:rowOff>464997</xdr:rowOff>
    </xdr:from>
    <xdr:to>
      <xdr:col>66</xdr:col>
      <xdr:colOff>114300</xdr:colOff>
      <xdr:row>12</xdr:row>
      <xdr:rowOff>481006</xdr:rowOff>
    </xdr:to>
    <xdr:cxnSp macro="">
      <xdr:nvCxnSpPr>
        <xdr:cNvPr id="1280219" name="Straight Connector 1280218"/>
        <xdr:cNvCxnSpPr/>
      </xdr:nvCxnSpPr>
      <xdr:spPr>
        <a:xfrm flipV="1">
          <a:off x="35471667" y="6941997"/>
          <a:ext cx="266133" cy="160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12</xdr:row>
      <xdr:rowOff>395957</xdr:rowOff>
    </xdr:from>
    <xdr:to>
      <xdr:col>68</xdr:col>
      <xdr:colOff>101600</xdr:colOff>
      <xdr:row>12</xdr:row>
      <xdr:rowOff>464997</xdr:rowOff>
    </xdr:to>
    <xdr:cxnSp macro="">
      <xdr:nvCxnSpPr>
        <xdr:cNvPr id="1280220" name="Straight Connector 1280219"/>
        <xdr:cNvCxnSpPr/>
      </xdr:nvCxnSpPr>
      <xdr:spPr>
        <a:xfrm flipV="1">
          <a:off x="35737800" y="6872957"/>
          <a:ext cx="1066800" cy="690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12</xdr:row>
      <xdr:rowOff>358514</xdr:rowOff>
    </xdr:from>
    <xdr:to>
      <xdr:col>69</xdr:col>
      <xdr:colOff>95250</xdr:colOff>
      <xdr:row>12</xdr:row>
      <xdr:rowOff>395957</xdr:rowOff>
    </xdr:to>
    <xdr:cxnSp macro="">
      <xdr:nvCxnSpPr>
        <xdr:cNvPr id="1280221" name="Straight Connector 1280220"/>
        <xdr:cNvCxnSpPr/>
      </xdr:nvCxnSpPr>
      <xdr:spPr>
        <a:xfrm flipV="1">
          <a:off x="36804600" y="6835514"/>
          <a:ext cx="533400" cy="374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12</xdr:row>
      <xdr:rowOff>319122</xdr:rowOff>
    </xdr:from>
    <xdr:to>
      <xdr:col>70</xdr:col>
      <xdr:colOff>88900</xdr:colOff>
      <xdr:row>12</xdr:row>
      <xdr:rowOff>358514</xdr:rowOff>
    </xdr:to>
    <xdr:cxnSp macro="">
      <xdr:nvCxnSpPr>
        <xdr:cNvPr id="1280222" name="Straight Connector 1280221"/>
        <xdr:cNvCxnSpPr/>
      </xdr:nvCxnSpPr>
      <xdr:spPr>
        <a:xfrm flipV="1">
          <a:off x="37338000" y="6796122"/>
          <a:ext cx="533400" cy="393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12</xdr:row>
      <xdr:rowOff>241584</xdr:rowOff>
    </xdr:from>
    <xdr:to>
      <xdr:col>71</xdr:col>
      <xdr:colOff>530188</xdr:colOff>
      <xdr:row>12</xdr:row>
      <xdr:rowOff>319122</xdr:rowOff>
    </xdr:to>
    <xdr:cxnSp macro="">
      <xdr:nvCxnSpPr>
        <xdr:cNvPr id="1280223" name="Straight Connector 1280222"/>
        <xdr:cNvCxnSpPr/>
      </xdr:nvCxnSpPr>
      <xdr:spPr>
        <a:xfrm flipV="1">
          <a:off x="37871400" y="6718584"/>
          <a:ext cx="981038" cy="775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12</xdr:row>
      <xdr:rowOff>234493</xdr:rowOff>
    </xdr:from>
    <xdr:to>
      <xdr:col>72</xdr:col>
      <xdr:colOff>76200</xdr:colOff>
      <xdr:row>12</xdr:row>
      <xdr:rowOff>241584</xdr:rowOff>
    </xdr:to>
    <xdr:cxnSp macro="">
      <xdr:nvCxnSpPr>
        <xdr:cNvPr id="1280224" name="Straight Connector 1280223"/>
        <xdr:cNvCxnSpPr/>
      </xdr:nvCxnSpPr>
      <xdr:spPr>
        <a:xfrm flipV="1">
          <a:off x="38852438" y="6711493"/>
          <a:ext cx="85762" cy="70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12</xdr:row>
      <xdr:rowOff>189254</xdr:rowOff>
    </xdr:from>
    <xdr:to>
      <xdr:col>73</xdr:col>
      <xdr:colOff>69850</xdr:colOff>
      <xdr:row>12</xdr:row>
      <xdr:rowOff>234493</xdr:rowOff>
    </xdr:to>
    <xdr:cxnSp macro="">
      <xdr:nvCxnSpPr>
        <xdr:cNvPr id="1280225" name="Straight Connector 1280224"/>
        <xdr:cNvCxnSpPr/>
      </xdr:nvCxnSpPr>
      <xdr:spPr>
        <a:xfrm flipV="1">
          <a:off x="38938200" y="6666254"/>
          <a:ext cx="533400" cy="452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12</xdr:row>
      <xdr:rowOff>145352</xdr:rowOff>
    </xdr:from>
    <xdr:to>
      <xdr:col>74</xdr:col>
      <xdr:colOff>27068</xdr:colOff>
      <xdr:row>12</xdr:row>
      <xdr:rowOff>189254</xdr:rowOff>
    </xdr:to>
    <xdr:cxnSp macro="">
      <xdr:nvCxnSpPr>
        <xdr:cNvPr id="1280226" name="Straight Connector 1280225"/>
        <xdr:cNvCxnSpPr/>
      </xdr:nvCxnSpPr>
      <xdr:spPr>
        <a:xfrm flipV="1">
          <a:off x="39471600" y="6622352"/>
          <a:ext cx="496968" cy="439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27068</xdr:colOff>
      <xdr:row>11</xdr:row>
      <xdr:rowOff>142644</xdr:rowOff>
    </xdr:from>
    <xdr:to>
      <xdr:col>74</xdr:col>
      <xdr:colOff>267162</xdr:colOff>
      <xdr:row>12</xdr:row>
      <xdr:rowOff>145352</xdr:rowOff>
    </xdr:to>
    <xdr:cxnSp macro="">
      <xdr:nvCxnSpPr>
        <xdr:cNvPr id="1280227" name="Straight Connector 1280226"/>
        <xdr:cNvCxnSpPr/>
      </xdr:nvCxnSpPr>
      <xdr:spPr>
        <a:xfrm flipV="1">
          <a:off x="39968568" y="6079894"/>
          <a:ext cx="240094" cy="542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8</xdr:row>
      <xdr:rowOff>372264</xdr:rowOff>
    </xdr:from>
    <xdr:to>
      <xdr:col>4</xdr:col>
      <xdr:colOff>508053</xdr:colOff>
      <xdr:row>8</xdr:row>
      <xdr:rowOff>372273</xdr:rowOff>
    </xdr:to>
    <xdr:cxnSp macro="">
      <xdr:nvCxnSpPr>
        <xdr:cNvPr id="1280228" name="Straight Connector 1280227"/>
        <xdr:cNvCxnSpPr/>
      </xdr:nvCxnSpPr>
      <xdr:spPr>
        <a:xfrm>
          <a:off x="2667000" y="4690264"/>
          <a:ext cx="53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508053</xdr:colOff>
      <xdr:row>8</xdr:row>
      <xdr:rowOff>372273</xdr:rowOff>
    </xdr:from>
    <xdr:to>
      <xdr:col>5</xdr:col>
      <xdr:colOff>501650</xdr:colOff>
      <xdr:row>8</xdr:row>
      <xdr:rowOff>460842</xdr:rowOff>
    </xdr:to>
    <xdr:cxnSp macro="">
      <xdr:nvCxnSpPr>
        <xdr:cNvPr id="1280229" name="Straight Connector 1280228"/>
        <xdr:cNvCxnSpPr/>
      </xdr:nvCxnSpPr>
      <xdr:spPr>
        <a:xfrm>
          <a:off x="2667053" y="4690273"/>
          <a:ext cx="533347" cy="885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8</xdr:row>
      <xdr:rowOff>460842</xdr:rowOff>
    </xdr:from>
    <xdr:to>
      <xdr:col>6</xdr:col>
      <xdr:colOff>230012</xdr:colOff>
      <xdr:row>8</xdr:row>
      <xdr:rowOff>504616</xdr:rowOff>
    </xdr:to>
    <xdr:cxnSp macro="">
      <xdr:nvCxnSpPr>
        <xdr:cNvPr id="1280230" name="Straight Connector 1280229"/>
        <xdr:cNvCxnSpPr/>
      </xdr:nvCxnSpPr>
      <xdr:spPr>
        <a:xfrm>
          <a:off x="3200400" y="4778842"/>
          <a:ext cx="268112" cy="437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8</xdr:row>
      <xdr:rowOff>504616</xdr:rowOff>
    </xdr:from>
    <xdr:to>
      <xdr:col>6</xdr:col>
      <xdr:colOff>230065</xdr:colOff>
      <xdr:row>8</xdr:row>
      <xdr:rowOff>504624</xdr:rowOff>
    </xdr:to>
    <xdr:cxnSp macro="">
      <xdr:nvCxnSpPr>
        <xdr:cNvPr id="1280231" name="Straight Connector 1280230"/>
        <xdr:cNvCxnSpPr/>
      </xdr:nvCxnSpPr>
      <xdr:spPr>
        <a:xfrm>
          <a:off x="3468512" y="4822616"/>
          <a:ext cx="53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8</xdr:row>
      <xdr:rowOff>504624</xdr:rowOff>
    </xdr:from>
    <xdr:to>
      <xdr:col>6</xdr:col>
      <xdr:colOff>495300</xdr:colOff>
      <xdr:row>9</xdr:row>
      <xdr:rowOff>7685</xdr:rowOff>
    </xdr:to>
    <xdr:cxnSp macro="">
      <xdr:nvCxnSpPr>
        <xdr:cNvPr id="1280232" name="Straight Connector 1280231"/>
        <xdr:cNvCxnSpPr/>
      </xdr:nvCxnSpPr>
      <xdr:spPr>
        <a:xfrm>
          <a:off x="3468565" y="4822624"/>
          <a:ext cx="265235" cy="428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9</xdr:row>
      <xdr:rowOff>7685</xdr:rowOff>
    </xdr:from>
    <xdr:to>
      <xdr:col>8</xdr:col>
      <xdr:colOff>482600</xdr:colOff>
      <xdr:row>9</xdr:row>
      <xdr:rowOff>174920</xdr:rowOff>
    </xdr:to>
    <xdr:cxnSp macro="">
      <xdr:nvCxnSpPr>
        <xdr:cNvPr id="1280233" name="Straight Connector 1280232"/>
        <xdr:cNvCxnSpPr/>
      </xdr:nvCxnSpPr>
      <xdr:spPr>
        <a:xfrm>
          <a:off x="3733800" y="4865435"/>
          <a:ext cx="1066800" cy="1672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9</xdr:row>
      <xdr:rowOff>174920</xdr:rowOff>
    </xdr:from>
    <xdr:to>
      <xdr:col>9</xdr:col>
      <xdr:colOff>476250</xdr:colOff>
      <xdr:row>9</xdr:row>
      <xdr:rowOff>255561</xdr:rowOff>
    </xdr:to>
    <xdr:cxnSp macro="">
      <xdr:nvCxnSpPr>
        <xdr:cNvPr id="1280234" name="Straight Connector 1280233"/>
        <xdr:cNvCxnSpPr/>
      </xdr:nvCxnSpPr>
      <xdr:spPr>
        <a:xfrm>
          <a:off x="4800600" y="5032670"/>
          <a:ext cx="533400" cy="806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9</xdr:row>
      <xdr:rowOff>255561</xdr:rowOff>
    </xdr:from>
    <xdr:to>
      <xdr:col>10</xdr:col>
      <xdr:colOff>469900</xdr:colOff>
      <xdr:row>9</xdr:row>
      <xdr:rowOff>334217</xdr:rowOff>
    </xdr:to>
    <xdr:cxnSp macro="">
      <xdr:nvCxnSpPr>
        <xdr:cNvPr id="1280235" name="Straight Connector 1280234"/>
        <xdr:cNvCxnSpPr/>
      </xdr:nvCxnSpPr>
      <xdr:spPr>
        <a:xfrm>
          <a:off x="5334000" y="5113311"/>
          <a:ext cx="533400" cy="786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9</xdr:row>
      <xdr:rowOff>334217</xdr:rowOff>
    </xdr:from>
    <xdr:to>
      <xdr:col>12</xdr:col>
      <xdr:colOff>457200</xdr:colOff>
      <xdr:row>9</xdr:row>
      <xdr:rowOff>485578</xdr:rowOff>
    </xdr:to>
    <xdr:cxnSp macro="">
      <xdr:nvCxnSpPr>
        <xdr:cNvPr id="1280236" name="Straight Connector 1280235"/>
        <xdr:cNvCxnSpPr/>
      </xdr:nvCxnSpPr>
      <xdr:spPr>
        <a:xfrm>
          <a:off x="5867400" y="5191967"/>
          <a:ext cx="1066800" cy="1513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9</xdr:row>
      <xdr:rowOff>485578</xdr:rowOff>
    </xdr:from>
    <xdr:to>
      <xdr:col>12</xdr:col>
      <xdr:colOff>482156</xdr:colOff>
      <xdr:row>9</xdr:row>
      <xdr:rowOff>489024</xdr:rowOff>
    </xdr:to>
    <xdr:cxnSp macro="">
      <xdr:nvCxnSpPr>
        <xdr:cNvPr id="1280237" name="Straight Connector 1280236"/>
        <xdr:cNvCxnSpPr/>
      </xdr:nvCxnSpPr>
      <xdr:spPr>
        <a:xfrm>
          <a:off x="6934200" y="5343328"/>
          <a:ext cx="24956" cy="34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9</xdr:row>
      <xdr:rowOff>489024</xdr:rowOff>
    </xdr:from>
    <xdr:to>
      <xdr:col>12</xdr:col>
      <xdr:colOff>482209</xdr:colOff>
      <xdr:row>9</xdr:row>
      <xdr:rowOff>489031</xdr:rowOff>
    </xdr:to>
    <xdr:cxnSp macro="">
      <xdr:nvCxnSpPr>
        <xdr:cNvPr id="1280238" name="Straight Connector 1280237"/>
        <xdr:cNvCxnSpPr/>
      </xdr:nvCxnSpPr>
      <xdr:spPr>
        <a:xfrm>
          <a:off x="6959156" y="5346774"/>
          <a:ext cx="53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9</xdr:row>
      <xdr:rowOff>489031</xdr:rowOff>
    </xdr:from>
    <xdr:to>
      <xdr:col>14</xdr:col>
      <xdr:colOff>444500</xdr:colOff>
      <xdr:row>10</xdr:row>
      <xdr:rowOff>89252</xdr:rowOff>
    </xdr:to>
    <xdr:cxnSp macro="">
      <xdr:nvCxnSpPr>
        <xdr:cNvPr id="1280239" name="Straight Connector 1280238"/>
        <xdr:cNvCxnSpPr/>
      </xdr:nvCxnSpPr>
      <xdr:spPr>
        <a:xfrm>
          <a:off x="6959209" y="5346781"/>
          <a:ext cx="1041791" cy="139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10</xdr:row>
      <xdr:rowOff>89252</xdr:rowOff>
    </xdr:from>
    <xdr:to>
      <xdr:col>19</xdr:col>
      <xdr:colOff>412750</xdr:colOff>
      <xdr:row>10</xdr:row>
      <xdr:rowOff>413089</xdr:rowOff>
    </xdr:to>
    <xdr:cxnSp macro="">
      <xdr:nvCxnSpPr>
        <xdr:cNvPr id="1280240" name="Straight Connector 1280239"/>
        <xdr:cNvCxnSpPr/>
      </xdr:nvCxnSpPr>
      <xdr:spPr>
        <a:xfrm>
          <a:off x="8001000" y="5486752"/>
          <a:ext cx="2667000" cy="3238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10</xdr:row>
      <xdr:rowOff>413089</xdr:rowOff>
    </xdr:from>
    <xdr:to>
      <xdr:col>24</xdr:col>
      <xdr:colOff>381000</xdr:colOff>
      <xdr:row>11</xdr:row>
      <xdr:rowOff>147571</xdr:rowOff>
    </xdr:to>
    <xdr:cxnSp macro="">
      <xdr:nvCxnSpPr>
        <xdr:cNvPr id="1280241" name="Straight Connector 1280240"/>
        <xdr:cNvCxnSpPr/>
      </xdr:nvCxnSpPr>
      <xdr:spPr>
        <a:xfrm>
          <a:off x="10668000" y="5810589"/>
          <a:ext cx="2667000" cy="2742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11</xdr:row>
      <xdr:rowOff>147571</xdr:rowOff>
    </xdr:from>
    <xdr:to>
      <xdr:col>29</xdr:col>
      <xdr:colOff>349250</xdr:colOff>
      <xdr:row>11</xdr:row>
      <xdr:rowOff>372198</xdr:rowOff>
    </xdr:to>
    <xdr:cxnSp macro="">
      <xdr:nvCxnSpPr>
        <xdr:cNvPr id="1280242" name="Straight Connector 1280241"/>
        <xdr:cNvCxnSpPr/>
      </xdr:nvCxnSpPr>
      <xdr:spPr>
        <a:xfrm>
          <a:off x="13335000" y="6084821"/>
          <a:ext cx="2667000" cy="2246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11</xdr:row>
      <xdr:rowOff>372198</xdr:rowOff>
    </xdr:from>
    <xdr:to>
      <xdr:col>34</xdr:col>
      <xdr:colOff>317500</xdr:colOff>
      <xdr:row>12</xdr:row>
      <xdr:rowOff>7470</xdr:rowOff>
    </xdr:to>
    <xdr:cxnSp macro="">
      <xdr:nvCxnSpPr>
        <xdr:cNvPr id="1280243" name="Straight Connector 1280242"/>
        <xdr:cNvCxnSpPr/>
      </xdr:nvCxnSpPr>
      <xdr:spPr>
        <a:xfrm>
          <a:off x="16002000" y="6309448"/>
          <a:ext cx="2667000" cy="1750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12</xdr:row>
      <xdr:rowOff>7470</xdr:rowOff>
    </xdr:from>
    <xdr:to>
      <xdr:col>39</xdr:col>
      <xdr:colOff>285750</xdr:colOff>
      <xdr:row>12</xdr:row>
      <xdr:rowOff>132888</xdr:rowOff>
    </xdr:to>
    <xdr:cxnSp macro="">
      <xdr:nvCxnSpPr>
        <xdr:cNvPr id="1280244" name="Straight Connector 1280243"/>
        <xdr:cNvCxnSpPr/>
      </xdr:nvCxnSpPr>
      <xdr:spPr>
        <a:xfrm>
          <a:off x="18669000" y="6484470"/>
          <a:ext cx="2667000" cy="1254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12</xdr:row>
      <xdr:rowOff>132888</xdr:rowOff>
    </xdr:from>
    <xdr:to>
      <xdr:col>44</xdr:col>
      <xdr:colOff>254000</xdr:colOff>
      <xdr:row>12</xdr:row>
      <xdr:rowOff>208700</xdr:rowOff>
    </xdr:to>
    <xdr:cxnSp macro="">
      <xdr:nvCxnSpPr>
        <xdr:cNvPr id="1280245" name="Straight Connector 1280244"/>
        <xdr:cNvCxnSpPr/>
      </xdr:nvCxnSpPr>
      <xdr:spPr>
        <a:xfrm>
          <a:off x="21336000" y="6609888"/>
          <a:ext cx="2667000" cy="758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12</xdr:row>
      <xdr:rowOff>208700</xdr:rowOff>
    </xdr:from>
    <xdr:to>
      <xdr:col>49</xdr:col>
      <xdr:colOff>222250</xdr:colOff>
      <xdr:row>12</xdr:row>
      <xdr:rowOff>234907</xdr:rowOff>
    </xdr:to>
    <xdr:cxnSp macro="">
      <xdr:nvCxnSpPr>
        <xdr:cNvPr id="1280246" name="Straight Connector 1280245"/>
        <xdr:cNvCxnSpPr/>
      </xdr:nvCxnSpPr>
      <xdr:spPr>
        <a:xfrm>
          <a:off x="24003000" y="6685700"/>
          <a:ext cx="2667000" cy="262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12</xdr:row>
      <xdr:rowOff>211510</xdr:rowOff>
    </xdr:from>
    <xdr:to>
      <xdr:col>54</xdr:col>
      <xdr:colOff>190500</xdr:colOff>
      <xdr:row>12</xdr:row>
      <xdr:rowOff>234907</xdr:rowOff>
    </xdr:to>
    <xdr:cxnSp macro="">
      <xdr:nvCxnSpPr>
        <xdr:cNvPr id="1280247" name="Straight Connector 1280246"/>
        <xdr:cNvCxnSpPr/>
      </xdr:nvCxnSpPr>
      <xdr:spPr>
        <a:xfrm flipV="1">
          <a:off x="26670000" y="6688510"/>
          <a:ext cx="2667000" cy="233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12</xdr:row>
      <xdr:rowOff>138508</xdr:rowOff>
    </xdr:from>
    <xdr:to>
      <xdr:col>59</xdr:col>
      <xdr:colOff>158750</xdr:colOff>
      <xdr:row>12</xdr:row>
      <xdr:rowOff>211510</xdr:rowOff>
    </xdr:to>
    <xdr:cxnSp macro="">
      <xdr:nvCxnSpPr>
        <xdr:cNvPr id="1280248" name="Straight Connector 1280247"/>
        <xdr:cNvCxnSpPr/>
      </xdr:nvCxnSpPr>
      <xdr:spPr>
        <a:xfrm flipV="1">
          <a:off x="29337000" y="6615508"/>
          <a:ext cx="2667000" cy="730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12</xdr:row>
      <xdr:rowOff>15900</xdr:rowOff>
    </xdr:from>
    <xdr:to>
      <xdr:col>64</xdr:col>
      <xdr:colOff>127000</xdr:colOff>
      <xdr:row>12</xdr:row>
      <xdr:rowOff>138508</xdr:rowOff>
    </xdr:to>
    <xdr:cxnSp macro="">
      <xdr:nvCxnSpPr>
        <xdr:cNvPr id="1280249" name="Straight Connector 1280248"/>
        <xdr:cNvCxnSpPr/>
      </xdr:nvCxnSpPr>
      <xdr:spPr>
        <a:xfrm flipV="1">
          <a:off x="32004000" y="6492900"/>
          <a:ext cx="2667000" cy="1226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11</xdr:row>
      <xdr:rowOff>509164</xdr:rowOff>
    </xdr:from>
    <xdr:to>
      <xdr:col>65</xdr:col>
      <xdr:colOff>387865</xdr:colOff>
      <xdr:row>12</xdr:row>
      <xdr:rowOff>15900</xdr:rowOff>
    </xdr:to>
    <xdr:cxnSp macro="">
      <xdr:nvCxnSpPr>
        <xdr:cNvPr id="1280250" name="Straight Connector 1280249"/>
        <xdr:cNvCxnSpPr/>
      </xdr:nvCxnSpPr>
      <xdr:spPr>
        <a:xfrm flipV="1">
          <a:off x="34671000" y="6446414"/>
          <a:ext cx="800615" cy="464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11</xdr:row>
      <xdr:rowOff>509161</xdr:rowOff>
    </xdr:from>
    <xdr:to>
      <xdr:col>65</xdr:col>
      <xdr:colOff>387917</xdr:colOff>
      <xdr:row>11</xdr:row>
      <xdr:rowOff>509164</xdr:rowOff>
    </xdr:to>
    <xdr:cxnSp macro="">
      <xdr:nvCxnSpPr>
        <xdr:cNvPr id="1280251" name="Straight Connector 1280250"/>
        <xdr:cNvCxnSpPr/>
      </xdr:nvCxnSpPr>
      <xdr:spPr>
        <a:xfrm flipV="1">
          <a:off x="35471615" y="6446411"/>
          <a:ext cx="52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11</xdr:row>
      <xdr:rowOff>492718</xdr:rowOff>
    </xdr:from>
    <xdr:to>
      <xdr:col>66</xdr:col>
      <xdr:colOff>114300</xdr:colOff>
      <xdr:row>11</xdr:row>
      <xdr:rowOff>509161</xdr:rowOff>
    </xdr:to>
    <xdr:cxnSp macro="">
      <xdr:nvCxnSpPr>
        <xdr:cNvPr id="1280252" name="Straight Connector 1280251"/>
        <xdr:cNvCxnSpPr/>
      </xdr:nvCxnSpPr>
      <xdr:spPr>
        <a:xfrm flipV="1">
          <a:off x="35471667" y="6429968"/>
          <a:ext cx="266133" cy="164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11</xdr:row>
      <xdr:rowOff>421849</xdr:rowOff>
    </xdr:from>
    <xdr:to>
      <xdr:col>68</xdr:col>
      <xdr:colOff>101600</xdr:colOff>
      <xdr:row>11</xdr:row>
      <xdr:rowOff>492718</xdr:rowOff>
    </xdr:to>
    <xdr:cxnSp macro="">
      <xdr:nvCxnSpPr>
        <xdr:cNvPr id="1280253" name="Straight Connector 1280252"/>
        <xdr:cNvCxnSpPr/>
      </xdr:nvCxnSpPr>
      <xdr:spPr>
        <a:xfrm flipV="1">
          <a:off x="35737800" y="6359099"/>
          <a:ext cx="1066800" cy="708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11</xdr:row>
      <xdr:rowOff>383438</xdr:rowOff>
    </xdr:from>
    <xdr:to>
      <xdr:col>69</xdr:col>
      <xdr:colOff>95250</xdr:colOff>
      <xdr:row>11</xdr:row>
      <xdr:rowOff>421849</xdr:rowOff>
    </xdr:to>
    <xdr:cxnSp macro="">
      <xdr:nvCxnSpPr>
        <xdr:cNvPr id="1280254" name="Straight Connector 1280253"/>
        <xdr:cNvCxnSpPr/>
      </xdr:nvCxnSpPr>
      <xdr:spPr>
        <a:xfrm flipV="1">
          <a:off x="36804600" y="6320688"/>
          <a:ext cx="533400" cy="384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11</xdr:row>
      <xdr:rowOff>343043</xdr:rowOff>
    </xdr:from>
    <xdr:to>
      <xdr:col>70</xdr:col>
      <xdr:colOff>88900</xdr:colOff>
      <xdr:row>11</xdr:row>
      <xdr:rowOff>383438</xdr:rowOff>
    </xdr:to>
    <xdr:cxnSp macro="">
      <xdr:nvCxnSpPr>
        <xdr:cNvPr id="1280255" name="Straight Connector 1280254"/>
        <xdr:cNvCxnSpPr/>
      </xdr:nvCxnSpPr>
      <xdr:spPr>
        <a:xfrm flipV="1">
          <a:off x="37338000" y="6280293"/>
          <a:ext cx="533400" cy="403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11</xdr:row>
      <xdr:rowOff>263567</xdr:rowOff>
    </xdr:from>
    <xdr:to>
      <xdr:col>71</xdr:col>
      <xdr:colOff>530188</xdr:colOff>
      <xdr:row>11</xdr:row>
      <xdr:rowOff>343043</xdr:rowOff>
    </xdr:to>
    <xdr:cxnSp macro="">
      <xdr:nvCxnSpPr>
        <xdr:cNvPr id="1280256" name="Straight Connector 1280255"/>
        <xdr:cNvCxnSpPr/>
      </xdr:nvCxnSpPr>
      <xdr:spPr>
        <a:xfrm flipV="1">
          <a:off x="37871400" y="6200817"/>
          <a:ext cx="981038" cy="794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11</xdr:row>
      <xdr:rowOff>256301</xdr:rowOff>
    </xdr:from>
    <xdr:to>
      <xdr:col>72</xdr:col>
      <xdr:colOff>76200</xdr:colOff>
      <xdr:row>11</xdr:row>
      <xdr:rowOff>263567</xdr:rowOff>
    </xdr:to>
    <xdr:cxnSp macro="">
      <xdr:nvCxnSpPr>
        <xdr:cNvPr id="1280257" name="Straight Connector 1280256"/>
        <xdr:cNvCxnSpPr/>
      </xdr:nvCxnSpPr>
      <xdr:spPr>
        <a:xfrm flipV="1">
          <a:off x="38852438" y="6193551"/>
          <a:ext cx="85762" cy="72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11</xdr:row>
      <xdr:rowOff>209953</xdr:rowOff>
    </xdr:from>
    <xdr:to>
      <xdr:col>73</xdr:col>
      <xdr:colOff>69850</xdr:colOff>
      <xdr:row>11</xdr:row>
      <xdr:rowOff>256301</xdr:rowOff>
    </xdr:to>
    <xdr:cxnSp macro="">
      <xdr:nvCxnSpPr>
        <xdr:cNvPr id="1280258" name="Straight Connector 1280257"/>
        <xdr:cNvCxnSpPr/>
      </xdr:nvCxnSpPr>
      <xdr:spPr>
        <a:xfrm flipV="1">
          <a:off x="38938200" y="6147203"/>
          <a:ext cx="533400" cy="463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11</xdr:row>
      <xdr:rowOff>164986</xdr:rowOff>
    </xdr:from>
    <xdr:to>
      <xdr:col>74</xdr:col>
      <xdr:colOff>27068</xdr:colOff>
      <xdr:row>11</xdr:row>
      <xdr:rowOff>209953</xdr:rowOff>
    </xdr:to>
    <xdr:cxnSp macro="">
      <xdr:nvCxnSpPr>
        <xdr:cNvPr id="1280259" name="Straight Connector 1280258"/>
        <xdr:cNvCxnSpPr/>
      </xdr:nvCxnSpPr>
      <xdr:spPr>
        <a:xfrm flipV="1">
          <a:off x="39471600" y="6102236"/>
          <a:ext cx="496968" cy="449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27068</xdr:colOff>
      <xdr:row>11</xdr:row>
      <xdr:rowOff>142644</xdr:rowOff>
    </xdr:from>
    <xdr:to>
      <xdr:col>74</xdr:col>
      <xdr:colOff>267162</xdr:colOff>
      <xdr:row>11</xdr:row>
      <xdr:rowOff>164986</xdr:rowOff>
    </xdr:to>
    <xdr:cxnSp macro="">
      <xdr:nvCxnSpPr>
        <xdr:cNvPr id="1280260" name="Straight Connector 1280259"/>
        <xdr:cNvCxnSpPr/>
      </xdr:nvCxnSpPr>
      <xdr:spPr>
        <a:xfrm flipV="1">
          <a:off x="39968568" y="6079894"/>
          <a:ext cx="240094" cy="223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20</xdr:row>
      <xdr:rowOff>166193</xdr:rowOff>
    </xdr:from>
    <xdr:to>
      <xdr:col>103</xdr:col>
      <xdr:colOff>412750</xdr:colOff>
      <xdr:row>22</xdr:row>
      <xdr:rowOff>270880</xdr:rowOff>
    </xdr:to>
    <xdr:cxnSp macro="">
      <xdr:nvCxnSpPr>
        <xdr:cNvPr id="1280261" name="Straight Connector 1280260"/>
        <xdr:cNvCxnSpPr/>
      </xdr:nvCxnSpPr>
      <xdr:spPr>
        <a:xfrm flipV="1">
          <a:off x="56007000" y="10961193"/>
          <a:ext cx="0" cy="11841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20</xdr:row>
      <xdr:rowOff>165729</xdr:rowOff>
    </xdr:from>
    <xdr:to>
      <xdr:col>103</xdr:col>
      <xdr:colOff>412750</xdr:colOff>
      <xdr:row>20</xdr:row>
      <xdr:rowOff>166193</xdr:rowOff>
    </xdr:to>
    <xdr:cxnSp macro="">
      <xdr:nvCxnSpPr>
        <xdr:cNvPr id="1280262" name="Straight Connector 1280261"/>
        <xdr:cNvCxnSpPr/>
      </xdr:nvCxnSpPr>
      <xdr:spPr>
        <a:xfrm flipV="1">
          <a:off x="56007000" y="10960729"/>
          <a:ext cx="0" cy="4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404434</xdr:colOff>
      <xdr:row>17</xdr:row>
      <xdr:rowOff>370267</xdr:rowOff>
    </xdr:from>
    <xdr:to>
      <xdr:col>103</xdr:col>
      <xdr:colOff>412750</xdr:colOff>
      <xdr:row>20</xdr:row>
      <xdr:rowOff>165729</xdr:rowOff>
    </xdr:to>
    <xdr:cxnSp macro="">
      <xdr:nvCxnSpPr>
        <xdr:cNvPr id="1280263" name="Straight Connector 1280262"/>
        <xdr:cNvCxnSpPr/>
      </xdr:nvCxnSpPr>
      <xdr:spPr>
        <a:xfrm flipH="1" flipV="1">
          <a:off x="54919184" y="9546017"/>
          <a:ext cx="1087816" cy="14147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465627</xdr:colOff>
      <xdr:row>10</xdr:row>
      <xdr:rowOff>235316</xdr:rowOff>
    </xdr:from>
    <xdr:to>
      <xdr:col>101</xdr:col>
      <xdr:colOff>404434</xdr:colOff>
      <xdr:row>17</xdr:row>
      <xdr:rowOff>370267</xdr:rowOff>
    </xdr:to>
    <xdr:cxnSp macro="">
      <xdr:nvCxnSpPr>
        <xdr:cNvPr id="1280264" name="Straight Connector 1280263"/>
        <xdr:cNvCxnSpPr/>
      </xdr:nvCxnSpPr>
      <xdr:spPr>
        <a:xfrm flipH="1" flipV="1">
          <a:off x="53361127" y="5632816"/>
          <a:ext cx="1558057" cy="39132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206536</xdr:colOff>
      <xdr:row>9</xdr:row>
      <xdr:rowOff>255561</xdr:rowOff>
    </xdr:from>
    <xdr:to>
      <xdr:col>98</xdr:col>
      <xdr:colOff>465627</xdr:colOff>
      <xdr:row>10</xdr:row>
      <xdr:rowOff>235316</xdr:rowOff>
    </xdr:to>
    <xdr:cxnSp macro="">
      <xdr:nvCxnSpPr>
        <xdr:cNvPr id="1280265" name="Straight Connector 1280264"/>
        <xdr:cNvCxnSpPr/>
      </xdr:nvCxnSpPr>
      <xdr:spPr>
        <a:xfrm flipH="1" flipV="1">
          <a:off x="53102036" y="5113311"/>
          <a:ext cx="259091" cy="5195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274917</xdr:colOff>
      <xdr:row>24</xdr:row>
      <xdr:rowOff>60044</xdr:rowOff>
    </xdr:from>
    <xdr:to>
      <xdr:col>103</xdr:col>
      <xdr:colOff>412750</xdr:colOff>
      <xdr:row>24</xdr:row>
      <xdr:rowOff>60044</xdr:rowOff>
    </xdr:to>
    <xdr:cxnSp macro="">
      <xdr:nvCxnSpPr>
        <xdr:cNvPr id="1280266" name="Straight Connector 1280265"/>
        <xdr:cNvCxnSpPr/>
      </xdr:nvCxnSpPr>
      <xdr:spPr>
        <a:xfrm flipH="1">
          <a:off x="55869167" y="13014044"/>
          <a:ext cx="137833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274917</xdr:colOff>
      <xdr:row>23</xdr:row>
      <xdr:rowOff>193344</xdr:rowOff>
    </xdr:from>
    <xdr:to>
      <xdr:col>103</xdr:col>
      <xdr:colOff>274917</xdr:colOff>
      <xdr:row>24</xdr:row>
      <xdr:rowOff>60044</xdr:rowOff>
    </xdr:to>
    <xdr:cxnSp macro="">
      <xdr:nvCxnSpPr>
        <xdr:cNvPr id="1280267" name="Straight Connector 1280266"/>
        <xdr:cNvCxnSpPr/>
      </xdr:nvCxnSpPr>
      <xdr:spPr>
        <a:xfrm flipV="1">
          <a:off x="55869167" y="12607594"/>
          <a:ext cx="0" cy="4064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214095</xdr:colOff>
      <xdr:row>18</xdr:row>
      <xdr:rowOff>334283</xdr:rowOff>
    </xdr:from>
    <xdr:to>
      <xdr:col>103</xdr:col>
      <xdr:colOff>274917</xdr:colOff>
      <xdr:row>23</xdr:row>
      <xdr:rowOff>193344</xdr:rowOff>
    </xdr:to>
    <xdr:cxnSp macro="">
      <xdr:nvCxnSpPr>
        <xdr:cNvPr id="1280268" name="Straight Connector 1280267"/>
        <xdr:cNvCxnSpPr/>
      </xdr:nvCxnSpPr>
      <xdr:spPr>
        <a:xfrm flipH="1" flipV="1">
          <a:off x="53649345" y="10049783"/>
          <a:ext cx="2219822" cy="25578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436566</xdr:colOff>
      <xdr:row>11</xdr:row>
      <xdr:rowOff>63744</xdr:rowOff>
    </xdr:from>
    <xdr:to>
      <xdr:col>99</xdr:col>
      <xdr:colOff>214095</xdr:colOff>
      <xdr:row>18</xdr:row>
      <xdr:rowOff>334283</xdr:rowOff>
    </xdr:to>
    <xdr:cxnSp macro="">
      <xdr:nvCxnSpPr>
        <xdr:cNvPr id="1280269" name="Straight Connector 1280268"/>
        <xdr:cNvCxnSpPr/>
      </xdr:nvCxnSpPr>
      <xdr:spPr>
        <a:xfrm flipH="1" flipV="1">
          <a:off x="51712816" y="6000994"/>
          <a:ext cx="1936529" cy="40487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204099</xdr:colOff>
      <xdr:row>10</xdr:row>
      <xdr:rowOff>89252</xdr:rowOff>
    </xdr:from>
    <xdr:to>
      <xdr:col>95</xdr:col>
      <xdr:colOff>436566</xdr:colOff>
      <xdr:row>11</xdr:row>
      <xdr:rowOff>63744</xdr:rowOff>
    </xdr:to>
    <xdr:cxnSp macro="">
      <xdr:nvCxnSpPr>
        <xdr:cNvPr id="1280270" name="Straight Connector 1280269"/>
        <xdr:cNvCxnSpPr/>
      </xdr:nvCxnSpPr>
      <xdr:spPr>
        <a:xfrm flipH="1" flipV="1">
          <a:off x="51480349" y="5486752"/>
          <a:ext cx="232467" cy="5142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428836</xdr:colOff>
      <xdr:row>24</xdr:row>
      <xdr:rowOff>203208</xdr:rowOff>
    </xdr:from>
    <xdr:to>
      <xdr:col>103</xdr:col>
      <xdr:colOff>412750</xdr:colOff>
      <xdr:row>24</xdr:row>
      <xdr:rowOff>203208</xdr:rowOff>
    </xdr:to>
    <xdr:cxnSp macro="">
      <xdr:nvCxnSpPr>
        <xdr:cNvPr id="1280271" name="Straight Connector 1280270"/>
        <xdr:cNvCxnSpPr/>
      </xdr:nvCxnSpPr>
      <xdr:spPr>
        <a:xfrm flipH="1">
          <a:off x="55483336" y="13157208"/>
          <a:ext cx="52366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428836</xdr:colOff>
      <xdr:row>23</xdr:row>
      <xdr:rowOff>336507</xdr:rowOff>
    </xdr:from>
    <xdr:to>
      <xdr:col>102</xdr:col>
      <xdr:colOff>428836</xdr:colOff>
      <xdr:row>24</xdr:row>
      <xdr:rowOff>203208</xdr:rowOff>
    </xdr:to>
    <xdr:cxnSp macro="">
      <xdr:nvCxnSpPr>
        <xdr:cNvPr id="1280272" name="Straight Connector 1280271"/>
        <xdr:cNvCxnSpPr/>
      </xdr:nvCxnSpPr>
      <xdr:spPr>
        <a:xfrm flipV="1">
          <a:off x="55483336" y="12750757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301495</xdr:colOff>
      <xdr:row>19</xdr:row>
      <xdr:rowOff>211600</xdr:rowOff>
    </xdr:from>
    <xdr:to>
      <xdr:col>102</xdr:col>
      <xdr:colOff>428836</xdr:colOff>
      <xdr:row>23</xdr:row>
      <xdr:rowOff>336507</xdr:rowOff>
    </xdr:to>
    <xdr:cxnSp macro="">
      <xdr:nvCxnSpPr>
        <xdr:cNvPr id="1280273" name="Straight Connector 1280272"/>
        <xdr:cNvCxnSpPr/>
      </xdr:nvCxnSpPr>
      <xdr:spPr>
        <a:xfrm flipH="1" flipV="1">
          <a:off x="52657245" y="10466850"/>
          <a:ext cx="2826091" cy="22839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28541</xdr:colOff>
      <xdr:row>11</xdr:row>
      <xdr:rowOff>383202</xdr:rowOff>
    </xdr:from>
    <xdr:to>
      <xdr:col>97</xdr:col>
      <xdr:colOff>301495</xdr:colOff>
      <xdr:row>19</xdr:row>
      <xdr:rowOff>211600</xdr:rowOff>
    </xdr:to>
    <xdr:cxnSp macro="">
      <xdr:nvCxnSpPr>
        <xdr:cNvPr id="1280274" name="Straight Connector 1280273"/>
        <xdr:cNvCxnSpPr/>
      </xdr:nvCxnSpPr>
      <xdr:spPr>
        <a:xfrm flipH="1" flipV="1">
          <a:off x="50765041" y="6320452"/>
          <a:ext cx="1892204" cy="41463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367726</xdr:colOff>
      <xdr:row>10</xdr:row>
      <xdr:rowOff>413089</xdr:rowOff>
    </xdr:from>
    <xdr:to>
      <xdr:col>94</xdr:col>
      <xdr:colOff>28541</xdr:colOff>
      <xdr:row>11</xdr:row>
      <xdr:rowOff>383202</xdr:rowOff>
    </xdr:to>
    <xdr:cxnSp macro="">
      <xdr:nvCxnSpPr>
        <xdr:cNvPr id="1280275" name="Straight Connector 1280274"/>
        <xdr:cNvCxnSpPr/>
      </xdr:nvCxnSpPr>
      <xdr:spPr>
        <a:xfrm flipH="1" flipV="1">
          <a:off x="50564476" y="5810589"/>
          <a:ext cx="200565" cy="5098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80851</xdr:colOff>
      <xdr:row>24</xdr:row>
      <xdr:rowOff>346371</xdr:rowOff>
    </xdr:from>
    <xdr:to>
      <xdr:col>103</xdr:col>
      <xdr:colOff>412750</xdr:colOff>
      <xdr:row>24</xdr:row>
      <xdr:rowOff>346371</xdr:rowOff>
    </xdr:to>
    <xdr:cxnSp macro="">
      <xdr:nvCxnSpPr>
        <xdr:cNvPr id="1280276" name="Straight Connector 1280275"/>
        <xdr:cNvCxnSpPr/>
      </xdr:nvCxnSpPr>
      <xdr:spPr>
        <a:xfrm flipH="1">
          <a:off x="55135351" y="13300371"/>
          <a:ext cx="87164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80851</xdr:colOff>
      <xdr:row>23</xdr:row>
      <xdr:rowOff>479671</xdr:rowOff>
    </xdr:from>
    <xdr:to>
      <xdr:col>102</xdr:col>
      <xdr:colOff>80851</xdr:colOff>
      <xdr:row>24</xdr:row>
      <xdr:rowOff>346371</xdr:rowOff>
    </xdr:to>
    <xdr:cxnSp macro="">
      <xdr:nvCxnSpPr>
        <xdr:cNvPr id="1280277" name="Straight Connector 1280276"/>
        <xdr:cNvCxnSpPr/>
      </xdr:nvCxnSpPr>
      <xdr:spPr>
        <a:xfrm flipV="1">
          <a:off x="55135351" y="12893921"/>
          <a:ext cx="0" cy="4064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76944</xdr:colOff>
      <xdr:row>20</xdr:row>
      <xdr:rowOff>2218</xdr:rowOff>
    </xdr:from>
    <xdr:to>
      <xdr:col>102</xdr:col>
      <xdr:colOff>80851</xdr:colOff>
      <xdr:row>23</xdr:row>
      <xdr:rowOff>479671</xdr:rowOff>
    </xdr:to>
    <xdr:cxnSp macro="">
      <xdr:nvCxnSpPr>
        <xdr:cNvPr id="1280278" name="Straight Connector 1280277"/>
        <xdr:cNvCxnSpPr/>
      </xdr:nvCxnSpPr>
      <xdr:spPr>
        <a:xfrm flipH="1" flipV="1">
          <a:off x="51892944" y="10797218"/>
          <a:ext cx="3242407" cy="20967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78498</xdr:colOff>
      <xdr:row>12</xdr:row>
      <xdr:rowOff>114192</xdr:rowOff>
    </xdr:from>
    <xdr:to>
      <xdr:col>96</xdr:col>
      <xdr:colOff>76944</xdr:colOff>
      <xdr:row>20</xdr:row>
      <xdr:rowOff>2218</xdr:rowOff>
    </xdr:to>
    <xdr:cxnSp macro="">
      <xdr:nvCxnSpPr>
        <xdr:cNvPr id="1280279" name="Straight Connector 1280278"/>
        <xdr:cNvCxnSpPr/>
      </xdr:nvCxnSpPr>
      <xdr:spPr>
        <a:xfrm flipH="1" flipV="1">
          <a:off x="50275248" y="6591192"/>
          <a:ext cx="1617696" cy="42060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449774</xdr:colOff>
      <xdr:row>11</xdr:row>
      <xdr:rowOff>147571</xdr:rowOff>
    </xdr:from>
    <xdr:to>
      <xdr:col>93</xdr:col>
      <xdr:colOff>78498</xdr:colOff>
      <xdr:row>12</xdr:row>
      <xdr:rowOff>114192</xdr:rowOff>
    </xdr:to>
    <xdr:cxnSp macro="">
      <xdr:nvCxnSpPr>
        <xdr:cNvPr id="1280280" name="Straight Connector 1280279"/>
        <xdr:cNvCxnSpPr/>
      </xdr:nvCxnSpPr>
      <xdr:spPr>
        <a:xfrm flipH="1" flipV="1">
          <a:off x="50106774" y="6084821"/>
          <a:ext cx="168474" cy="5063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368753</xdr:colOff>
      <xdr:row>24</xdr:row>
      <xdr:rowOff>489536</xdr:rowOff>
    </xdr:from>
    <xdr:to>
      <xdr:col>103</xdr:col>
      <xdr:colOff>412750</xdr:colOff>
      <xdr:row>24</xdr:row>
      <xdr:rowOff>489536</xdr:rowOff>
    </xdr:to>
    <xdr:cxnSp macro="">
      <xdr:nvCxnSpPr>
        <xdr:cNvPr id="1280281" name="Straight Connector 1280280"/>
        <xdr:cNvCxnSpPr/>
      </xdr:nvCxnSpPr>
      <xdr:spPr>
        <a:xfrm flipH="1">
          <a:off x="54883503" y="13443536"/>
          <a:ext cx="112349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368753</xdr:colOff>
      <xdr:row>24</xdr:row>
      <xdr:rowOff>83085</xdr:rowOff>
    </xdr:from>
    <xdr:to>
      <xdr:col>101</xdr:col>
      <xdr:colOff>368753</xdr:colOff>
      <xdr:row>24</xdr:row>
      <xdr:rowOff>489536</xdr:rowOff>
    </xdr:to>
    <xdr:cxnSp macro="">
      <xdr:nvCxnSpPr>
        <xdr:cNvPr id="1280282" name="Straight Connector 1280281"/>
        <xdr:cNvCxnSpPr/>
      </xdr:nvCxnSpPr>
      <xdr:spPr>
        <a:xfrm flipV="1">
          <a:off x="54883503" y="13037085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46003</xdr:colOff>
      <xdr:row>20</xdr:row>
      <xdr:rowOff>245887</xdr:rowOff>
    </xdr:from>
    <xdr:to>
      <xdr:col>101</xdr:col>
      <xdr:colOff>368753</xdr:colOff>
      <xdr:row>24</xdr:row>
      <xdr:rowOff>83085</xdr:rowOff>
    </xdr:to>
    <xdr:cxnSp macro="">
      <xdr:nvCxnSpPr>
        <xdr:cNvPr id="1280283" name="Straight Connector 1280282"/>
        <xdr:cNvCxnSpPr/>
      </xdr:nvCxnSpPr>
      <xdr:spPr>
        <a:xfrm flipH="1" flipV="1">
          <a:off x="51322253" y="11040887"/>
          <a:ext cx="3561250" cy="19961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398193</xdr:colOff>
      <xdr:row>12</xdr:row>
      <xdr:rowOff>336214</xdr:rowOff>
    </xdr:from>
    <xdr:to>
      <xdr:col>95</xdr:col>
      <xdr:colOff>46003</xdr:colOff>
      <xdr:row>20</xdr:row>
      <xdr:rowOff>245887</xdr:rowOff>
    </xdr:to>
    <xdr:cxnSp macro="">
      <xdr:nvCxnSpPr>
        <xdr:cNvPr id="1280284" name="Straight Connector 1280283"/>
        <xdr:cNvCxnSpPr/>
      </xdr:nvCxnSpPr>
      <xdr:spPr>
        <a:xfrm flipH="1" flipV="1">
          <a:off x="50055193" y="6813214"/>
          <a:ext cx="1267060" cy="42276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257826</xdr:colOff>
      <xdr:row>11</xdr:row>
      <xdr:rowOff>372198</xdr:rowOff>
    </xdr:from>
    <xdr:to>
      <xdr:col>92</xdr:col>
      <xdr:colOff>398193</xdr:colOff>
      <xdr:row>12</xdr:row>
      <xdr:rowOff>336214</xdr:rowOff>
    </xdr:to>
    <xdr:cxnSp macro="">
      <xdr:nvCxnSpPr>
        <xdr:cNvPr id="1280285" name="Straight Connector 1280284"/>
        <xdr:cNvCxnSpPr/>
      </xdr:nvCxnSpPr>
      <xdr:spPr>
        <a:xfrm flipH="1" flipV="1">
          <a:off x="49914826" y="6309448"/>
          <a:ext cx="140367" cy="5037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228234</xdr:colOff>
      <xdr:row>25</xdr:row>
      <xdr:rowOff>92949</xdr:rowOff>
    </xdr:from>
    <xdr:to>
      <xdr:col>103</xdr:col>
      <xdr:colOff>412750</xdr:colOff>
      <xdr:row>25</xdr:row>
      <xdr:rowOff>92949</xdr:rowOff>
    </xdr:to>
    <xdr:cxnSp macro="">
      <xdr:nvCxnSpPr>
        <xdr:cNvPr id="1280286" name="Straight Connector 1280285"/>
        <xdr:cNvCxnSpPr/>
      </xdr:nvCxnSpPr>
      <xdr:spPr>
        <a:xfrm flipH="1">
          <a:off x="54742984" y="13586699"/>
          <a:ext cx="1264016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228234</xdr:colOff>
      <xdr:row>24</xdr:row>
      <xdr:rowOff>226248</xdr:rowOff>
    </xdr:from>
    <xdr:to>
      <xdr:col>101</xdr:col>
      <xdr:colOff>228234</xdr:colOff>
      <xdr:row>25</xdr:row>
      <xdr:rowOff>92949</xdr:rowOff>
    </xdr:to>
    <xdr:cxnSp macro="">
      <xdr:nvCxnSpPr>
        <xdr:cNvPr id="1280287" name="Straight Connector 1280286"/>
        <xdr:cNvCxnSpPr/>
      </xdr:nvCxnSpPr>
      <xdr:spPr>
        <a:xfrm flipV="1">
          <a:off x="54742984" y="13180248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190224</xdr:colOff>
      <xdr:row>20</xdr:row>
      <xdr:rowOff>402858</xdr:rowOff>
    </xdr:from>
    <xdr:to>
      <xdr:col>101</xdr:col>
      <xdr:colOff>228234</xdr:colOff>
      <xdr:row>24</xdr:row>
      <xdr:rowOff>226248</xdr:rowOff>
    </xdr:to>
    <xdr:cxnSp macro="">
      <xdr:nvCxnSpPr>
        <xdr:cNvPr id="1280288" name="Straight Connector 1280287"/>
        <xdr:cNvCxnSpPr/>
      </xdr:nvCxnSpPr>
      <xdr:spPr>
        <a:xfrm flipH="1" flipV="1">
          <a:off x="50926724" y="11197858"/>
          <a:ext cx="3816260" cy="19823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313981</xdr:colOff>
      <xdr:row>12</xdr:row>
      <xdr:rowOff>509516</xdr:rowOff>
    </xdr:from>
    <xdr:to>
      <xdr:col>94</xdr:col>
      <xdr:colOff>190224</xdr:colOff>
      <xdr:row>20</xdr:row>
      <xdr:rowOff>402858</xdr:rowOff>
    </xdr:to>
    <xdr:cxnSp macro="">
      <xdr:nvCxnSpPr>
        <xdr:cNvPr id="1280289" name="Straight Connector 1280288"/>
        <xdr:cNvCxnSpPr/>
      </xdr:nvCxnSpPr>
      <xdr:spPr>
        <a:xfrm flipH="1" flipV="1">
          <a:off x="49970981" y="6986516"/>
          <a:ext cx="955743" cy="42113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194481</xdr:colOff>
      <xdr:row>12</xdr:row>
      <xdr:rowOff>7470</xdr:rowOff>
    </xdr:from>
    <xdr:to>
      <xdr:col>92</xdr:col>
      <xdr:colOff>313981</xdr:colOff>
      <xdr:row>12</xdr:row>
      <xdr:rowOff>509516</xdr:rowOff>
    </xdr:to>
    <xdr:cxnSp macro="">
      <xdr:nvCxnSpPr>
        <xdr:cNvPr id="1280290" name="Straight Connector 1280289"/>
        <xdr:cNvCxnSpPr/>
      </xdr:nvCxnSpPr>
      <xdr:spPr>
        <a:xfrm flipH="1" flipV="1">
          <a:off x="49851481" y="6484470"/>
          <a:ext cx="119500" cy="5020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187523</xdr:colOff>
      <xdr:row>25</xdr:row>
      <xdr:rowOff>236113</xdr:rowOff>
    </xdr:from>
    <xdr:to>
      <xdr:col>103</xdr:col>
      <xdr:colOff>412750</xdr:colOff>
      <xdr:row>25</xdr:row>
      <xdr:rowOff>236113</xdr:rowOff>
    </xdr:to>
    <xdr:cxnSp macro="">
      <xdr:nvCxnSpPr>
        <xdr:cNvPr id="1280291" name="Straight Connector 1280290"/>
        <xdr:cNvCxnSpPr/>
      </xdr:nvCxnSpPr>
      <xdr:spPr>
        <a:xfrm flipH="1">
          <a:off x="54702273" y="13729863"/>
          <a:ext cx="130472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236113</xdr:rowOff>
    </xdr:from>
    <xdr:to>
      <xdr:col>106</xdr:col>
      <xdr:colOff>98227</xdr:colOff>
      <xdr:row>25</xdr:row>
      <xdr:rowOff>236113</xdr:rowOff>
    </xdr:to>
    <xdr:cxnSp macro="">
      <xdr:nvCxnSpPr>
        <xdr:cNvPr id="1280292" name="Straight Connector 1280291"/>
        <xdr:cNvCxnSpPr/>
      </xdr:nvCxnSpPr>
      <xdr:spPr>
        <a:xfrm>
          <a:off x="56007000" y="13729863"/>
          <a:ext cx="130472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187523</xdr:colOff>
      <xdr:row>24</xdr:row>
      <xdr:rowOff>369412</xdr:rowOff>
    </xdr:from>
    <xdr:to>
      <xdr:col>101</xdr:col>
      <xdr:colOff>187523</xdr:colOff>
      <xdr:row>25</xdr:row>
      <xdr:rowOff>236113</xdr:rowOff>
    </xdr:to>
    <xdr:cxnSp macro="">
      <xdr:nvCxnSpPr>
        <xdr:cNvPr id="1280293" name="Straight Connector 1280292"/>
        <xdr:cNvCxnSpPr/>
      </xdr:nvCxnSpPr>
      <xdr:spPr>
        <a:xfrm flipV="1">
          <a:off x="54702273" y="13323412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98227</xdr:colOff>
      <xdr:row>24</xdr:row>
      <xdr:rowOff>369412</xdr:rowOff>
    </xdr:from>
    <xdr:to>
      <xdr:col>106</xdr:col>
      <xdr:colOff>98227</xdr:colOff>
      <xdr:row>25</xdr:row>
      <xdr:rowOff>236113</xdr:rowOff>
    </xdr:to>
    <xdr:cxnSp macro="">
      <xdr:nvCxnSpPr>
        <xdr:cNvPr id="1280294" name="Straight Connector 1280293"/>
        <xdr:cNvCxnSpPr/>
      </xdr:nvCxnSpPr>
      <xdr:spPr>
        <a:xfrm flipV="1">
          <a:off x="57311727" y="13323412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506909</xdr:colOff>
      <xdr:row>20</xdr:row>
      <xdr:rowOff>473128</xdr:rowOff>
    </xdr:from>
    <xdr:to>
      <xdr:col>101</xdr:col>
      <xdr:colOff>187523</xdr:colOff>
      <xdr:row>24</xdr:row>
      <xdr:rowOff>369412</xdr:rowOff>
    </xdr:to>
    <xdr:cxnSp macro="">
      <xdr:nvCxnSpPr>
        <xdr:cNvPr id="1280295" name="Straight Connector 1280294"/>
        <xdr:cNvCxnSpPr/>
      </xdr:nvCxnSpPr>
      <xdr:spPr>
        <a:xfrm flipH="1" flipV="1">
          <a:off x="50703659" y="11268128"/>
          <a:ext cx="3998614" cy="20552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98227</xdr:colOff>
      <xdr:row>20</xdr:row>
      <xdr:rowOff>473128</xdr:rowOff>
    </xdr:from>
    <xdr:to>
      <xdr:col>113</xdr:col>
      <xdr:colOff>318591</xdr:colOff>
      <xdr:row>24</xdr:row>
      <xdr:rowOff>369412</xdr:rowOff>
    </xdr:to>
    <xdr:cxnSp macro="">
      <xdr:nvCxnSpPr>
        <xdr:cNvPr id="1280296" name="Straight Connector 1280295"/>
        <xdr:cNvCxnSpPr/>
      </xdr:nvCxnSpPr>
      <xdr:spPr>
        <a:xfrm flipV="1">
          <a:off x="57311727" y="11268128"/>
          <a:ext cx="3998614" cy="20552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286048</xdr:colOff>
      <xdr:row>13</xdr:row>
      <xdr:rowOff>94351</xdr:rowOff>
    </xdr:from>
    <xdr:to>
      <xdr:col>93</xdr:col>
      <xdr:colOff>506909</xdr:colOff>
      <xdr:row>20</xdr:row>
      <xdr:rowOff>473128</xdr:rowOff>
    </xdr:to>
    <xdr:cxnSp macro="">
      <xdr:nvCxnSpPr>
        <xdr:cNvPr id="1280297" name="Straight Connector 1280296"/>
        <xdr:cNvCxnSpPr/>
      </xdr:nvCxnSpPr>
      <xdr:spPr>
        <a:xfrm flipH="1" flipV="1">
          <a:off x="49943048" y="7111101"/>
          <a:ext cx="760611" cy="41570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318591</xdr:colOff>
      <xdr:row>13</xdr:row>
      <xdr:rowOff>94351</xdr:rowOff>
    </xdr:from>
    <xdr:to>
      <xdr:col>114</xdr:col>
      <xdr:colOff>539452</xdr:colOff>
      <xdr:row>20</xdr:row>
      <xdr:rowOff>473128</xdr:rowOff>
    </xdr:to>
    <xdr:cxnSp macro="">
      <xdr:nvCxnSpPr>
        <xdr:cNvPr id="1280298" name="Straight Connector 1280297"/>
        <xdr:cNvCxnSpPr/>
      </xdr:nvCxnSpPr>
      <xdr:spPr>
        <a:xfrm flipV="1">
          <a:off x="61310341" y="7111101"/>
          <a:ext cx="760611" cy="41570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177843</xdr:colOff>
      <xdr:row>12</xdr:row>
      <xdr:rowOff>132888</xdr:rowOff>
    </xdr:from>
    <xdr:to>
      <xdr:col>92</xdr:col>
      <xdr:colOff>286048</xdr:colOff>
      <xdr:row>13</xdr:row>
      <xdr:rowOff>94351</xdr:rowOff>
    </xdr:to>
    <xdr:cxnSp macro="">
      <xdr:nvCxnSpPr>
        <xdr:cNvPr id="1280299" name="Straight Connector 1280298"/>
        <xdr:cNvCxnSpPr/>
      </xdr:nvCxnSpPr>
      <xdr:spPr>
        <a:xfrm flipH="1" flipV="1">
          <a:off x="49834843" y="6609888"/>
          <a:ext cx="108205" cy="5012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539452</xdr:colOff>
      <xdr:row>12</xdr:row>
      <xdr:rowOff>132888</xdr:rowOff>
    </xdr:from>
    <xdr:to>
      <xdr:col>115</xdr:col>
      <xdr:colOff>107907</xdr:colOff>
      <xdr:row>13</xdr:row>
      <xdr:rowOff>94351</xdr:rowOff>
    </xdr:to>
    <xdr:cxnSp macro="">
      <xdr:nvCxnSpPr>
        <xdr:cNvPr id="1280300" name="Straight Connector 1280299"/>
        <xdr:cNvCxnSpPr/>
      </xdr:nvCxnSpPr>
      <xdr:spPr>
        <a:xfrm flipV="1">
          <a:off x="62070952" y="6609888"/>
          <a:ext cx="108205" cy="5012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379276</xdr:rowOff>
    </xdr:from>
    <xdr:to>
      <xdr:col>106</xdr:col>
      <xdr:colOff>60927</xdr:colOff>
      <xdr:row>25</xdr:row>
      <xdr:rowOff>379276</xdr:rowOff>
    </xdr:to>
    <xdr:cxnSp macro="">
      <xdr:nvCxnSpPr>
        <xdr:cNvPr id="1280301" name="Straight Connector 1280300"/>
        <xdr:cNvCxnSpPr/>
      </xdr:nvCxnSpPr>
      <xdr:spPr>
        <a:xfrm>
          <a:off x="56007000" y="13873026"/>
          <a:ext cx="126742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60927</xdr:colOff>
      <xdr:row>24</xdr:row>
      <xdr:rowOff>512575</xdr:rowOff>
    </xdr:from>
    <xdr:to>
      <xdr:col>106</xdr:col>
      <xdr:colOff>60927</xdr:colOff>
      <xdr:row>25</xdr:row>
      <xdr:rowOff>379276</xdr:rowOff>
    </xdr:to>
    <xdr:cxnSp macro="">
      <xdr:nvCxnSpPr>
        <xdr:cNvPr id="1280302" name="Straight Connector 1280301"/>
        <xdr:cNvCxnSpPr/>
      </xdr:nvCxnSpPr>
      <xdr:spPr>
        <a:xfrm flipV="1">
          <a:off x="57274427" y="13466575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60927</xdr:colOff>
      <xdr:row>20</xdr:row>
      <xdr:rowOff>456701</xdr:rowOff>
    </xdr:from>
    <xdr:to>
      <xdr:col>113</xdr:col>
      <xdr:colOff>356140</xdr:colOff>
      <xdr:row>24</xdr:row>
      <xdr:rowOff>512575</xdr:rowOff>
    </xdr:to>
    <xdr:cxnSp macro="">
      <xdr:nvCxnSpPr>
        <xdr:cNvPr id="1280303" name="Straight Connector 1280302"/>
        <xdr:cNvCxnSpPr/>
      </xdr:nvCxnSpPr>
      <xdr:spPr>
        <a:xfrm flipV="1">
          <a:off x="57274427" y="11251701"/>
          <a:ext cx="4073463" cy="22148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356140</xdr:colOff>
      <xdr:row>13</xdr:row>
      <xdr:rowOff>170216</xdr:rowOff>
    </xdr:from>
    <xdr:to>
      <xdr:col>114</xdr:col>
      <xdr:colOff>536321</xdr:colOff>
      <xdr:row>20</xdr:row>
      <xdr:rowOff>456701</xdr:rowOff>
    </xdr:to>
    <xdr:cxnSp macro="">
      <xdr:nvCxnSpPr>
        <xdr:cNvPr id="1280304" name="Straight Connector 1280303"/>
        <xdr:cNvCxnSpPr/>
      </xdr:nvCxnSpPr>
      <xdr:spPr>
        <a:xfrm flipV="1">
          <a:off x="61347890" y="7186966"/>
          <a:ext cx="719931" cy="40647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536321</xdr:colOff>
      <xdr:row>12</xdr:row>
      <xdr:rowOff>208700</xdr:rowOff>
    </xdr:from>
    <xdr:to>
      <xdr:col>115</xdr:col>
      <xdr:colOff>104465</xdr:colOff>
      <xdr:row>13</xdr:row>
      <xdr:rowOff>170216</xdr:rowOff>
    </xdr:to>
    <xdr:cxnSp macro="">
      <xdr:nvCxnSpPr>
        <xdr:cNvPr id="1280305" name="Straight Connector 1280304"/>
        <xdr:cNvCxnSpPr/>
      </xdr:nvCxnSpPr>
      <xdr:spPr>
        <a:xfrm flipV="1">
          <a:off x="62067821" y="6685700"/>
          <a:ext cx="107894" cy="5012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522439</xdr:rowOff>
    </xdr:from>
    <xdr:to>
      <xdr:col>105</xdr:col>
      <xdr:colOff>501067</xdr:colOff>
      <xdr:row>25</xdr:row>
      <xdr:rowOff>522439</xdr:rowOff>
    </xdr:to>
    <xdr:cxnSp macro="">
      <xdr:nvCxnSpPr>
        <xdr:cNvPr id="1280306" name="Straight Connector 1280305"/>
        <xdr:cNvCxnSpPr/>
      </xdr:nvCxnSpPr>
      <xdr:spPr>
        <a:xfrm>
          <a:off x="56007000" y="14016189"/>
          <a:ext cx="116781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501067</xdr:colOff>
      <xdr:row>25</xdr:row>
      <xdr:rowOff>115990</xdr:rowOff>
    </xdr:from>
    <xdr:to>
      <xdr:col>105</xdr:col>
      <xdr:colOff>501067</xdr:colOff>
      <xdr:row>25</xdr:row>
      <xdr:rowOff>522439</xdr:rowOff>
    </xdr:to>
    <xdr:cxnSp macro="">
      <xdr:nvCxnSpPr>
        <xdr:cNvPr id="1280307" name="Straight Connector 1280306"/>
        <xdr:cNvCxnSpPr/>
      </xdr:nvCxnSpPr>
      <xdr:spPr>
        <a:xfrm flipV="1">
          <a:off x="57174817" y="13609740"/>
          <a:ext cx="0" cy="4064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501067</xdr:colOff>
      <xdr:row>20</xdr:row>
      <xdr:rowOff>353574</xdr:rowOff>
    </xdr:from>
    <xdr:to>
      <xdr:col>113</xdr:col>
      <xdr:colOff>179375</xdr:colOff>
      <xdr:row>25</xdr:row>
      <xdr:rowOff>115990</xdr:rowOff>
    </xdr:to>
    <xdr:cxnSp macro="">
      <xdr:nvCxnSpPr>
        <xdr:cNvPr id="1280308" name="Straight Connector 1280307"/>
        <xdr:cNvCxnSpPr/>
      </xdr:nvCxnSpPr>
      <xdr:spPr>
        <a:xfrm flipV="1">
          <a:off x="57174817" y="11148574"/>
          <a:ext cx="3996308" cy="24611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179375</xdr:colOff>
      <xdr:row>13</xdr:row>
      <xdr:rowOff>197363</xdr:rowOff>
    </xdr:from>
    <xdr:to>
      <xdr:col>114</xdr:col>
      <xdr:colOff>473001</xdr:colOff>
      <xdr:row>20</xdr:row>
      <xdr:rowOff>353574</xdr:rowOff>
    </xdr:to>
    <xdr:cxnSp macro="">
      <xdr:nvCxnSpPr>
        <xdr:cNvPr id="1280309" name="Straight Connector 1280308"/>
        <xdr:cNvCxnSpPr/>
      </xdr:nvCxnSpPr>
      <xdr:spPr>
        <a:xfrm flipV="1">
          <a:off x="61171125" y="7214113"/>
          <a:ext cx="833376" cy="39344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473001</xdr:colOff>
      <xdr:row>12</xdr:row>
      <xdr:rowOff>234907</xdr:rowOff>
    </xdr:from>
    <xdr:to>
      <xdr:col>115</xdr:col>
      <xdr:colOff>52319</xdr:colOff>
      <xdr:row>13</xdr:row>
      <xdr:rowOff>197363</xdr:rowOff>
    </xdr:to>
    <xdr:cxnSp macro="">
      <xdr:nvCxnSpPr>
        <xdr:cNvPr id="1280310" name="Straight Connector 1280309"/>
        <xdr:cNvCxnSpPr/>
      </xdr:nvCxnSpPr>
      <xdr:spPr>
        <a:xfrm flipV="1">
          <a:off x="62004501" y="6711907"/>
          <a:ext cx="119068" cy="5022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125854</xdr:rowOff>
    </xdr:from>
    <xdr:to>
      <xdr:col>105</xdr:col>
      <xdr:colOff>332315</xdr:colOff>
      <xdr:row>26</xdr:row>
      <xdr:rowOff>125854</xdr:rowOff>
    </xdr:to>
    <xdr:cxnSp macro="">
      <xdr:nvCxnSpPr>
        <xdr:cNvPr id="1280311" name="Straight Connector 1280310"/>
        <xdr:cNvCxnSpPr/>
      </xdr:nvCxnSpPr>
      <xdr:spPr>
        <a:xfrm>
          <a:off x="56007000" y="14159354"/>
          <a:ext cx="999065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332315</xdr:colOff>
      <xdr:row>25</xdr:row>
      <xdr:rowOff>259153</xdr:rowOff>
    </xdr:from>
    <xdr:to>
      <xdr:col>105</xdr:col>
      <xdr:colOff>332315</xdr:colOff>
      <xdr:row>26</xdr:row>
      <xdr:rowOff>125854</xdr:rowOff>
    </xdr:to>
    <xdr:cxnSp macro="">
      <xdr:nvCxnSpPr>
        <xdr:cNvPr id="1280312" name="Straight Connector 1280311"/>
        <xdr:cNvCxnSpPr/>
      </xdr:nvCxnSpPr>
      <xdr:spPr>
        <a:xfrm flipV="1">
          <a:off x="57006065" y="13752903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332315</xdr:colOff>
      <xdr:row>20</xdr:row>
      <xdr:rowOff>163747</xdr:rowOff>
    </xdr:from>
    <xdr:to>
      <xdr:col>112</xdr:col>
      <xdr:colOff>283493</xdr:colOff>
      <xdr:row>25</xdr:row>
      <xdr:rowOff>259153</xdr:rowOff>
    </xdr:to>
    <xdr:cxnSp macro="">
      <xdr:nvCxnSpPr>
        <xdr:cNvPr id="1280313" name="Straight Connector 1280312"/>
        <xdr:cNvCxnSpPr/>
      </xdr:nvCxnSpPr>
      <xdr:spPr>
        <a:xfrm flipV="1">
          <a:off x="57006065" y="10958747"/>
          <a:ext cx="3729428" cy="27941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283493</xdr:colOff>
      <xdr:row>13</xdr:row>
      <xdr:rowOff>175792</xdr:rowOff>
    </xdr:from>
    <xdr:to>
      <xdr:col>114</xdr:col>
      <xdr:colOff>266018</xdr:colOff>
      <xdr:row>20</xdr:row>
      <xdr:rowOff>163747</xdr:rowOff>
    </xdr:to>
    <xdr:cxnSp macro="">
      <xdr:nvCxnSpPr>
        <xdr:cNvPr id="1280314" name="Straight Connector 1280313"/>
        <xdr:cNvCxnSpPr/>
      </xdr:nvCxnSpPr>
      <xdr:spPr>
        <a:xfrm flipV="1">
          <a:off x="60735493" y="7192542"/>
          <a:ext cx="1062025" cy="37662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266018</xdr:colOff>
      <xdr:row>12</xdr:row>
      <xdr:rowOff>211510</xdr:rowOff>
    </xdr:from>
    <xdr:to>
      <xdr:col>114</xdr:col>
      <xdr:colOff>407324</xdr:colOff>
      <xdr:row>13</xdr:row>
      <xdr:rowOff>175792</xdr:rowOff>
    </xdr:to>
    <xdr:cxnSp macro="">
      <xdr:nvCxnSpPr>
        <xdr:cNvPr id="1280315" name="Straight Connector 1280314"/>
        <xdr:cNvCxnSpPr/>
      </xdr:nvCxnSpPr>
      <xdr:spPr>
        <a:xfrm flipV="1">
          <a:off x="61797518" y="6688510"/>
          <a:ext cx="141306" cy="5040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269015</xdr:rowOff>
    </xdr:from>
    <xdr:to>
      <xdr:col>105</xdr:col>
      <xdr:colOff>56214</xdr:colOff>
      <xdr:row>26</xdr:row>
      <xdr:rowOff>269018</xdr:rowOff>
    </xdr:to>
    <xdr:cxnSp macro="">
      <xdr:nvCxnSpPr>
        <xdr:cNvPr id="1280316" name="Straight Connector 1280315"/>
        <xdr:cNvCxnSpPr/>
      </xdr:nvCxnSpPr>
      <xdr:spPr>
        <a:xfrm flipV="1">
          <a:off x="56007000" y="14302515"/>
          <a:ext cx="722964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56201</xdr:colOff>
      <xdr:row>25</xdr:row>
      <xdr:rowOff>402317</xdr:rowOff>
    </xdr:from>
    <xdr:to>
      <xdr:col>105</xdr:col>
      <xdr:colOff>56214</xdr:colOff>
      <xdr:row>26</xdr:row>
      <xdr:rowOff>269015</xdr:rowOff>
    </xdr:to>
    <xdr:cxnSp macro="">
      <xdr:nvCxnSpPr>
        <xdr:cNvPr id="1280317" name="Straight Connector 1280316"/>
        <xdr:cNvCxnSpPr/>
      </xdr:nvCxnSpPr>
      <xdr:spPr>
        <a:xfrm flipH="1" flipV="1">
          <a:off x="56729951" y="13896067"/>
          <a:ext cx="13" cy="4064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56201</xdr:colOff>
      <xdr:row>19</xdr:row>
      <xdr:rowOff>426972</xdr:rowOff>
    </xdr:from>
    <xdr:to>
      <xdr:col>111</xdr:col>
      <xdr:colOff>70290</xdr:colOff>
      <xdr:row>25</xdr:row>
      <xdr:rowOff>402317</xdr:rowOff>
    </xdr:to>
    <xdr:cxnSp macro="">
      <xdr:nvCxnSpPr>
        <xdr:cNvPr id="1280318" name="Straight Connector 1280317"/>
        <xdr:cNvCxnSpPr/>
      </xdr:nvCxnSpPr>
      <xdr:spPr>
        <a:xfrm flipV="1">
          <a:off x="56729951" y="10682222"/>
          <a:ext cx="3252589" cy="3213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70290</xdr:colOff>
      <xdr:row>13</xdr:row>
      <xdr:rowOff>105501</xdr:rowOff>
    </xdr:from>
    <xdr:to>
      <xdr:col>113</xdr:col>
      <xdr:colOff>323658</xdr:colOff>
      <xdr:row>19</xdr:row>
      <xdr:rowOff>426972</xdr:rowOff>
    </xdr:to>
    <xdr:cxnSp macro="">
      <xdr:nvCxnSpPr>
        <xdr:cNvPr id="1280319" name="Straight Connector 1280318"/>
        <xdr:cNvCxnSpPr/>
      </xdr:nvCxnSpPr>
      <xdr:spPr>
        <a:xfrm flipV="1">
          <a:off x="59982540" y="7122251"/>
          <a:ext cx="1332868" cy="3559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323658</xdr:colOff>
      <xdr:row>12</xdr:row>
      <xdr:rowOff>138508</xdr:rowOff>
    </xdr:from>
    <xdr:to>
      <xdr:col>113</xdr:col>
      <xdr:colOff>497024</xdr:colOff>
      <xdr:row>13</xdr:row>
      <xdr:rowOff>105501</xdr:rowOff>
    </xdr:to>
    <xdr:cxnSp macro="">
      <xdr:nvCxnSpPr>
        <xdr:cNvPr id="1280320" name="Straight Connector 1280319"/>
        <xdr:cNvCxnSpPr/>
      </xdr:nvCxnSpPr>
      <xdr:spPr>
        <a:xfrm flipV="1">
          <a:off x="61315408" y="6615508"/>
          <a:ext cx="173366" cy="506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412181</xdr:rowOff>
    </xdr:from>
    <xdr:to>
      <xdr:col>104</xdr:col>
      <xdr:colOff>88832</xdr:colOff>
      <xdr:row>26</xdr:row>
      <xdr:rowOff>412181</xdr:rowOff>
    </xdr:to>
    <xdr:cxnSp macro="">
      <xdr:nvCxnSpPr>
        <xdr:cNvPr id="1280321" name="Straight Connector 1280320"/>
        <xdr:cNvCxnSpPr/>
      </xdr:nvCxnSpPr>
      <xdr:spPr>
        <a:xfrm>
          <a:off x="56007000" y="14445681"/>
          <a:ext cx="21583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88832</xdr:colOff>
      <xdr:row>26</xdr:row>
      <xdr:rowOff>5730</xdr:rowOff>
    </xdr:from>
    <xdr:to>
      <xdr:col>104</xdr:col>
      <xdr:colOff>88832</xdr:colOff>
      <xdr:row>26</xdr:row>
      <xdr:rowOff>412181</xdr:rowOff>
    </xdr:to>
    <xdr:cxnSp macro="">
      <xdr:nvCxnSpPr>
        <xdr:cNvPr id="1280322" name="Straight Connector 1280321"/>
        <xdr:cNvCxnSpPr/>
      </xdr:nvCxnSpPr>
      <xdr:spPr>
        <a:xfrm flipV="1">
          <a:off x="56222832" y="14039230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88832</xdr:colOff>
      <xdr:row>19</xdr:row>
      <xdr:rowOff>63749</xdr:rowOff>
    </xdr:from>
    <xdr:to>
      <xdr:col>108</xdr:col>
      <xdr:colOff>537697</xdr:colOff>
      <xdr:row>26</xdr:row>
      <xdr:rowOff>5730</xdr:rowOff>
    </xdr:to>
    <xdr:cxnSp macro="">
      <xdr:nvCxnSpPr>
        <xdr:cNvPr id="1280323" name="Straight Connector 1280322"/>
        <xdr:cNvCxnSpPr/>
      </xdr:nvCxnSpPr>
      <xdr:spPr>
        <a:xfrm flipV="1">
          <a:off x="56222832" y="10318999"/>
          <a:ext cx="2607865" cy="37202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537697</xdr:colOff>
      <xdr:row>12</xdr:row>
      <xdr:rowOff>526242</xdr:rowOff>
    </xdr:from>
    <xdr:to>
      <xdr:col>111</xdr:col>
      <xdr:colOff>434752</xdr:colOff>
      <xdr:row>19</xdr:row>
      <xdr:rowOff>63749</xdr:rowOff>
    </xdr:to>
    <xdr:cxnSp macro="">
      <xdr:nvCxnSpPr>
        <xdr:cNvPr id="1280324" name="Straight Connector 1280323"/>
        <xdr:cNvCxnSpPr/>
      </xdr:nvCxnSpPr>
      <xdr:spPr>
        <a:xfrm flipV="1">
          <a:off x="58830697" y="7003242"/>
          <a:ext cx="1516305" cy="33157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434752</xdr:colOff>
      <xdr:row>12</xdr:row>
      <xdr:rowOff>15900</xdr:rowOff>
    </xdr:from>
    <xdr:to>
      <xdr:col>112</xdr:col>
      <xdr:colOff>107665</xdr:colOff>
      <xdr:row>12</xdr:row>
      <xdr:rowOff>526242</xdr:rowOff>
    </xdr:to>
    <xdr:cxnSp macro="">
      <xdr:nvCxnSpPr>
        <xdr:cNvPr id="1280325" name="Straight Connector 1280324"/>
        <xdr:cNvCxnSpPr/>
      </xdr:nvCxnSpPr>
      <xdr:spPr>
        <a:xfrm flipV="1">
          <a:off x="60347002" y="6492900"/>
          <a:ext cx="212663" cy="5103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21</xdr:row>
      <xdr:rowOff>259282</xdr:rowOff>
    </xdr:from>
    <xdr:to>
      <xdr:col>103</xdr:col>
      <xdr:colOff>412750</xdr:colOff>
      <xdr:row>25</xdr:row>
      <xdr:rowOff>87592</xdr:rowOff>
    </xdr:to>
    <xdr:cxnSp macro="">
      <xdr:nvCxnSpPr>
        <xdr:cNvPr id="1280326" name="Straight Connector 1280325"/>
        <xdr:cNvCxnSpPr/>
      </xdr:nvCxnSpPr>
      <xdr:spPr>
        <a:xfrm flipV="1">
          <a:off x="56007000" y="11594032"/>
          <a:ext cx="0" cy="19873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21</xdr:row>
      <xdr:rowOff>259282</xdr:rowOff>
    </xdr:from>
    <xdr:to>
      <xdr:col>103</xdr:col>
      <xdr:colOff>412750</xdr:colOff>
      <xdr:row>21</xdr:row>
      <xdr:rowOff>259282</xdr:rowOff>
    </xdr:to>
    <xdr:cxnSp macro="">
      <xdr:nvCxnSpPr>
        <xdr:cNvPr id="1280327" name="Straight Connector 1280326"/>
        <xdr:cNvCxnSpPr/>
      </xdr:nvCxnSpPr>
      <xdr:spPr>
        <a:xfrm>
          <a:off x="56007000" y="11594032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18</xdr:row>
      <xdr:rowOff>153575</xdr:rowOff>
    </xdr:from>
    <xdr:to>
      <xdr:col>105</xdr:col>
      <xdr:colOff>519943</xdr:colOff>
      <xdr:row>21</xdr:row>
      <xdr:rowOff>259282</xdr:rowOff>
    </xdr:to>
    <xdr:cxnSp macro="">
      <xdr:nvCxnSpPr>
        <xdr:cNvPr id="1280328" name="Straight Connector 1280327"/>
        <xdr:cNvCxnSpPr/>
      </xdr:nvCxnSpPr>
      <xdr:spPr>
        <a:xfrm flipV="1">
          <a:off x="56007000" y="9869075"/>
          <a:ext cx="1186693" cy="17249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519943</xdr:colOff>
      <xdr:row>12</xdr:row>
      <xdr:rowOff>358514</xdr:rowOff>
    </xdr:from>
    <xdr:to>
      <xdr:col>108</xdr:col>
      <xdr:colOff>371847</xdr:colOff>
      <xdr:row>18</xdr:row>
      <xdr:rowOff>153575</xdr:rowOff>
    </xdr:to>
    <xdr:cxnSp macro="">
      <xdr:nvCxnSpPr>
        <xdr:cNvPr id="1280329" name="Straight Connector 1280328"/>
        <xdr:cNvCxnSpPr/>
      </xdr:nvCxnSpPr>
      <xdr:spPr>
        <a:xfrm flipV="1">
          <a:off x="57193693" y="6835514"/>
          <a:ext cx="1471154" cy="30335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371847</xdr:colOff>
      <xdr:row>11</xdr:row>
      <xdr:rowOff>383438</xdr:rowOff>
    </xdr:from>
    <xdr:to>
      <xdr:col>109</xdr:col>
      <xdr:colOff>88454</xdr:colOff>
      <xdr:row>12</xdr:row>
      <xdr:rowOff>358514</xdr:rowOff>
    </xdr:to>
    <xdr:cxnSp macro="">
      <xdr:nvCxnSpPr>
        <xdr:cNvPr id="1280330" name="Straight Connector 1280329"/>
        <xdr:cNvCxnSpPr/>
      </xdr:nvCxnSpPr>
      <xdr:spPr>
        <a:xfrm flipV="1">
          <a:off x="58664847" y="6320688"/>
          <a:ext cx="256357" cy="5148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16</xdr:row>
      <xdr:rowOff>506476</xdr:rowOff>
    </xdr:from>
    <xdr:to>
      <xdr:col>103</xdr:col>
      <xdr:colOff>412750</xdr:colOff>
      <xdr:row>16</xdr:row>
      <xdr:rowOff>506593</xdr:rowOff>
    </xdr:to>
    <xdr:cxnSp macro="">
      <xdr:nvCxnSpPr>
        <xdr:cNvPr id="1280331" name="Straight Connector 1280330"/>
        <xdr:cNvCxnSpPr/>
      </xdr:nvCxnSpPr>
      <xdr:spPr>
        <a:xfrm>
          <a:off x="56007000" y="9142476"/>
          <a:ext cx="0" cy="1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16</xdr:row>
      <xdr:rowOff>506593</xdr:rowOff>
    </xdr:from>
    <xdr:to>
      <xdr:col>103</xdr:col>
      <xdr:colOff>412750</xdr:colOff>
      <xdr:row>17</xdr:row>
      <xdr:rowOff>526796</xdr:rowOff>
    </xdr:to>
    <xdr:cxnSp macro="">
      <xdr:nvCxnSpPr>
        <xdr:cNvPr id="1280332" name="Straight Connector 1280331"/>
        <xdr:cNvCxnSpPr/>
      </xdr:nvCxnSpPr>
      <xdr:spPr>
        <a:xfrm>
          <a:off x="56007000" y="9142593"/>
          <a:ext cx="0" cy="5599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526796</xdr:rowOff>
    </xdr:from>
    <xdr:to>
      <xdr:col>103</xdr:col>
      <xdr:colOff>412750</xdr:colOff>
      <xdr:row>21</xdr:row>
      <xdr:rowOff>176022</xdr:rowOff>
    </xdr:to>
    <xdr:cxnSp macro="">
      <xdr:nvCxnSpPr>
        <xdr:cNvPr id="1280333" name="Straight Connector 1280332"/>
        <xdr:cNvCxnSpPr/>
      </xdr:nvCxnSpPr>
      <xdr:spPr>
        <a:xfrm>
          <a:off x="56007000" y="9702546"/>
          <a:ext cx="0" cy="18082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21</xdr:row>
      <xdr:rowOff>176022</xdr:rowOff>
    </xdr:from>
    <xdr:to>
      <xdr:col>103</xdr:col>
      <xdr:colOff>412750</xdr:colOff>
      <xdr:row>22</xdr:row>
      <xdr:rowOff>270880</xdr:rowOff>
    </xdr:to>
    <xdr:cxnSp macro="">
      <xdr:nvCxnSpPr>
        <xdr:cNvPr id="1280334" name="Straight Connector 1280333"/>
        <xdr:cNvCxnSpPr/>
      </xdr:nvCxnSpPr>
      <xdr:spPr>
        <a:xfrm>
          <a:off x="56007000" y="11510772"/>
          <a:ext cx="0" cy="6346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22</xdr:row>
      <xdr:rowOff>270880</xdr:rowOff>
    </xdr:from>
    <xdr:to>
      <xdr:col>103</xdr:col>
      <xdr:colOff>412750</xdr:colOff>
      <xdr:row>23</xdr:row>
      <xdr:rowOff>184658</xdr:rowOff>
    </xdr:to>
    <xdr:cxnSp macro="">
      <xdr:nvCxnSpPr>
        <xdr:cNvPr id="1280335" name="Straight Connector 1280334"/>
        <xdr:cNvCxnSpPr/>
      </xdr:nvCxnSpPr>
      <xdr:spPr>
        <a:xfrm>
          <a:off x="56007000" y="12145380"/>
          <a:ext cx="0" cy="4535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23</xdr:row>
      <xdr:rowOff>184658</xdr:rowOff>
    </xdr:from>
    <xdr:to>
      <xdr:col>103</xdr:col>
      <xdr:colOff>412750</xdr:colOff>
      <xdr:row>24</xdr:row>
      <xdr:rowOff>4496</xdr:rowOff>
    </xdr:to>
    <xdr:cxnSp macro="">
      <xdr:nvCxnSpPr>
        <xdr:cNvPr id="1280336" name="Straight Connector 1280335"/>
        <xdr:cNvCxnSpPr/>
      </xdr:nvCxnSpPr>
      <xdr:spPr>
        <a:xfrm>
          <a:off x="56007000" y="12598908"/>
          <a:ext cx="0" cy="3595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24</xdr:row>
      <xdr:rowOff>4119</xdr:rowOff>
    </xdr:from>
    <xdr:to>
      <xdr:col>103</xdr:col>
      <xdr:colOff>412750</xdr:colOff>
      <xdr:row>24</xdr:row>
      <xdr:rowOff>4496</xdr:rowOff>
    </xdr:to>
    <xdr:cxnSp macro="">
      <xdr:nvCxnSpPr>
        <xdr:cNvPr id="1280337" name="Straight Connector 1280336"/>
        <xdr:cNvCxnSpPr/>
      </xdr:nvCxnSpPr>
      <xdr:spPr>
        <a:xfrm flipV="1">
          <a:off x="56007000" y="12958119"/>
          <a:ext cx="0" cy="3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24</xdr:row>
      <xdr:rowOff>4119</xdr:rowOff>
    </xdr:from>
    <xdr:to>
      <xdr:col>103</xdr:col>
      <xdr:colOff>412750</xdr:colOff>
      <xdr:row>24</xdr:row>
      <xdr:rowOff>4121</xdr:rowOff>
    </xdr:to>
    <xdr:cxnSp macro="">
      <xdr:nvCxnSpPr>
        <xdr:cNvPr id="1280338" name="Straight Connector 1280337"/>
        <xdr:cNvCxnSpPr/>
      </xdr:nvCxnSpPr>
      <xdr:spPr>
        <a:xfrm>
          <a:off x="56007000" y="12958119"/>
          <a:ext cx="0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24</xdr:row>
      <xdr:rowOff>4121</xdr:rowOff>
    </xdr:from>
    <xdr:to>
      <xdr:col>103</xdr:col>
      <xdr:colOff>412750</xdr:colOff>
      <xdr:row>24</xdr:row>
      <xdr:rowOff>60044</xdr:rowOff>
    </xdr:to>
    <xdr:cxnSp macro="">
      <xdr:nvCxnSpPr>
        <xdr:cNvPr id="1280339" name="Straight Connector 1280338"/>
        <xdr:cNvCxnSpPr/>
      </xdr:nvCxnSpPr>
      <xdr:spPr>
        <a:xfrm>
          <a:off x="56007000" y="12958121"/>
          <a:ext cx="0" cy="559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24</xdr:row>
      <xdr:rowOff>60044</xdr:rowOff>
    </xdr:from>
    <xdr:to>
      <xdr:col>103</xdr:col>
      <xdr:colOff>412750</xdr:colOff>
      <xdr:row>24</xdr:row>
      <xdr:rowOff>203208</xdr:rowOff>
    </xdr:to>
    <xdr:cxnSp macro="">
      <xdr:nvCxnSpPr>
        <xdr:cNvPr id="1280340" name="Straight Connector 1280339"/>
        <xdr:cNvCxnSpPr/>
      </xdr:nvCxnSpPr>
      <xdr:spPr>
        <a:xfrm>
          <a:off x="56007000" y="13014044"/>
          <a:ext cx="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24</xdr:row>
      <xdr:rowOff>203208</xdr:rowOff>
    </xdr:from>
    <xdr:to>
      <xdr:col>103</xdr:col>
      <xdr:colOff>412750</xdr:colOff>
      <xdr:row>24</xdr:row>
      <xdr:rowOff>346371</xdr:rowOff>
    </xdr:to>
    <xdr:cxnSp macro="">
      <xdr:nvCxnSpPr>
        <xdr:cNvPr id="1280341" name="Straight Connector 1280340"/>
        <xdr:cNvCxnSpPr/>
      </xdr:nvCxnSpPr>
      <xdr:spPr>
        <a:xfrm>
          <a:off x="56007000" y="13157208"/>
          <a:ext cx="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24</xdr:row>
      <xdr:rowOff>346371</xdr:rowOff>
    </xdr:from>
    <xdr:to>
      <xdr:col>103</xdr:col>
      <xdr:colOff>412750</xdr:colOff>
      <xdr:row>24</xdr:row>
      <xdr:rowOff>489536</xdr:rowOff>
    </xdr:to>
    <xdr:cxnSp macro="">
      <xdr:nvCxnSpPr>
        <xdr:cNvPr id="1280342" name="Straight Connector 1280341"/>
        <xdr:cNvCxnSpPr/>
      </xdr:nvCxnSpPr>
      <xdr:spPr>
        <a:xfrm>
          <a:off x="56007000" y="13300371"/>
          <a:ext cx="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24</xdr:row>
      <xdr:rowOff>489536</xdr:rowOff>
    </xdr:from>
    <xdr:to>
      <xdr:col>103</xdr:col>
      <xdr:colOff>412750</xdr:colOff>
      <xdr:row>25</xdr:row>
      <xdr:rowOff>92949</xdr:rowOff>
    </xdr:to>
    <xdr:cxnSp macro="">
      <xdr:nvCxnSpPr>
        <xdr:cNvPr id="1280343" name="Straight Connector 1280342"/>
        <xdr:cNvCxnSpPr/>
      </xdr:nvCxnSpPr>
      <xdr:spPr>
        <a:xfrm>
          <a:off x="56007000" y="13443536"/>
          <a:ext cx="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92949</xdr:rowOff>
    </xdr:from>
    <xdr:to>
      <xdr:col>103</xdr:col>
      <xdr:colOff>412750</xdr:colOff>
      <xdr:row>25</xdr:row>
      <xdr:rowOff>236113</xdr:rowOff>
    </xdr:to>
    <xdr:cxnSp macro="">
      <xdr:nvCxnSpPr>
        <xdr:cNvPr id="1280344" name="Straight Connector 1280343"/>
        <xdr:cNvCxnSpPr/>
      </xdr:nvCxnSpPr>
      <xdr:spPr>
        <a:xfrm>
          <a:off x="56007000" y="13586699"/>
          <a:ext cx="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92949</xdr:rowOff>
    </xdr:from>
    <xdr:to>
      <xdr:col>103</xdr:col>
      <xdr:colOff>412750</xdr:colOff>
      <xdr:row>25</xdr:row>
      <xdr:rowOff>236113</xdr:rowOff>
    </xdr:to>
    <xdr:cxnSp macro="">
      <xdr:nvCxnSpPr>
        <xdr:cNvPr id="1280345" name="Straight Connector 1280344"/>
        <xdr:cNvCxnSpPr/>
      </xdr:nvCxnSpPr>
      <xdr:spPr>
        <a:xfrm>
          <a:off x="56007000" y="13586699"/>
          <a:ext cx="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236113</xdr:rowOff>
    </xdr:from>
    <xdr:to>
      <xdr:col>103</xdr:col>
      <xdr:colOff>412750</xdr:colOff>
      <xdr:row>25</xdr:row>
      <xdr:rowOff>379276</xdr:rowOff>
    </xdr:to>
    <xdr:cxnSp macro="">
      <xdr:nvCxnSpPr>
        <xdr:cNvPr id="1280346" name="Straight Connector 1280345"/>
        <xdr:cNvCxnSpPr/>
      </xdr:nvCxnSpPr>
      <xdr:spPr>
        <a:xfrm>
          <a:off x="56007000" y="13729863"/>
          <a:ext cx="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236113</xdr:rowOff>
    </xdr:from>
    <xdr:to>
      <xdr:col>103</xdr:col>
      <xdr:colOff>412750</xdr:colOff>
      <xdr:row>25</xdr:row>
      <xdr:rowOff>379276</xdr:rowOff>
    </xdr:to>
    <xdr:cxnSp macro="">
      <xdr:nvCxnSpPr>
        <xdr:cNvPr id="1280347" name="Straight Connector 1280346"/>
        <xdr:cNvCxnSpPr/>
      </xdr:nvCxnSpPr>
      <xdr:spPr>
        <a:xfrm>
          <a:off x="56007000" y="13729863"/>
          <a:ext cx="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379276</xdr:rowOff>
    </xdr:from>
    <xdr:to>
      <xdr:col>103</xdr:col>
      <xdr:colOff>412750</xdr:colOff>
      <xdr:row>25</xdr:row>
      <xdr:rowOff>522439</xdr:rowOff>
    </xdr:to>
    <xdr:cxnSp macro="">
      <xdr:nvCxnSpPr>
        <xdr:cNvPr id="1280348" name="Straight Connector 1280347"/>
        <xdr:cNvCxnSpPr/>
      </xdr:nvCxnSpPr>
      <xdr:spPr>
        <a:xfrm>
          <a:off x="56007000" y="13873026"/>
          <a:ext cx="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522439</xdr:rowOff>
    </xdr:from>
    <xdr:to>
      <xdr:col>103</xdr:col>
      <xdr:colOff>412750</xdr:colOff>
      <xdr:row>26</xdr:row>
      <xdr:rowOff>125854</xdr:rowOff>
    </xdr:to>
    <xdr:cxnSp macro="">
      <xdr:nvCxnSpPr>
        <xdr:cNvPr id="1280349" name="Straight Connector 1280348"/>
        <xdr:cNvCxnSpPr/>
      </xdr:nvCxnSpPr>
      <xdr:spPr>
        <a:xfrm>
          <a:off x="56007000" y="14016189"/>
          <a:ext cx="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125854</xdr:rowOff>
    </xdr:from>
    <xdr:to>
      <xdr:col>103</xdr:col>
      <xdr:colOff>412750</xdr:colOff>
      <xdr:row>26</xdr:row>
      <xdr:rowOff>269018</xdr:rowOff>
    </xdr:to>
    <xdr:cxnSp macro="">
      <xdr:nvCxnSpPr>
        <xdr:cNvPr id="1280350" name="Straight Connector 1280349"/>
        <xdr:cNvCxnSpPr/>
      </xdr:nvCxnSpPr>
      <xdr:spPr>
        <a:xfrm>
          <a:off x="56007000" y="14159354"/>
          <a:ext cx="0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269018</xdr:rowOff>
    </xdr:from>
    <xdr:to>
      <xdr:col>103</xdr:col>
      <xdr:colOff>412750</xdr:colOff>
      <xdr:row>26</xdr:row>
      <xdr:rowOff>412181</xdr:rowOff>
    </xdr:to>
    <xdr:cxnSp macro="">
      <xdr:nvCxnSpPr>
        <xdr:cNvPr id="1280351" name="Straight Connector 1280350"/>
        <xdr:cNvCxnSpPr/>
      </xdr:nvCxnSpPr>
      <xdr:spPr>
        <a:xfrm>
          <a:off x="56007000" y="14302518"/>
          <a:ext cx="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412181</xdr:rowOff>
    </xdr:from>
    <xdr:to>
      <xdr:col>103</xdr:col>
      <xdr:colOff>412750</xdr:colOff>
      <xdr:row>26</xdr:row>
      <xdr:rowOff>455158</xdr:rowOff>
    </xdr:to>
    <xdr:cxnSp macro="">
      <xdr:nvCxnSpPr>
        <xdr:cNvPr id="1280352" name="Straight Connector 1280351"/>
        <xdr:cNvCxnSpPr/>
      </xdr:nvCxnSpPr>
      <xdr:spPr>
        <a:xfrm>
          <a:off x="56007000" y="14445681"/>
          <a:ext cx="0" cy="42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455158</xdr:rowOff>
    </xdr:from>
    <xdr:to>
      <xdr:col>103</xdr:col>
      <xdr:colOff>412750</xdr:colOff>
      <xdr:row>26</xdr:row>
      <xdr:rowOff>455160</xdr:rowOff>
    </xdr:to>
    <xdr:cxnSp macro="">
      <xdr:nvCxnSpPr>
        <xdr:cNvPr id="1280353" name="Straight Connector 1280352"/>
        <xdr:cNvCxnSpPr/>
      </xdr:nvCxnSpPr>
      <xdr:spPr>
        <a:xfrm>
          <a:off x="56007000" y="14488658"/>
          <a:ext cx="0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455160</xdr:rowOff>
    </xdr:from>
    <xdr:to>
      <xdr:col>103</xdr:col>
      <xdr:colOff>412750</xdr:colOff>
      <xdr:row>26</xdr:row>
      <xdr:rowOff>455160</xdr:rowOff>
    </xdr:to>
    <xdr:cxnSp macro="">
      <xdr:nvCxnSpPr>
        <xdr:cNvPr id="1280354" name="Straight Connector 1280353"/>
        <xdr:cNvCxnSpPr/>
      </xdr:nvCxnSpPr>
      <xdr:spPr>
        <a:xfrm>
          <a:off x="56007000" y="14488660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455160</xdr:rowOff>
    </xdr:from>
    <xdr:to>
      <xdr:col>103</xdr:col>
      <xdr:colOff>412750</xdr:colOff>
      <xdr:row>26</xdr:row>
      <xdr:rowOff>455160</xdr:rowOff>
    </xdr:to>
    <xdr:cxnSp macro="">
      <xdr:nvCxnSpPr>
        <xdr:cNvPr id="1280355" name="Straight Connector 1280354"/>
        <xdr:cNvCxnSpPr/>
      </xdr:nvCxnSpPr>
      <xdr:spPr>
        <a:xfrm>
          <a:off x="56007000" y="14488660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87592</xdr:rowOff>
    </xdr:from>
    <xdr:to>
      <xdr:col>103</xdr:col>
      <xdr:colOff>412750</xdr:colOff>
      <xdr:row>26</xdr:row>
      <xdr:rowOff>455160</xdr:rowOff>
    </xdr:to>
    <xdr:cxnSp macro="">
      <xdr:nvCxnSpPr>
        <xdr:cNvPr id="1280356" name="Straight Connector 1280355"/>
        <xdr:cNvCxnSpPr/>
      </xdr:nvCxnSpPr>
      <xdr:spPr>
        <a:xfrm flipV="1">
          <a:off x="56007000" y="13581342"/>
          <a:ext cx="0" cy="9073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22</xdr:row>
      <xdr:rowOff>295767</xdr:rowOff>
    </xdr:from>
    <xdr:to>
      <xdr:col>103</xdr:col>
      <xdr:colOff>412750</xdr:colOff>
      <xdr:row>25</xdr:row>
      <xdr:rowOff>87592</xdr:rowOff>
    </xdr:to>
    <xdr:cxnSp macro="">
      <xdr:nvCxnSpPr>
        <xdr:cNvPr id="1280357" name="Straight Connector 1280356"/>
        <xdr:cNvCxnSpPr/>
      </xdr:nvCxnSpPr>
      <xdr:spPr>
        <a:xfrm flipV="1">
          <a:off x="56007000" y="12170267"/>
          <a:ext cx="0" cy="14110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399246</xdr:rowOff>
    </xdr:from>
    <xdr:to>
      <xdr:col>103</xdr:col>
      <xdr:colOff>412750</xdr:colOff>
      <xdr:row>22</xdr:row>
      <xdr:rowOff>295767</xdr:rowOff>
    </xdr:to>
    <xdr:cxnSp macro="">
      <xdr:nvCxnSpPr>
        <xdr:cNvPr id="1280358" name="Straight Connector 1280357"/>
        <xdr:cNvCxnSpPr/>
      </xdr:nvCxnSpPr>
      <xdr:spPr>
        <a:xfrm flipV="1">
          <a:off x="56007000" y="9574996"/>
          <a:ext cx="0" cy="25952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16</xdr:row>
      <xdr:rowOff>506476</xdr:rowOff>
    </xdr:from>
    <xdr:to>
      <xdr:col>103</xdr:col>
      <xdr:colOff>412750</xdr:colOff>
      <xdr:row>16</xdr:row>
      <xdr:rowOff>506529</xdr:rowOff>
    </xdr:to>
    <xdr:cxnSp macro="">
      <xdr:nvCxnSpPr>
        <xdr:cNvPr id="1280359" name="Straight Connector 1280358"/>
        <xdr:cNvCxnSpPr/>
      </xdr:nvCxnSpPr>
      <xdr:spPr>
        <a:xfrm>
          <a:off x="56007000" y="9142476"/>
          <a:ext cx="0" cy="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16</xdr:row>
      <xdr:rowOff>506529</xdr:rowOff>
    </xdr:from>
    <xdr:to>
      <xdr:col>103</xdr:col>
      <xdr:colOff>412750</xdr:colOff>
      <xdr:row>17</xdr:row>
      <xdr:rowOff>228092</xdr:rowOff>
    </xdr:to>
    <xdr:cxnSp macro="">
      <xdr:nvCxnSpPr>
        <xdr:cNvPr id="1280360" name="Straight Connector 1280359"/>
        <xdr:cNvCxnSpPr/>
      </xdr:nvCxnSpPr>
      <xdr:spPr>
        <a:xfrm>
          <a:off x="56007000" y="9142529"/>
          <a:ext cx="0" cy="2613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228092</xdr:rowOff>
    </xdr:from>
    <xdr:to>
      <xdr:col>103</xdr:col>
      <xdr:colOff>412750</xdr:colOff>
      <xdr:row>19</xdr:row>
      <xdr:rowOff>188722</xdr:rowOff>
    </xdr:to>
    <xdr:cxnSp macro="">
      <xdr:nvCxnSpPr>
        <xdr:cNvPr id="1280361" name="Straight Connector 1280360"/>
        <xdr:cNvCxnSpPr/>
      </xdr:nvCxnSpPr>
      <xdr:spPr>
        <a:xfrm>
          <a:off x="56007000" y="9403842"/>
          <a:ext cx="0" cy="1040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19</xdr:row>
      <xdr:rowOff>188722</xdr:rowOff>
    </xdr:from>
    <xdr:to>
      <xdr:col>103</xdr:col>
      <xdr:colOff>412750</xdr:colOff>
      <xdr:row>20</xdr:row>
      <xdr:rowOff>166193</xdr:rowOff>
    </xdr:to>
    <xdr:cxnSp macro="">
      <xdr:nvCxnSpPr>
        <xdr:cNvPr id="1280362" name="Straight Connector 1280361"/>
        <xdr:cNvCxnSpPr/>
      </xdr:nvCxnSpPr>
      <xdr:spPr>
        <a:xfrm>
          <a:off x="56007000" y="10443972"/>
          <a:ext cx="0" cy="5172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20</xdr:row>
      <xdr:rowOff>166193</xdr:rowOff>
    </xdr:from>
    <xdr:to>
      <xdr:col>103</xdr:col>
      <xdr:colOff>412750</xdr:colOff>
      <xdr:row>21</xdr:row>
      <xdr:rowOff>144590</xdr:rowOff>
    </xdr:to>
    <xdr:cxnSp macro="">
      <xdr:nvCxnSpPr>
        <xdr:cNvPr id="1280363" name="Straight Connector 1280362"/>
        <xdr:cNvCxnSpPr/>
      </xdr:nvCxnSpPr>
      <xdr:spPr>
        <a:xfrm>
          <a:off x="56007000" y="10961193"/>
          <a:ext cx="0" cy="5181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21</xdr:row>
      <xdr:rowOff>144590</xdr:rowOff>
    </xdr:from>
    <xdr:to>
      <xdr:col>103</xdr:col>
      <xdr:colOff>412750</xdr:colOff>
      <xdr:row>23</xdr:row>
      <xdr:rowOff>112630</xdr:rowOff>
    </xdr:to>
    <xdr:cxnSp macro="">
      <xdr:nvCxnSpPr>
        <xdr:cNvPr id="1280364" name="Straight Connector 1280363"/>
        <xdr:cNvCxnSpPr/>
      </xdr:nvCxnSpPr>
      <xdr:spPr>
        <a:xfrm>
          <a:off x="56007000" y="11479340"/>
          <a:ext cx="0" cy="10475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23</xdr:row>
      <xdr:rowOff>112630</xdr:rowOff>
    </xdr:from>
    <xdr:to>
      <xdr:col>103</xdr:col>
      <xdr:colOff>412750</xdr:colOff>
      <xdr:row>23</xdr:row>
      <xdr:rowOff>137418</xdr:rowOff>
    </xdr:to>
    <xdr:cxnSp macro="">
      <xdr:nvCxnSpPr>
        <xdr:cNvPr id="1280365" name="Straight Connector 1280364"/>
        <xdr:cNvCxnSpPr/>
      </xdr:nvCxnSpPr>
      <xdr:spPr>
        <a:xfrm>
          <a:off x="56007000" y="12526880"/>
          <a:ext cx="0" cy="247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23</xdr:row>
      <xdr:rowOff>137418</xdr:rowOff>
    </xdr:from>
    <xdr:to>
      <xdr:col>103</xdr:col>
      <xdr:colOff>412750</xdr:colOff>
      <xdr:row>24</xdr:row>
      <xdr:rowOff>4119</xdr:rowOff>
    </xdr:to>
    <xdr:cxnSp macro="">
      <xdr:nvCxnSpPr>
        <xdr:cNvPr id="1280366" name="Straight Connector 1280365"/>
        <xdr:cNvCxnSpPr/>
      </xdr:nvCxnSpPr>
      <xdr:spPr>
        <a:xfrm>
          <a:off x="56007000" y="12551668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274917</xdr:colOff>
      <xdr:row>24</xdr:row>
      <xdr:rowOff>4119</xdr:rowOff>
    </xdr:from>
    <xdr:to>
      <xdr:col>103</xdr:col>
      <xdr:colOff>412750</xdr:colOff>
      <xdr:row>24</xdr:row>
      <xdr:rowOff>60044</xdr:rowOff>
    </xdr:to>
    <xdr:cxnSp macro="">
      <xdr:nvCxnSpPr>
        <xdr:cNvPr id="1280367" name="Straight Connector 1280366"/>
        <xdr:cNvCxnSpPr/>
      </xdr:nvCxnSpPr>
      <xdr:spPr>
        <a:xfrm flipH="1">
          <a:off x="55869167" y="12958119"/>
          <a:ext cx="137833" cy="559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428836</xdr:colOff>
      <xdr:row>24</xdr:row>
      <xdr:rowOff>60044</xdr:rowOff>
    </xdr:from>
    <xdr:to>
      <xdr:col>103</xdr:col>
      <xdr:colOff>274917</xdr:colOff>
      <xdr:row>24</xdr:row>
      <xdr:rowOff>203208</xdr:rowOff>
    </xdr:to>
    <xdr:cxnSp macro="">
      <xdr:nvCxnSpPr>
        <xdr:cNvPr id="1280368" name="Straight Connector 1280367"/>
        <xdr:cNvCxnSpPr/>
      </xdr:nvCxnSpPr>
      <xdr:spPr>
        <a:xfrm flipH="1">
          <a:off x="55483336" y="13014044"/>
          <a:ext cx="385831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80851</xdr:colOff>
      <xdr:row>24</xdr:row>
      <xdr:rowOff>203208</xdr:rowOff>
    </xdr:from>
    <xdr:to>
      <xdr:col>102</xdr:col>
      <xdr:colOff>428836</xdr:colOff>
      <xdr:row>24</xdr:row>
      <xdr:rowOff>346371</xdr:rowOff>
    </xdr:to>
    <xdr:cxnSp macro="">
      <xdr:nvCxnSpPr>
        <xdr:cNvPr id="1280369" name="Straight Connector 1280368"/>
        <xdr:cNvCxnSpPr/>
      </xdr:nvCxnSpPr>
      <xdr:spPr>
        <a:xfrm flipH="1">
          <a:off x="55135351" y="13157208"/>
          <a:ext cx="347985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368753</xdr:colOff>
      <xdr:row>24</xdr:row>
      <xdr:rowOff>346371</xdr:rowOff>
    </xdr:from>
    <xdr:to>
      <xdr:col>102</xdr:col>
      <xdr:colOff>80851</xdr:colOff>
      <xdr:row>24</xdr:row>
      <xdr:rowOff>489536</xdr:rowOff>
    </xdr:to>
    <xdr:cxnSp macro="">
      <xdr:nvCxnSpPr>
        <xdr:cNvPr id="1280370" name="Straight Connector 1280369"/>
        <xdr:cNvCxnSpPr/>
      </xdr:nvCxnSpPr>
      <xdr:spPr>
        <a:xfrm flipH="1">
          <a:off x="54883503" y="13300371"/>
          <a:ext cx="251848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228234</xdr:colOff>
      <xdr:row>24</xdr:row>
      <xdr:rowOff>489536</xdr:rowOff>
    </xdr:from>
    <xdr:to>
      <xdr:col>101</xdr:col>
      <xdr:colOff>368753</xdr:colOff>
      <xdr:row>25</xdr:row>
      <xdr:rowOff>92949</xdr:rowOff>
    </xdr:to>
    <xdr:cxnSp macro="">
      <xdr:nvCxnSpPr>
        <xdr:cNvPr id="1280371" name="Straight Connector 1280370"/>
        <xdr:cNvCxnSpPr/>
      </xdr:nvCxnSpPr>
      <xdr:spPr>
        <a:xfrm flipH="1">
          <a:off x="54742984" y="13443536"/>
          <a:ext cx="140519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187523</xdr:colOff>
      <xdr:row>25</xdr:row>
      <xdr:rowOff>92949</xdr:rowOff>
    </xdr:from>
    <xdr:to>
      <xdr:col>101</xdr:col>
      <xdr:colOff>228234</xdr:colOff>
      <xdr:row>25</xdr:row>
      <xdr:rowOff>236113</xdr:rowOff>
    </xdr:to>
    <xdr:cxnSp macro="">
      <xdr:nvCxnSpPr>
        <xdr:cNvPr id="1280372" name="Straight Connector 1280371"/>
        <xdr:cNvCxnSpPr/>
      </xdr:nvCxnSpPr>
      <xdr:spPr>
        <a:xfrm flipH="1">
          <a:off x="54702273" y="13586699"/>
          <a:ext cx="40711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57516</xdr:colOff>
      <xdr:row>25</xdr:row>
      <xdr:rowOff>92949</xdr:rowOff>
    </xdr:from>
    <xdr:to>
      <xdr:col>106</xdr:col>
      <xdr:colOff>98227</xdr:colOff>
      <xdr:row>25</xdr:row>
      <xdr:rowOff>236113</xdr:rowOff>
    </xdr:to>
    <xdr:cxnSp macro="">
      <xdr:nvCxnSpPr>
        <xdr:cNvPr id="1280373" name="Straight Connector 1280372"/>
        <xdr:cNvCxnSpPr/>
      </xdr:nvCxnSpPr>
      <xdr:spPr>
        <a:xfrm>
          <a:off x="57271016" y="13586699"/>
          <a:ext cx="40711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187523</xdr:colOff>
      <xdr:row>25</xdr:row>
      <xdr:rowOff>236113</xdr:rowOff>
    </xdr:from>
    <xdr:to>
      <xdr:col>101</xdr:col>
      <xdr:colOff>224823</xdr:colOff>
      <xdr:row>25</xdr:row>
      <xdr:rowOff>379276</xdr:rowOff>
    </xdr:to>
    <xdr:cxnSp macro="">
      <xdr:nvCxnSpPr>
        <xdr:cNvPr id="1280374" name="Straight Connector 1280373"/>
        <xdr:cNvCxnSpPr/>
      </xdr:nvCxnSpPr>
      <xdr:spPr>
        <a:xfrm>
          <a:off x="54702273" y="13729863"/>
          <a:ext cx="373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60927</xdr:colOff>
      <xdr:row>25</xdr:row>
      <xdr:rowOff>236113</xdr:rowOff>
    </xdr:from>
    <xdr:to>
      <xdr:col>106</xdr:col>
      <xdr:colOff>98227</xdr:colOff>
      <xdr:row>25</xdr:row>
      <xdr:rowOff>379276</xdr:rowOff>
    </xdr:to>
    <xdr:cxnSp macro="">
      <xdr:nvCxnSpPr>
        <xdr:cNvPr id="1280375" name="Straight Connector 1280374"/>
        <xdr:cNvCxnSpPr/>
      </xdr:nvCxnSpPr>
      <xdr:spPr>
        <a:xfrm flipH="1">
          <a:off x="57274427" y="13729863"/>
          <a:ext cx="373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501067</xdr:colOff>
      <xdr:row>25</xdr:row>
      <xdr:rowOff>379276</xdr:rowOff>
    </xdr:from>
    <xdr:to>
      <xdr:col>106</xdr:col>
      <xdr:colOff>60927</xdr:colOff>
      <xdr:row>25</xdr:row>
      <xdr:rowOff>522439</xdr:rowOff>
    </xdr:to>
    <xdr:cxnSp macro="">
      <xdr:nvCxnSpPr>
        <xdr:cNvPr id="1280376" name="Straight Connector 1280375"/>
        <xdr:cNvCxnSpPr/>
      </xdr:nvCxnSpPr>
      <xdr:spPr>
        <a:xfrm flipH="1">
          <a:off x="57174817" y="13873026"/>
          <a:ext cx="9961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332315</xdr:colOff>
      <xdr:row>25</xdr:row>
      <xdr:rowOff>522439</xdr:rowOff>
    </xdr:from>
    <xdr:to>
      <xdr:col>105</xdr:col>
      <xdr:colOff>501067</xdr:colOff>
      <xdr:row>26</xdr:row>
      <xdr:rowOff>125854</xdr:rowOff>
    </xdr:to>
    <xdr:cxnSp macro="">
      <xdr:nvCxnSpPr>
        <xdr:cNvPr id="1280377" name="Straight Connector 1280376"/>
        <xdr:cNvCxnSpPr/>
      </xdr:nvCxnSpPr>
      <xdr:spPr>
        <a:xfrm flipH="1">
          <a:off x="57006065" y="14016189"/>
          <a:ext cx="168752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56214</xdr:colOff>
      <xdr:row>26</xdr:row>
      <xdr:rowOff>125854</xdr:rowOff>
    </xdr:from>
    <xdr:to>
      <xdr:col>105</xdr:col>
      <xdr:colOff>332315</xdr:colOff>
      <xdr:row>26</xdr:row>
      <xdr:rowOff>269015</xdr:rowOff>
    </xdr:to>
    <xdr:cxnSp macro="">
      <xdr:nvCxnSpPr>
        <xdr:cNvPr id="1280378" name="Straight Connector 1280377"/>
        <xdr:cNvCxnSpPr/>
      </xdr:nvCxnSpPr>
      <xdr:spPr>
        <a:xfrm flipH="1">
          <a:off x="56729964" y="14159354"/>
          <a:ext cx="276101" cy="1431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88832</xdr:colOff>
      <xdr:row>26</xdr:row>
      <xdr:rowOff>269015</xdr:rowOff>
    </xdr:from>
    <xdr:to>
      <xdr:col>105</xdr:col>
      <xdr:colOff>56214</xdr:colOff>
      <xdr:row>26</xdr:row>
      <xdr:rowOff>412181</xdr:rowOff>
    </xdr:to>
    <xdr:cxnSp macro="">
      <xdr:nvCxnSpPr>
        <xdr:cNvPr id="1280379" name="Straight Connector 1280378"/>
        <xdr:cNvCxnSpPr/>
      </xdr:nvCxnSpPr>
      <xdr:spPr>
        <a:xfrm flipH="1">
          <a:off x="56222832" y="14302515"/>
          <a:ext cx="507132" cy="1431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412181</xdr:rowOff>
    </xdr:from>
    <xdr:to>
      <xdr:col>104</xdr:col>
      <xdr:colOff>88832</xdr:colOff>
      <xdr:row>26</xdr:row>
      <xdr:rowOff>455160</xdr:rowOff>
    </xdr:to>
    <xdr:cxnSp macro="">
      <xdr:nvCxnSpPr>
        <xdr:cNvPr id="1280380" name="Straight Connector 1280379"/>
        <xdr:cNvCxnSpPr/>
      </xdr:nvCxnSpPr>
      <xdr:spPr>
        <a:xfrm flipH="1">
          <a:off x="56007000" y="14445681"/>
          <a:ext cx="215832" cy="429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48710</xdr:rowOff>
    </xdr:from>
    <xdr:to>
      <xdr:col>103</xdr:col>
      <xdr:colOff>412750</xdr:colOff>
      <xdr:row>26</xdr:row>
      <xdr:rowOff>455160</xdr:rowOff>
    </xdr:to>
    <xdr:cxnSp macro="">
      <xdr:nvCxnSpPr>
        <xdr:cNvPr id="1280381" name="Straight Connector 1280380"/>
        <xdr:cNvCxnSpPr/>
      </xdr:nvCxnSpPr>
      <xdr:spPr>
        <a:xfrm flipV="1">
          <a:off x="56007000" y="14082210"/>
          <a:ext cx="0" cy="4064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233654</xdr:rowOff>
    </xdr:from>
    <xdr:to>
      <xdr:col>103</xdr:col>
      <xdr:colOff>412750</xdr:colOff>
      <xdr:row>26</xdr:row>
      <xdr:rowOff>48710</xdr:rowOff>
    </xdr:to>
    <xdr:cxnSp macro="">
      <xdr:nvCxnSpPr>
        <xdr:cNvPr id="1280382" name="Straight Connector 1280381"/>
        <xdr:cNvCxnSpPr/>
      </xdr:nvCxnSpPr>
      <xdr:spPr>
        <a:xfrm flipV="1">
          <a:off x="56007000" y="13727404"/>
          <a:ext cx="0" cy="3548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22</xdr:row>
      <xdr:rowOff>430656</xdr:rowOff>
    </xdr:from>
    <xdr:to>
      <xdr:col>103</xdr:col>
      <xdr:colOff>412750</xdr:colOff>
      <xdr:row>25</xdr:row>
      <xdr:rowOff>233654</xdr:rowOff>
    </xdr:to>
    <xdr:cxnSp macro="">
      <xdr:nvCxnSpPr>
        <xdr:cNvPr id="1280383" name="Straight Connector 1280382"/>
        <xdr:cNvCxnSpPr/>
      </xdr:nvCxnSpPr>
      <xdr:spPr>
        <a:xfrm flipV="1">
          <a:off x="56007000" y="12305156"/>
          <a:ext cx="0" cy="14222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21</xdr:row>
      <xdr:rowOff>259282</xdr:rowOff>
    </xdr:from>
    <xdr:to>
      <xdr:col>103</xdr:col>
      <xdr:colOff>412750</xdr:colOff>
      <xdr:row>22</xdr:row>
      <xdr:rowOff>430656</xdr:rowOff>
    </xdr:to>
    <xdr:cxnSp macro="">
      <xdr:nvCxnSpPr>
        <xdr:cNvPr id="1280384" name="Straight Connector 1280383"/>
        <xdr:cNvCxnSpPr/>
      </xdr:nvCxnSpPr>
      <xdr:spPr>
        <a:xfrm flipV="1">
          <a:off x="56007000" y="11594032"/>
          <a:ext cx="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20</xdr:row>
      <xdr:rowOff>87908</xdr:rowOff>
    </xdr:from>
    <xdr:to>
      <xdr:col>103</xdr:col>
      <xdr:colOff>412750</xdr:colOff>
      <xdr:row>21</xdr:row>
      <xdr:rowOff>259282</xdr:rowOff>
    </xdr:to>
    <xdr:cxnSp macro="">
      <xdr:nvCxnSpPr>
        <xdr:cNvPr id="1280385" name="Straight Connector 1280384"/>
        <xdr:cNvCxnSpPr/>
      </xdr:nvCxnSpPr>
      <xdr:spPr>
        <a:xfrm flipV="1">
          <a:off x="56007000" y="10882908"/>
          <a:ext cx="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399246</xdr:rowOff>
    </xdr:from>
    <xdr:to>
      <xdr:col>103</xdr:col>
      <xdr:colOff>412750</xdr:colOff>
      <xdr:row>20</xdr:row>
      <xdr:rowOff>87908</xdr:rowOff>
    </xdr:to>
    <xdr:cxnSp macro="">
      <xdr:nvCxnSpPr>
        <xdr:cNvPr id="1280386" name="Straight Connector 1280385"/>
        <xdr:cNvCxnSpPr/>
      </xdr:nvCxnSpPr>
      <xdr:spPr>
        <a:xfrm flipV="1">
          <a:off x="56007000" y="9574996"/>
          <a:ext cx="0" cy="13079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16</xdr:row>
      <xdr:rowOff>506116</xdr:rowOff>
    </xdr:from>
    <xdr:to>
      <xdr:col>103</xdr:col>
      <xdr:colOff>412750</xdr:colOff>
      <xdr:row>16</xdr:row>
      <xdr:rowOff>506476</xdr:rowOff>
    </xdr:to>
    <xdr:cxnSp macro="">
      <xdr:nvCxnSpPr>
        <xdr:cNvPr id="1280387" name="Straight Connector 1280386"/>
        <xdr:cNvCxnSpPr/>
      </xdr:nvCxnSpPr>
      <xdr:spPr>
        <a:xfrm flipV="1">
          <a:off x="56007000" y="9142116"/>
          <a:ext cx="0" cy="3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16</xdr:row>
      <xdr:rowOff>506116</xdr:rowOff>
    </xdr:from>
    <xdr:to>
      <xdr:col>103</xdr:col>
      <xdr:colOff>412750</xdr:colOff>
      <xdr:row>17</xdr:row>
      <xdr:rowOff>228092</xdr:rowOff>
    </xdr:to>
    <xdr:cxnSp macro="">
      <xdr:nvCxnSpPr>
        <xdr:cNvPr id="1280388" name="Straight Connector 1280387"/>
        <xdr:cNvCxnSpPr/>
      </xdr:nvCxnSpPr>
      <xdr:spPr>
        <a:xfrm>
          <a:off x="56007000" y="9142116"/>
          <a:ext cx="0" cy="2617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228092</xdr:rowOff>
    </xdr:from>
    <xdr:to>
      <xdr:col>103</xdr:col>
      <xdr:colOff>412750</xdr:colOff>
      <xdr:row>19</xdr:row>
      <xdr:rowOff>188722</xdr:rowOff>
    </xdr:to>
    <xdr:cxnSp macro="">
      <xdr:nvCxnSpPr>
        <xdr:cNvPr id="1280389" name="Straight Connector 1280388"/>
        <xdr:cNvCxnSpPr/>
      </xdr:nvCxnSpPr>
      <xdr:spPr>
        <a:xfrm>
          <a:off x="56007000" y="9403842"/>
          <a:ext cx="0" cy="1040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19</xdr:row>
      <xdr:rowOff>188722</xdr:rowOff>
    </xdr:from>
    <xdr:to>
      <xdr:col>103</xdr:col>
      <xdr:colOff>412750</xdr:colOff>
      <xdr:row>20</xdr:row>
      <xdr:rowOff>165729</xdr:rowOff>
    </xdr:to>
    <xdr:cxnSp macro="">
      <xdr:nvCxnSpPr>
        <xdr:cNvPr id="1280390" name="Straight Connector 1280389"/>
        <xdr:cNvCxnSpPr/>
      </xdr:nvCxnSpPr>
      <xdr:spPr>
        <a:xfrm>
          <a:off x="56007000" y="10443972"/>
          <a:ext cx="0" cy="5167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20</xdr:row>
      <xdr:rowOff>165729</xdr:rowOff>
    </xdr:from>
    <xdr:to>
      <xdr:col>103</xdr:col>
      <xdr:colOff>412750</xdr:colOff>
      <xdr:row>21</xdr:row>
      <xdr:rowOff>143760</xdr:rowOff>
    </xdr:to>
    <xdr:cxnSp macro="">
      <xdr:nvCxnSpPr>
        <xdr:cNvPr id="1280391" name="Straight Connector 1280390"/>
        <xdr:cNvCxnSpPr/>
      </xdr:nvCxnSpPr>
      <xdr:spPr>
        <a:xfrm>
          <a:off x="56007000" y="10960729"/>
          <a:ext cx="0" cy="5177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21</xdr:row>
      <xdr:rowOff>143760</xdr:rowOff>
    </xdr:from>
    <xdr:to>
      <xdr:col>103</xdr:col>
      <xdr:colOff>412750</xdr:colOff>
      <xdr:row>23</xdr:row>
      <xdr:rowOff>112573</xdr:rowOff>
    </xdr:to>
    <xdr:cxnSp macro="">
      <xdr:nvCxnSpPr>
        <xdr:cNvPr id="1280392" name="Straight Connector 1280391"/>
        <xdr:cNvCxnSpPr/>
      </xdr:nvCxnSpPr>
      <xdr:spPr>
        <a:xfrm>
          <a:off x="56007000" y="11478510"/>
          <a:ext cx="0" cy="10483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23</xdr:row>
      <xdr:rowOff>112573</xdr:rowOff>
    </xdr:from>
    <xdr:to>
      <xdr:col>103</xdr:col>
      <xdr:colOff>412750</xdr:colOff>
      <xdr:row>23</xdr:row>
      <xdr:rowOff>137418</xdr:rowOff>
    </xdr:to>
    <xdr:cxnSp macro="">
      <xdr:nvCxnSpPr>
        <xdr:cNvPr id="1280393" name="Straight Connector 1280392"/>
        <xdr:cNvCxnSpPr/>
      </xdr:nvCxnSpPr>
      <xdr:spPr>
        <a:xfrm>
          <a:off x="56007000" y="12526823"/>
          <a:ext cx="0" cy="24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412744</xdr:colOff>
      <xdr:row>23</xdr:row>
      <xdr:rowOff>137418</xdr:rowOff>
    </xdr:from>
    <xdr:to>
      <xdr:col>103</xdr:col>
      <xdr:colOff>412750</xdr:colOff>
      <xdr:row>23</xdr:row>
      <xdr:rowOff>137421</xdr:rowOff>
    </xdr:to>
    <xdr:cxnSp macro="">
      <xdr:nvCxnSpPr>
        <xdr:cNvPr id="1280394" name="Straight Connector 1280393"/>
        <xdr:cNvCxnSpPr/>
      </xdr:nvCxnSpPr>
      <xdr:spPr>
        <a:xfrm flipH="1">
          <a:off x="56006994" y="12551668"/>
          <a:ext cx="6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274917</xdr:colOff>
      <xdr:row>23</xdr:row>
      <xdr:rowOff>137421</xdr:rowOff>
    </xdr:from>
    <xdr:to>
      <xdr:col>103</xdr:col>
      <xdr:colOff>412744</xdr:colOff>
      <xdr:row>23</xdr:row>
      <xdr:rowOff>193344</xdr:rowOff>
    </xdr:to>
    <xdr:cxnSp macro="">
      <xdr:nvCxnSpPr>
        <xdr:cNvPr id="1280395" name="Straight Connector 1280394"/>
        <xdr:cNvCxnSpPr/>
      </xdr:nvCxnSpPr>
      <xdr:spPr>
        <a:xfrm flipH="1">
          <a:off x="55869167" y="12551671"/>
          <a:ext cx="137827" cy="559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428836</xdr:colOff>
      <xdr:row>23</xdr:row>
      <xdr:rowOff>193344</xdr:rowOff>
    </xdr:from>
    <xdr:to>
      <xdr:col>103</xdr:col>
      <xdr:colOff>274917</xdr:colOff>
      <xdr:row>23</xdr:row>
      <xdr:rowOff>336507</xdr:rowOff>
    </xdr:to>
    <xdr:cxnSp macro="">
      <xdr:nvCxnSpPr>
        <xdr:cNvPr id="1280396" name="Straight Connector 1280395"/>
        <xdr:cNvCxnSpPr/>
      </xdr:nvCxnSpPr>
      <xdr:spPr>
        <a:xfrm flipH="1">
          <a:off x="55483336" y="12607594"/>
          <a:ext cx="385831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80851</xdr:colOff>
      <xdr:row>23</xdr:row>
      <xdr:rowOff>336507</xdr:rowOff>
    </xdr:from>
    <xdr:to>
      <xdr:col>102</xdr:col>
      <xdr:colOff>428836</xdr:colOff>
      <xdr:row>23</xdr:row>
      <xdr:rowOff>479671</xdr:rowOff>
    </xdr:to>
    <xdr:cxnSp macro="">
      <xdr:nvCxnSpPr>
        <xdr:cNvPr id="1280397" name="Straight Connector 1280396"/>
        <xdr:cNvCxnSpPr/>
      </xdr:nvCxnSpPr>
      <xdr:spPr>
        <a:xfrm flipH="1">
          <a:off x="55135351" y="12750757"/>
          <a:ext cx="347985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368753</xdr:colOff>
      <xdr:row>23</xdr:row>
      <xdr:rowOff>479671</xdr:rowOff>
    </xdr:from>
    <xdr:to>
      <xdr:col>102</xdr:col>
      <xdr:colOff>80851</xdr:colOff>
      <xdr:row>24</xdr:row>
      <xdr:rowOff>83085</xdr:rowOff>
    </xdr:to>
    <xdr:cxnSp macro="">
      <xdr:nvCxnSpPr>
        <xdr:cNvPr id="1280398" name="Straight Connector 1280397"/>
        <xdr:cNvCxnSpPr/>
      </xdr:nvCxnSpPr>
      <xdr:spPr>
        <a:xfrm flipH="1">
          <a:off x="54883503" y="12893921"/>
          <a:ext cx="251848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228234</xdr:colOff>
      <xdr:row>24</xdr:row>
      <xdr:rowOff>83085</xdr:rowOff>
    </xdr:from>
    <xdr:to>
      <xdr:col>101</xdr:col>
      <xdr:colOff>368753</xdr:colOff>
      <xdr:row>24</xdr:row>
      <xdr:rowOff>226248</xdr:rowOff>
    </xdr:to>
    <xdr:cxnSp macro="">
      <xdr:nvCxnSpPr>
        <xdr:cNvPr id="1280399" name="Straight Connector 1280398"/>
        <xdr:cNvCxnSpPr/>
      </xdr:nvCxnSpPr>
      <xdr:spPr>
        <a:xfrm flipH="1">
          <a:off x="54742984" y="13037085"/>
          <a:ext cx="140519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187523</xdr:colOff>
      <xdr:row>24</xdr:row>
      <xdr:rowOff>226248</xdr:rowOff>
    </xdr:from>
    <xdr:to>
      <xdr:col>101</xdr:col>
      <xdr:colOff>228234</xdr:colOff>
      <xdr:row>24</xdr:row>
      <xdr:rowOff>369412</xdr:rowOff>
    </xdr:to>
    <xdr:cxnSp macro="">
      <xdr:nvCxnSpPr>
        <xdr:cNvPr id="1280400" name="Straight Connector 1280399"/>
        <xdr:cNvCxnSpPr/>
      </xdr:nvCxnSpPr>
      <xdr:spPr>
        <a:xfrm flipH="1">
          <a:off x="54702273" y="13180248"/>
          <a:ext cx="40711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57516</xdr:colOff>
      <xdr:row>24</xdr:row>
      <xdr:rowOff>226248</xdr:rowOff>
    </xdr:from>
    <xdr:to>
      <xdr:col>106</xdr:col>
      <xdr:colOff>98227</xdr:colOff>
      <xdr:row>24</xdr:row>
      <xdr:rowOff>369412</xdr:rowOff>
    </xdr:to>
    <xdr:cxnSp macro="">
      <xdr:nvCxnSpPr>
        <xdr:cNvPr id="1280401" name="Straight Connector 1280400"/>
        <xdr:cNvCxnSpPr/>
      </xdr:nvCxnSpPr>
      <xdr:spPr>
        <a:xfrm>
          <a:off x="57271016" y="13180248"/>
          <a:ext cx="40711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187523</xdr:colOff>
      <xdr:row>24</xdr:row>
      <xdr:rowOff>369412</xdr:rowOff>
    </xdr:from>
    <xdr:to>
      <xdr:col>101</xdr:col>
      <xdr:colOff>224823</xdr:colOff>
      <xdr:row>24</xdr:row>
      <xdr:rowOff>512575</xdr:rowOff>
    </xdr:to>
    <xdr:cxnSp macro="">
      <xdr:nvCxnSpPr>
        <xdr:cNvPr id="1280402" name="Straight Connector 1280401"/>
        <xdr:cNvCxnSpPr/>
      </xdr:nvCxnSpPr>
      <xdr:spPr>
        <a:xfrm>
          <a:off x="54702273" y="13323412"/>
          <a:ext cx="373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60927</xdr:colOff>
      <xdr:row>24</xdr:row>
      <xdr:rowOff>369412</xdr:rowOff>
    </xdr:from>
    <xdr:to>
      <xdr:col>106</xdr:col>
      <xdr:colOff>98227</xdr:colOff>
      <xdr:row>24</xdr:row>
      <xdr:rowOff>512575</xdr:rowOff>
    </xdr:to>
    <xdr:cxnSp macro="">
      <xdr:nvCxnSpPr>
        <xdr:cNvPr id="1280403" name="Straight Connector 1280402"/>
        <xdr:cNvCxnSpPr/>
      </xdr:nvCxnSpPr>
      <xdr:spPr>
        <a:xfrm flipH="1">
          <a:off x="57274427" y="13323412"/>
          <a:ext cx="37300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501067</xdr:colOff>
      <xdr:row>24</xdr:row>
      <xdr:rowOff>512575</xdr:rowOff>
    </xdr:from>
    <xdr:to>
      <xdr:col>106</xdr:col>
      <xdr:colOff>60927</xdr:colOff>
      <xdr:row>25</xdr:row>
      <xdr:rowOff>115990</xdr:rowOff>
    </xdr:to>
    <xdr:cxnSp macro="">
      <xdr:nvCxnSpPr>
        <xdr:cNvPr id="1280404" name="Straight Connector 1280403"/>
        <xdr:cNvCxnSpPr/>
      </xdr:nvCxnSpPr>
      <xdr:spPr>
        <a:xfrm flipH="1">
          <a:off x="57174817" y="13466575"/>
          <a:ext cx="99610" cy="1431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332315</xdr:colOff>
      <xdr:row>25</xdr:row>
      <xdr:rowOff>115990</xdr:rowOff>
    </xdr:from>
    <xdr:to>
      <xdr:col>105</xdr:col>
      <xdr:colOff>501067</xdr:colOff>
      <xdr:row>25</xdr:row>
      <xdr:rowOff>259153</xdr:rowOff>
    </xdr:to>
    <xdr:cxnSp macro="">
      <xdr:nvCxnSpPr>
        <xdr:cNvPr id="1280405" name="Straight Connector 1280404"/>
        <xdr:cNvCxnSpPr/>
      </xdr:nvCxnSpPr>
      <xdr:spPr>
        <a:xfrm flipH="1">
          <a:off x="57006065" y="13609740"/>
          <a:ext cx="168752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56201</xdr:colOff>
      <xdr:row>25</xdr:row>
      <xdr:rowOff>259153</xdr:rowOff>
    </xdr:from>
    <xdr:to>
      <xdr:col>105</xdr:col>
      <xdr:colOff>332315</xdr:colOff>
      <xdr:row>25</xdr:row>
      <xdr:rowOff>402317</xdr:rowOff>
    </xdr:to>
    <xdr:cxnSp macro="">
      <xdr:nvCxnSpPr>
        <xdr:cNvPr id="1280406" name="Straight Connector 1280405"/>
        <xdr:cNvCxnSpPr/>
      </xdr:nvCxnSpPr>
      <xdr:spPr>
        <a:xfrm flipH="1">
          <a:off x="56729951" y="13752903"/>
          <a:ext cx="276114" cy="143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88832</xdr:colOff>
      <xdr:row>25</xdr:row>
      <xdr:rowOff>402317</xdr:rowOff>
    </xdr:from>
    <xdr:to>
      <xdr:col>105</xdr:col>
      <xdr:colOff>56201</xdr:colOff>
      <xdr:row>26</xdr:row>
      <xdr:rowOff>5730</xdr:rowOff>
    </xdr:to>
    <xdr:cxnSp macro="">
      <xdr:nvCxnSpPr>
        <xdr:cNvPr id="1280407" name="Straight Connector 1280406"/>
        <xdr:cNvCxnSpPr/>
      </xdr:nvCxnSpPr>
      <xdr:spPr>
        <a:xfrm flipH="1">
          <a:off x="56222832" y="13896067"/>
          <a:ext cx="507119" cy="14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412769</xdr:colOff>
      <xdr:row>26</xdr:row>
      <xdr:rowOff>5730</xdr:rowOff>
    </xdr:from>
    <xdr:to>
      <xdr:col>104</xdr:col>
      <xdr:colOff>88832</xdr:colOff>
      <xdr:row>26</xdr:row>
      <xdr:rowOff>48707</xdr:rowOff>
    </xdr:to>
    <xdr:cxnSp macro="">
      <xdr:nvCxnSpPr>
        <xdr:cNvPr id="1280408" name="Straight Connector 1280407"/>
        <xdr:cNvCxnSpPr/>
      </xdr:nvCxnSpPr>
      <xdr:spPr>
        <a:xfrm flipH="1">
          <a:off x="56007019" y="14039230"/>
          <a:ext cx="215813" cy="42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26</xdr:row>
      <xdr:rowOff>48707</xdr:rowOff>
    </xdr:from>
    <xdr:to>
      <xdr:col>103</xdr:col>
      <xdr:colOff>412769</xdr:colOff>
      <xdr:row>26</xdr:row>
      <xdr:rowOff>48710</xdr:rowOff>
    </xdr:to>
    <xdr:cxnSp macro="">
      <xdr:nvCxnSpPr>
        <xdr:cNvPr id="1280409" name="Straight Connector 1280408"/>
        <xdr:cNvCxnSpPr/>
      </xdr:nvCxnSpPr>
      <xdr:spPr>
        <a:xfrm flipH="1">
          <a:off x="56007000" y="14082207"/>
          <a:ext cx="19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25</xdr:row>
      <xdr:rowOff>233654</xdr:rowOff>
    </xdr:from>
    <xdr:to>
      <xdr:col>103</xdr:col>
      <xdr:colOff>412750</xdr:colOff>
      <xdr:row>26</xdr:row>
      <xdr:rowOff>48710</xdr:rowOff>
    </xdr:to>
    <xdr:cxnSp macro="">
      <xdr:nvCxnSpPr>
        <xdr:cNvPr id="1280410" name="Straight Connector 1280409"/>
        <xdr:cNvCxnSpPr/>
      </xdr:nvCxnSpPr>
      <xdr:spPr>
        <a:xfrm flipV="1">
          <a:off x="56007000" y="13727404"/>
          <a:ext cx="0" cy="3548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22</xdr:row>
      <xdr:rowOff>430656</xdr:rowOff>
    </xdr:from>
    <xdr:to>
      <xdr:col>103</xdr:col>
      <xdr:colOff>412750</xdr:colOff>
      <xdr:row>25</xdr:row>
      <xdr:rowOff>233654</xdr:rowOff>
    </xdr:to>
    <xdr:cxnSp macro="">
      <xdr:nvCxnSpPr>
        <xdr:cNvPr id="1280411" name="Straight Connector 1280410"/>
        <xdr:cNvCxnSpPr/>
      </xdr:nvCxnSpPr>
      <xdr:spPr>
        <a:xfrm flipV="1">
          <a:off x="56007000" y="12305156"/>
          <a:ext cx="0" cy="14222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21</xdr:row>
      <xdr:rowOff>259282</xdr:rowOff>
    </xdr:from>
    <xdr:to>
      <xdr:col>103</xdr:col>
      <xdr:colOff>412750</xdr:colOff>
      <xdr:row>22</xdr:row>
      <xdr:rowOff>430656</xdr:rowOff>
    </xdr:to>
    <xdr:cxnSp macro="">
      <xdr:nvCxnSpPr>
        <xdr:cNvPr id="1280412" name="Straight Connector 1280411"/>
        <xdr:cNvCxnSpPr/>
      </xdr:nvCxnSpPr>
      <xdr:spPr>
        <a:xfrm flipV="1">
          <a:off x="56007000" y="11594032"/>
          <a:ext cx="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20</xdr:row>
      <xdr:rowOff>87908</xdr:rowOff>
    </xdr:from>
    <xdr:to>
      <xdr:col>103</xdr:col>
      <xdr:colOff>412750</xdr:colOff>
      <xdr:row>21</xdr:row>
      <xdr:rowOff>259282</xdr:rowOff>
    </xdr:to>
    <xdr:cxnSp macro="">
      <xdr:nvCxnSpPr>
        <xdr:cNvPr id="1280413" name="Straight Connector 1280412"/>
        <xdr:cNvCxnSpPr/>
      </xdr:nvCxnSpPr>
      <xdr:spPr>
        <a:xfrm flipV="1">
          <a:off x="56007000" y="10882908"/>
          <a:ext cx="0" cy="71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399246</xdr:rowOff>
    </xdr:from>
    <xdr:to>
      <xdr:col>103</xdr:col>
      <xdr:colOff>412750</xdr:colOff>
      <xdr:row>20</xdr:row>
      <xdr:rowOff>87908</xdr:rowOff>
    </xdr:to>
    <xdr:cxnSp macro="">
      <xdr:nvCxnSpPr>
        <xdr:cNvPr id="1280414" name="Straight Connector 1280413"/>
        <xdr:cNvCxnSpPr/>
      </xdr:nvCxnSpPr>
      <xdr:spPr>
        <a:xfrm flipV="1">
          <a:off x="56007000" y="9574996"/>
          <a:ext cx="0" cy="13079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9</xdr:row>
      <xdr:rowOff>358170</xdr:rowOff>
    </xdr:from>
    <xdr:to>
      <xdr:col>103</xdr:col>
      <xdr:colOff>412750</xdr:colOff>
      <xdr:row>9</xdr:row>
      <xdr:rowOff>358432</xdr:rowOff>
    </xdr:to>
    <xdr:cxnSp macro="">
      <xdr:nvCxnSpPr>
        <xdr:cNvPr id="1280415" name="Straight Connector 1280414"/>
        <xdr:cNvCxnSpPr/>
      </xdr:nvCxnSpPr>
      <xdr:spPr>
        <a:xfrm>
          <a:off x="56007000" y="5215920"/>
          <a:ext cx="0" cy="2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9</xdr:row>
      <xdr:rowOff>358432</xdr:rowOff>
    </xdr:from>
    <xdr:to>
      <xdr:col>103</xdr:col>
      <xdr:colOff>412750</xdr:colOff>
      <xdr:row>14</xdr:row>
      <xdr:rowOff>272275</xdr:rowOff>
    </xdr:to>
    <xdr:cxnSp macro="">
      <xdr:nvCxnSpPr>
        <xdr:cNvPr id="1280416" name="Straight Connector 1280415"/>
        <xdr:cNvCxnSpPr/>
      </xdr:nvCxnSpPr>
      <xdr:spPr>
        <a:xfrm>
          <a:off x="56007000" y="5216182"/>
          <a:ext cx="0" cy="26125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14</xdr:row>
      <xdr:rowOff>272275</xdr:rowOff>
    </xdr:from>
    <xdr:to>
      <xdr:col>103</xdr:col>
      <xdr:colOff>412750</xdr:colOff>
      <xdr:row>16</xdr:row>
      <xdr:rowOff>506116</xdr:rowOff>
    </xdr:to>
    <xdr:cxnSp macro="">
      <xdr:nvCxnSpPr>
        <xdr:cNvPr id="1280417" name="Straight Connector 1280416"/>
        <xdr:cNvCxnSpPr/>
      </xdr:nvCxnSpPr>
      <xdr:spPr>
        <a:xfrm>
          <a:off x="56007000" y="7828775"/>
          <a:ext cx="0" cy="13133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412719</xdr:colOff>
      <xdr:row>16</xdr:row>
      <xdr:rowOff>506116</xdr:rowOff>
    </xdr:from>
    <xdr:to>
      <xdr:col>103</xdr:col>
      <xdr:colOff>412750</xdr:colOff>
      <xdr:row>16</xdr:row>
      <xdr:rowOff>506129</xdr:rowOff>
    </xdr:to>
    <xdr:cxnSp macro="">
      <xdr:nvCxnSpPr>
        <xdr:cNvPr id="1280418" name="Straight Connector 1280417"/>
        <xdr:cNvCxnSpPr/>
      </xdr:nvCxnSpPr>
      <xdr:spPr>
        <a:xfrm flipH="1">
          <a:off x="56006969" y="9142116"/>
          <a:ext cx="31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246850</xdr:colOff>
      <xdr:row>16</xdr:row>
      <xdr:rowOff>506129</xdr:rowOff>
    </xdr:from>
    <xdr:to>
      <xdr:col>103</xdr:col>
      <xdr:colOff>412719</xdr:colOff>
      <xdr:row>17</xdr:row>
      <xdr:rowOff>26392</xdr:rowOff>
    </xdr:to>
    <xdr:cxnSp macro="">
      <xdr:nvCxnSpPr>
        <xdr:cNvPr id="1280419" name="Straight Connector 1280418"/>
        <xdr:cNvCxnSpPr/>
      </xdr:nvCxnSpPr>
      <xdr:spPr>
        <a:xfrm flipH="1">
          <a:off x="55841100" y="9142129"/>
          <a:ext cx="165869" cy="600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157497</xdr:colOff>
      <xdr:row>17</xdr:row>
      <xdr:rowOff>26392</xdr:rowOff>
    </xdr:from>
    <xdr:to>
      <xdr:col>103</xdr:col>
      <xdr:colOff>246850</xdr:colOff>
      <xdr:row>17</xdr:row>
      <xdr:rowOff>259110</xdr:rowOff>
    </xdr:to>
    <xdr:cxnSp macro="">
      <xdr:nvCxnSpPr>
        <xdr:cNvPr id="1280420" name="Straight Connector 1280419"/>
        <xdr:cNvCxnSpPr/>
      </xdr:nvCxnSpPr>
      <xdr:spPr>
        <a:xfrm flipH="1">
          <a:off x="55211997" y="9202142"/>
          <a:ext cx="629103" cy="2327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404434</xdr:colOff>
      <xdr:row>17</xdr:row>
      <xdr:rowOff>259110</xdr:rowOff>
    </xdr:from>
    <xdr:to>
      <xdr:col>102</xdr:col>
      <xdr:colOff>157497</xdr:colOff>
      <xdr:row>17</xdr:row>
      <xdr:rowOff>370267</xdr:rowOff>
    </xdr:to>
    <xdr:cxnSp macro="">
      <xdr:nvCxnSpPr>
        <xdr:cNvPr id="1280421" name="Straight Connector 1280420"/>
        <xdr:cNvCxnSpPr/>
      </xdr:nvCxnSpPr>
      <xdr:spPr>
        <a:xfrm flipH="1">
          <a:off x="54919184" y="9434860"/>
          <a:ext cx="292813" cy="1111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125332</xdr:colOff>
      <xdr:row>17</xdr:row>
      <xdr:rowOff>370267</xdr:rowOff>
    </xdr:from>
    <xdr:to>
      <xdr:col>101</xdr:col>
      <xdr:colOff>404434</xdr:colOff>
      <xdr:row>17</xdr:row>
      <xdr:rowOff>477956</xdr:rowOff>
    </xdr:to>
    <xdr:cxnSp macro="">
      <xdr:nvCxnSpPr>
        <xdr:cNvPr id="1280422" name="Straight Connector 1280421"/>
        <xdr:cNvCxnSpPr/>
      </xdr:nvCxnSpPr>
      <xdr:spPr>
        <a:xfrm flipH="1">
          <a:off x="54640082" y="9546017"/>
          <a:ext cx="279102" cy="1076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145628</xdr:colOff>
      <xdr:row>17</xdr:row>
      <xdr:rowOff>477956</xdr:rowOff>
    </xdr:from>
    <xdr:to>
      <xdr:col>101</xdr:col>
      <xdr:colOff>125332</xdr:colOff>
      <xdr:row>18</xdr:row>
      <xdr:rowOff>143180</xdr:rowOff>
    </xdr:to>
    <xdr:cxnSp macro="">
      <xdr:nvCxnSpPr>
        <xdr:cNvPr id="1280423" name="Straight Connector 1280422"/>
        <xdr:cNvCxnSpPr/>
      </xdr:nvCxnSpPr>
      <xdr:spPr>
        <a:xfrm flipH="1">
          <a:off x="54120628" y="9653706"/>
          <a:ext cx="519454" cy="2049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134069</xdr:colOff>
      <xdr:row>18</xdr:row>
      <xdr:rowOff>143180</xdr:rowOff>
    </xdr:from>
    <xdr:to>
      <xdr:col>100</xdr:col>
      <xdr:colOff>145628</xdr:colOff>
      <xdr:row>18</xdr:row>
      <xdr:rowOff>147810</xdr:rowOff>
    </xdr:to>
    <xdr:cxnSp macro="">
      <xdr:nvCxnSpPr>
        <xdr:cNvPr id="1280424" name="Straight Connector 1280423"/>
        <xdr:cNvCxnSpPr/>
      </xdr:nvCxnSpPr>
      <xdr:spPr>
        <a:xfrm flipH="1">
          <a:off x="54109069" y="9858680"/>
          <a:ext cx="11559" cy="46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134045</xdr:colOff>
      <xdr:row>18</xdr:row>
      <xdr:rowOff>147810</xdr:rowOff>
    </xdr:from>
    <xdr:to>
      <xdr:col>100</xdr:col>
      <xdr:colOff>134069</xdr:colOff>
      <xdr:row>18</xdr:row>
      <xdr:rowOff>147820</xdr:rowOff>
    </xdr:to>
    <xdr:cxnSp macro="">
      <xdr:nvCxnSpPr>
        <xdr:cNvPr id="1280425" name="Straight Connector 1280424"/>
        <xdr:cNvCxnSpPr/>
      </xdr:nvCxnSpPr>
      <xdr:spPr>
        <a:xfrm flipH="1">
          <a:off x="54109045" y="9863310"/>
          <a:ext cx="24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214095</xdr:colOff>
      <xdr:row>18</xdr:row>
      <xdr:rowOff>147820</xdr:rowOff>
    </xdr:from>
    <xdr:to>
      <xdr:col>100</xdr:col>
      <xdr:colOff>134045</xdr:colOff>
      <xdr:row>18</xdr:row>
      <xdr:rowOff>334283</xdr:rowOff>
    </xdr:to>
    <xdr:cxnSp macro="">
      <xdr:nvCxnSpPr>
        <xdr:cNvPr id="1280426" name="Straight Connector 1280425"/>
        <xdr:cNvCxnSpPr/>
      </xdr:nvCxnSpPr>
      <xdr:spPr>
        <a:xfrm flipH="1">
          <a:off x="53649345" y="9863320"/>
          <a:ext cx="459700" cy="1864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301495</xdr:colOff>
      <xdr:row>18</xdr:row>
      <xdr:rowOff>334283</xdr:rowOff>
    </xdr:from>
    <xdr:to>
      <xdr:col>99</xdr:col>
      <xdr:colOff>214095</xdr:colOff>
      <xdr:row>19</xdr:row>
      <xdr:rowOff>211600</xdr:rowOff>
    </xdr:to>
    <xdr:cxnSp macro="">
      <xdr:nvCxnSpPr>
        <xdr:cNvPr id="1280427" name="Straight Connector 1280426"/>
        <xdr:cNvCxnSpPr/>
      </xdr:nvCxnSpPr>
      <xdr:spPr>
        <a:xfrm flipH="1">
          <a:off x="52657245" y="10049783"/>
          <a:ext cx="992100" cy="4170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76944</xdr:colOff>
      <xdr:row>19</xdr:row>
      <xdr:rowOff>211600</xdr:rowOff>
    </xdr:from>
    <xdr:to>
      <xdr:col>97</xdr:col>
      <xdr:colOff>301495</xdr:colOff>
      <xdr:row>20</xdr:row>
      <xdr:rowOff>2218</xdr:rowOff>
    </xdr:to>
    <xdr:cxnSp macro="">
      <xdr:nvCxnSpPr>
        <xdr:cNvPr id="1280428" name="Straight Connector 1280427"/>
        <xdr:cNvCxnSpPr/>
      </xdr:nvCxnSpPr>
      <xdr:spPr>
        <a:xfrm flipH="1">
          <a:off x="51892944" y="10466850"/>
          <a:ext cx="764301" cy="3303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46003</xdr:colOff>
      <xdr:row>20</xdr:row>
      <xdr:rowOff>2218</xdr:rowOff>
    </xdr:from>
    <xdr:to>
      <xdr:col>96</xdr:col>
      <xdr:colOff>76944</xdr:colOff>
      <xdr:row>20</xdr:row>
      <xdr:rowOff>245887</xdr:rowOff>
    </xdr:to>
    <xdr:cxnSp macro="">
      <xdr:nvCxnSpPr>
        <xdr:cNvPr id="1280429" name="Straight Connector 1280428"/>
        <xdr:cNvCxnSpPr/>
      </xdr:nvCxnSpPr>
      <xdr:spPr>
        <a:xfrm flipH="1">
          <a:off x="51322253" y="10797218"/>
          <a:ext cx="570691" cy="2436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190224</xdr:colOff>
      <xdr:row>20</xdr:row>
      <xdr:rowOff>245887</xdr:rowOff>
    </xdr:from>
    <xdr:to>
      <xdr:col>95</xdr:col>
      <xdr:colOff>46003</xdr:colOff>
      <xdr:row>20</xdr:row>
      <xdr:rowOff>402858</xdr:rowOff>
    </xdr:to>
    <xdr:cxnSp macro="">
      <xdr:nvCxnSpPr>
        <xdr:cNvPr id="1280430" name="Straight Connector 1280429"/>
        <xdr:cNvCxnSpPr/>
      </xdr:nvCxnSpPr>
      <xdr:spPr>
        <a:xfrm flipH="1">
          <a:off x="50926724" y="11040887"/>
          <a:ext cx="395529" cy="156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506909</xdr:colOff>
      <xdr:row>20</xdr:row>
      <xdr:rowOff>402858</xdr:rowOff>
    </xdr:from>
    <xdr:to>
      <xdr:col>94</xdr:col>
      <xdr:colOff>190224</xdr:colOff>
      <xdr:row>20</xdr:row>
      <xdr:rowOff>473128</xdr:rowOff>
    </xdr:to>
    <xdr:cxnSp macro="">
      <xdr:nvCxnSpPr>
        <xdr:cNvPr id="1280431" name="Straight Connector 1280430"/>
        <xdr:cNvCxnSpPr/>
      </xdr:nvCxnSpPr>
      <xdr:spPr>
        <a:xfrm flipH="1">
          <a:off x="50703659" y="11197858"/>
          <a:ext cx="223065" cy="702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95529</xdr:colOff>
      <xdr:row>20</xdr:row>
      <xdr:rowOff>402858</xdr:rowOff>
    </xdr:from>
    <xdr:to>
      <xdr:col>113</xdr:col>
      <xdr:colOff>318591</xdr:colOff>
      <xdr:row>20</xdr:row>
      <xdr:rowOff>473128</xdr:rowOff>
    </xdr:to>
    <xdr:cxnSp macro="">
      <xdr:nvCxnSpPr>
        <xdr:cNvPr id="1280432" name="Straight Connector 1280431"/>
        <xdr:cNvCxnSpPr/>
      </xdr:nvCxnSpPr>
      <xdr:spPr>
        <a:xfrm>
          <a:off x="61087279" y="11197858"/>
          <a:ext cx="223062" cy="702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469357</xdr:colOff>
      <xdr:row>20</xdr:row>
      <xdr:rowOff>456701</xdr:rowOff>
    </xdr:from>
    <xdr:to>
      <xdr:col>93</xdr:col>
      <xdr:colOff>506909</xdr:colOff>
      <xdr:row>20</xdr:row>
      <xdr:rowOff>473128</xdr:rowOff>
    </xdr:to>
    <xdr:cxnSp macro="">
      <xdr:nvCxnSpPr>
        <xdr:cNvPr id="1280433" name="Straight Connector 1280432"/>
        <xdr:cNvCxnSpPr/>
      </xdr:nvCxnSpPr>
      <xdr:spPr>
        <a:xfrm flipH="1" flipV="1">
          <a:off x="50666107" y="11251701"/>
          <a:ext cx="37552" cy="164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318591</xdr:colOff>
      <xdr:row>20</xdr:row>
      <xdr:rowOff>456701</xdr:rowOff>
    </xdr:from>
    <xdr:to>
      <xdr:col>113</xdr:col>
      <xdr:colOff>356140</xdr:colOff>
      <xdr:row>20</xdr:row>
      <xdr:rowOff>473128</xdr:rowOff>
    </xdr:to>
    <xdr:cxnSp macro="">
      <xdr:nvCxnSpPr>
        <xdr:cNvPr id="1280434" name="Straight Connector 1280433"/>
        <xdr:cNvCxnSpPr/>
      </xdr:nvCxnSpPr>
      <xdr:spPr>
        <a:xfrm flipV="1">
          <a:off x="61310341" y="11251701"/>
          <a:ext cx="37549" cy="164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179375</xdr:colOff>
      <xdr:row>20</xdr:row>
      <xdr:rowOff>353574</xdr:rowOff>
    </xdr:from>
    <xdr:to>
      <xdr:col>113</xdr:col>
      <xdr:colOff>356140</xdr:colOff>
      <xdr:row>20</xdr:row>
      <xdr:rowOff>456701</xdr:rowOff>
    </xdr:to>
    <xdr:cxnSp macro="">
      <xdr:nvCxnSpPr>
        <xdr:cNvPr id="1280435" name="Straight Connector 1280434"/>
        <xdr:cNvCxnSpPr/>
      </xdr:nvCxnSpPr>
      <xdr:spPr>
        <a:xfrm flipH="1" flipV="1">
          <a:off x="61171125" y="11148574"/>
          <a:ext cx="176765" cy="1031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283493</xdr:colOff>
      <xdr:row>20</xdr:row>
      <xdr:rowOff>163747</xdr:rowOff>
    </xdr:from>
    <xdr:to>
      <xdr:col>113</xdr:col>
      <xdr:colOff>179375</xdr:colOff>
      <xdr:row>20</xdr:row>
      <xdr:rowOff>353574</xdr:rowOff>
    </xdr:to>
    <xdr:cxnSp macro="">
      <xdr:nvCxnSpPr>
        <xdr:cNvPr id="1280436" name="Straight Connector 1280435"/>
        <xdr:cNvCxnSpPr/>
      </xdr:nvCxnSpPr>
      <xdr:spPr>
        <a:xfrm flipH="1" flipV="1">
          <a:off x="60735493" y="10958747"/>
          <a:ext cx="435632" cy="1898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70290</xdr:colOff>
      <xdr:row>19</xdr:row>
      <xdr:rowOff>426972</xdr:rowOff>
    </xdr:from>
    <xdr:to>
      <xdr:col>112</xdr:col>
      <xdr:colOff>283493</xdr:colOff>
      <xdr:row>20</xdr:row>
      <xdr:rowOff>163747</xdr:rowOff>
    </xdr:to>
    <xdr:cxnSp macro="">
      <xdr:nvCxnSpPr>
        <xdr:cNvPr id="1280437" name="Straight Connector 1280436"/>
        <xdr:cNvCxnSpPr/>
      </xdr:nvCxnSpPr>
      <xdr:spPr>
        <a:xfrm flipH="1" flipV="1">
          <a:off x="59982540" y="10682222"/>
          <a:ext cx="752953" cy="2765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537697</xdr:colOff>
      <xdr:row>19</xdr:row>
      <xdr:rowOff>63749</xdr:rowOff>
    </xdr:from>
    <xdr:to>
      <xdr:col>111</xdr:col>
      <xdr:colOff>70290</xdr:colOff>
      <xdr:row>19</xdr:row>
      <xdr:rowOff>426972</xdr:rowOff>
    </xdr:to>
    <xdr:cxnSp macro="">
      <xdr:nvCxnSpPr>
        <xdr:cNvPr id="1280438" name="Straight Connector 1280437"/>
        <xdr:cNvCxnSpPr/>
      </xdr:nvCxnSpPr>
      <xdr:spPr>
        <a:xfrm flipH="1" flipV="1">
          <a:off x="58830697" y="10318999"/>
          <a:ext cx="1151843" cy="3632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102046</xdr:colOff>
      <xdr:row>18</xdr:row>
      <xdr:rowOff>477541</xdr:rowOff>
    </xdr:from>
    <xdr:to>
      <xdr:col>108</xdr:col>
      <xdr:colOff>537697</xdr:colOff>
      <xdr:row>19</xdr:row>
      <xdr:rowOff>63749</xdr:rowOff>
    </xdr:to>
    <xdr:cxnSp macro="">
      <xdr:nvCxnSpPr>
        <xdr:cNvPr id="1280439" name="Straight Connector 1280438"/>
        <xdr:cNvCxnSpPr/>
      </xdr:nvCxnSpPr>
      <xdr:spPr>
        <a:xfrm flipH="1" flipV="1">
          <a:off x="58395046" y="10193041"/>
          <a:ext cx="435651" cy="1259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102015</xdr:colOff>
      <xdr:row>18</xdr:row>
      <xdr:rowOff>477533</xdr:rowOff>
    </xdr:from>
    <xdr:to>
      <xdr:col>108</xdr:col>
      <xdr:colOff>102046</xdr:colOff>
      <xdr:row>18</xdr:row>
      <xdr:rowOff>477541</xdr:rowOff>
    </xdr:to>
    <xdr:cxnSp macro="">
      <xdr:nvCxnSpPr>
        <xdr:cNvPr id="1280440" name="Straight Connector 1280439"/>
        <xdr:cNvCxnSpPr/>
      </xdr:nvCxnSpPr>
      <xdr:spPr>
        <a:xfrm flipH="1" flipV="1">
          <a:off x="58395015" y="10193033"/>
          <a:ext cx="31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486749</xdr:colOff>
      <xdr:row>18</xdr:row>
      <xdr:rowOff>433933</xdr:rowOff>
    </xdr:from>
    <xdr:to>
      <xdr:col>108</xdr:col>
      <xdr:colOff>102015</xdr:colOff>
      <xdr:row>18</xdr:row>
      <xdr:rowOff>477533</xdr:rowOff>
    </xdr:to>
    <xdr:cxnSp macro="">
      <xdr:nvCxnSpPr>
        <xdr:cNvPr id="1280441" name="Straight Connector 1280440"/>
        <xdr:cNvCxnSpPr/>
      </xdr:nvCxnSpPr>
      <xdr:spPr>
        <a:xfrm flipH="1" flipV="1">
          <a:off x="58239999" y="10149433"/>
          <a:ext cx="155016" cy="436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351482</xdr:colOff>
      <xdr:row>18</xdr:row>
      <xdr:rowOff>250496</xdr:rowOff>
    </xdr:from>
    <xdr:to>
      <xdr:col>107</xdr:col>
      <xdr:colOff>486749</xdr:colOff>
      <xdr:row>18</xdr:row>
      <xdr:rowOff>433933</xdr:rowOff>
    </xdr:to>
    <xdr:cxnSp macro="">
      <xdr:nvCxnSpPr>
        <xdr:cNvPr id="1280442" name="Straight Connector 1280441"/>
        <xdr:cNvCxnSpPr/>
      </xdr:nvCxnSpPr>
      <xdr:spPr>
        <a:xfrm flipH="1" flipV="1">
          <a:off x="57564982" y="9965996"/>
          <a:ext cx="675017" cy="1834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519943</xdr:colOff>
      <xdr:row>18</xdr:row>
      <xdr:rowOff>153575</xdr:rowOff>
    </xdr:from>
    <xdr:to>
      <xdr:col>106</xdr:col>
      <xdr:colOff>351482</xdr:colOff>
      <xdr:row>18</xdr:row>
      <xdr:rowOff>250496</xdr:rowOff>
    </xdr:to>
    <xdr:cxnSp macro="">
      <xdr:nvCxnSpPr>
        <xdr:cNvPr id="1280443" name="Straight Connector 1280442"/>
        <xdr:cNvCxnSpPr/>
      </xdr:nvCxnSpPr>
      <xdr:spPr>
        <a:xfrm flipH="1" flipV="1">
          <a:off x="57193693" y="9869075"/>
          <a:ext cx="371289" cy="969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124904</xdr:colOff>
      <xdr:row>18</xdr:row>
      <xdr:rowOff>53187</xdr:rowOff>
    </xdr:from>
    <xdr:to>
      <xdr:col>105</xdr:col>
      <xdr:colOff>519943</xdr:colOff>
      <xdr:row>18</xdr:row>
      <xdr:rowOff>153575</xdr:rowOff>
    </xdr:to>
    <xdr:cxnSp macro="">
      <xdr:nvCxnSpPr>
        <xdr:cNvPr id="1280444" name="Straight Connector 1280443"/>
        <xdr:cNvCxnSpPr/>
      </xdr:nvCxnSpPr>
      <xdr:spPr>
        <a:xfrm flipH="1" flipV="1">
          <a:off x="56798654" y="9768687"/>
          <a:ext cx="395039" cy="1003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399246</xdr:rowOff>
    </xdr:from>
    <xdr:to>
      <xdr:col>105</xdr:col>
      <xdr:colOff>124904</xdr:colOff>
      <xdr:row>18</xdr:row>
      <xdr:rowOff>53187</xdr:rowOff>
    </xdr:to>
    <xdr:cxnSp macro="">
      <xdr:nvCxnSpPr>
        <xdr:cNvPr id="1280445" name="Straight Connector 1280444"/>
        <xdr:cNvCxnSpPr/>
      </xdr:nvCxnSpPr>
      <xdr:spPr>
        <a:xfrm flipH="1" flipV="1">
          <a:off x="56007000" y="9574996"/>
          <a:ext cx="791654" cy="1936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17</xdr:row>
      <xdr:rowOff>172369</xdr:rowOff>
    </xdr:from>
    <xdr:to>
      <xdr:col>103</xdr:col>
      <xdr:colOff>412750</xdr:colOff>
      <xdr:row>17</xdr:row>
      <xdr:rowOff>399246</xdr:rowOff>
    </xdr:to>
    <xdr:cxnSp macro="">
      <xdr:nvCxnSpPr>
        <xdr:cNvPr id="1280446" name="Straight Connector 1280445"/>
        <xdr:cNvCxnSpPr/>
      </xdr:nvCxnSpPr>
      <xdr:spPr>
        <a:xfrm flipV="1">
          <a:off x="56007000" y="9348119"/>
          <a:ext cx="0" cy="2268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14</xdr:row>
      <xdr:rowOff>380546</xdr:rowOff>
    </xdr:from>
    <xdr:to>
      <xdr:col>103</xdr:col>
      <xdr:colOff>412750</xdr:colOff>
      <xdr:row>17</xdr:row>
      <xdr:rowOff>172369</xdr:rowOff>
    </xdr:to>
    <xdr:cxnSp macro="">
      <xdr:nvCxnSpPr>
        <xdr:cNvPr id="1280447" name="Straight Connector 1280446"/>
        <xdr:cNvCxnSpPr/>
      </xdr:nvCxnSpPr>
      <xdr:spPr>
        <a:xfrm flipV="1">
          <a:off x="56007000" y="7937046"/>
          <a:ext cx="0" cy="1411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12</xdr:row>
      <xdr:rowOff>145352</xdr:rowOff>
    </xdr:from>
    <xdr:to>
      <xdr:col>103</xdr:col>
      <xdr:colOff>412750</xdr:colOff>
      <xdr:row>14</xdr:row>
      <xdr:rowOff>380546</xdr:rowOff>
    </xdr:to>
    <xdr:cxnSp macro="">
      <xdr:nvCxnSpPr>
        <xdr:cNvPr id="1280448" name="Straight Connector 1280447"/>
        <xdr:cNvCxnSpPr/>
      </xdr:nvCxnSpPr>
      <xdr:spPr>
        <a:xfrm flipV="1">
          <a:off x="56007000" y="6622352"/>
          <a:ext cx="0" cy="13146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8</xdr:row>
      <xdr:rowOff>372264</xdr:rowOff>
    </xdr:from>
    <xdr:to>
      <xdr:col>103</xdr:col>
      <xdr:colOff>412750</xdr:colOff>
      <xdr:row>9</xdr:row>
      <xdr:rowOff>358170</xdr:rowOff>
    </xdr:to>
    <xdr:cxnSp macro="">
      <xdr:nvCxnSpPr>
        <xdr:cNvPr id="1280449" name="Straight Connector 1280448"/>
        <xdr:cNvCxnSpPr/>
      </xdr:nvCxnSpPr>
      <xdr:spPr>
        <a:xfrm>
          <a:off x="56007000" y="4690264"/>
          <a:ext cx="0" cy="5256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327527</xdr:colOff>
      <xdr:row>9</xdr:row>
      <xdr:rowOff>358170</xdr:rowOff>
    </xdr:from>
    <xdr:to>
      <xdr:col>103</xdr:col>
      <xdr:colOff>412750</xdr:colOff>
      <xdr:row>9</xdr:row>
      <xdr:rowOff>445445</xdr:rowOff>
    </xdr:to>
    <xdr:cxnSp macro="">
      <xdr:nvCxnSpPr>
        <xdr:cNvPr id="1280450" name="Straight Connector 1280449"/>
        <xdr:cNvCxnSpPr/>
      </xdr:nvCxnSpPr>
      <xdr:spPr>
        <a:xfrm flipH="1">
          <a:off x="55382027" y="5215920"/>
          <a:ext cx="624973" cy="872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32680</xdr:colOff>
      <xdr:row>9</xdr:row>
      <xdr:rowOff>445445</xdr:rowOff>
    </xdr:from>
    <xdr:to>
      <xdr:col>102</xdr:col>
      <xdr:colOff>327527</xdr:colOff>
      <xdr:row>9</xdr:row>
      <xdr:rowOff>488579</xdr:rowOff>
    </xdr:to>
    <xdr:cxnSp macro="">
      <xdr:nvCxnSpPr>
        <xdr:cNvPr id="1280451" name="Straight Connector 1280450"/>
        <xdr:cNvCxnSpPr/>
      </xdr:nvCxnSpPr>
      <xdr:spPr>
        <a:xfrm flipH="1">
          <a:off x="55087180" y="5303195"/>
          <a:ext cx="294847" cy="431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32624</xdr:colOff>
      <xdr:row>9</xdr:row>
      <xdr:rowOff>488579</xdr:rowOff>
    </xdr:from>
    <xdr:to>
      <xdr:col>102</xdr:col>
      <xdr:colOff>32680</xdr:colOff>
      <xdr:row>9</xdr:row>
      <xdr:rowOff>488588</xdr:rowOff>
    </xdr:to>
    <xdr:cxnSp macro="">
      <xdr:nvCxnSpPr>
        <xdr:cNvPr id="1280452" name="Straight Connector 1280451"/>
        <xdr:cNvCxnSpPr/>
      </xdr:nvCxnSpPr>
      <xdr:spPr>
        <a:xfrm flipH="1">
          <a:off x="55087124" y="5346329"/>
          <a:ext cx="56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292950</xdr:colOff>
      <xdr:row>9</xdr:row>
      <xdr:rowOff>488588</xdr:rowOff>
    </xdr:from>
    <xdr:to>
      <xdr:col>102</xdr:col>
      <xdr:colOff>32624</xdr:colOff>
      <xdr:row>9</xdr:row>
      <xdr:rowOff>530775</xdr:rowOff>
    </xdr:to>
    <xdr:cxnSp macro="">
      <xdr:nvCxnSpPr>
        <xdr:cNvPr id="1280453" name="Straight Connector 1280452"/>
        <xdr:cNvCxnSpPr/>
      </xdr:nvCxnSpPr>
      <xdr:spPr>
        <a:xfrm flipH="1">
          <a:off x="54807700" y="5346338"/>
          <a:ext cx="279424" cy="421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364821</xdr:colOff>
      <xdr:row>9</xdr:row>
      <xdr:rowOff>530775</xdr:rowOff>
    </xdr:from>
    <xdr:to>
      <xdr:col>101</xdr:col>
      <xdr:colOff>292950</xdr:colOff>
      <xdr:row>10</xdr:row>
      <xdr:rowOff>155835</xdr:rowOff>
    </xdr:to>
    <xdr:cxnSp macro="">
      <xdr:nvCxnSpPr>
        <xdr:cNvPr id="1280454" name="Straight Connector 1280453"/>
        <xdr:cNvCxnSpPr/>
      </xdr:nvCxnSpPr>
      <xdr:spPr>
        <a:xfrm flipH="1">
          <a:off x="53800071" y="5388525"/>
          <a:ext cx="1007629" cy="1648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465627</xdr:colOff>
      <xdr:row>10</xdr:row>
      <xdr:rowOff>155835</xdr:rowOff>
    </xdr:from>
    <xdr:to>
      <xdr:col>99</xdr:col>
      <xdr:colOff>364821</xdr:colOff>
      <xdr:row>10</xdr:row>
      <xdr:rowOff>235316</xdr:rowOff>
    </xdr:to>
    <xdr:cxnSp macro="">
      <xdr:nvCxnSpPr>
        <xdr:cNvPr id="1280455" name="Straight Connector 1280454"/>
        <xdr:cNvCxnSpPr/>
      </xdr:nvCxnSpPr>
      <xdr:spPr>
        <a:xfrm flipH="1">
          <a:off x="53361127" y="5553335"/>
          <a:ext cx="438944" cy="794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66477</xdr:colOff>
      <xdr:row>10</xdr:row>
      <xdr:rowOff>235316</xdr:rowOff>
    </xdr:from>
    <xdr:to>
      <xdr:col>98</xdr:col>
      <xdr:colOff>465627</xdr:colOff>
      <xdr:row>10</xdr:row>
      <xdr:rowOff>312850</xdr:rowOff>
    </xdr:to>
    <xdr:cxnSp macro="">
      <xdr:nvCxnSpPr>
        <xdr:cNvPr id="1280456" name="Straight Connector 1280455"/>
        <xdr:cNvCxnSpPr/>
      </xdr:nvCxnSpPr>
      <xdr:spPr>
        <a:xfrm flipH="1">
          <a:off x="52961977" y="5632816"/>
          <a:ext cx="399150" cy="775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456673</xdr:colOff>
      <xdr:row>10</xdr:row>
      <xdr:rowOff>312850</xdr:rowOff>
    </xdr:from>
    <xdr:to>
      <xdr:col>98</xdr:col>
      <xdr:colOff>66477</xdr:colOff>
      <xdr:row>10</xdr:row>
      <xdr:rowOff>462069</xdr:rowOff>
    </xdr:to>
    <xdr:cxnSp macro="">
      <xdr:nvCxnSpPr>
        <xdr:cNvPr id="1280457" name="Straight Connector 1280456"/>
        <xdr:cNvCxnSpPr/>
      </xdr:nvCxnSpPr>
      <xdr:spPr>
        <a:xfrm flipH="1">
          <a:off x="52272673" y="5710350"/>
          <a:ext cx="689304" cy="1492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442168</xdr:colOff>
      <xdr:row>10</xdr:row>
      <xdr:rowOff>462069</xdr:rowOff>
    </xdr:from>
    <xdr:to>
      <xdr:col>96</xdr:col>
      <xdr:colOff>456673</xdr:colOff>
      <xdr:row>10</xdr:row>
      <xdr:rowOff>465467</xdr:rowOff>
    </xdr:to>
    <xdr:cxnSp macro="">
      <xdr:nvCxnSpPr>
        <xdr:cNvPr id="1280458" name="Straight Connector 1280457"/>
        <xdr:cNvCxnSpPr/>
      </xdr:nvCxnSpPr>
      <xdr:spPr>
        <a:xfrm flipH="1">
          <a:off x="52258168" y="5859569"/>
          <a:ext cx="14505" cy="33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442137</xdr:colOff>
      <xdr:row>10</xdr:row>
      <xdr:rowOff>465467</xdr:rowOff>
    </xdr:from>
    <xdr:to>
      <xdr:col>96</xdr:col>
      <xdr:colOff>442168</xdr:colOff>
      <xdr:row>10</xdr:row>
      <xdr:rowOff>465474</xdr:rowOff>
    </xdr:to>
    <xdr:cxnSp macro="">
      <xdr:nvCxnSpPr>
        <xdr:cNvPr id="1280459" name="Straight Connector 1280458"/>
        <xdr:cNvCxnSpPr/>
      </xdr:nvCxnSpPr>
      <xdr:spPr>
        <a:xfrm flipH="1">
          <a:off x="52258137" y="5862967"/>
          <a:ext cx="31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436566</xdr:colOff>
      <xdr:row>10</xdr:row>
      <xdr:rowOff>465474</xdr:rowOff>
    </xdr:from>
    <xdr:to>
      <xdr:col>96</xdr:col>
      <xdr:colOff>442137</xdr:colOff>
      <xdr:row>11</xdr:row>
      <xdr:rowOff>63744</xdr:rowOff>
    </xdr:to>
    <xdr:cxnSp macro="">
      <xdr:nvCxnSpPr>
        <xdr:cNvPr id="1280460" name="Straight Connector 1280459"/>
        <xdr:cNvCxnSpPr/>
      </xdr:nvCxnSpPr>
      <xdr:spPr>
        <a:xfrm flipH="1">
          <a:off x="51712816" y="5862974"/>
          <a:ext cx="545321" cy="1380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28541</xdr:colOff>
      <xdr:row>11</xdr:row>
      <xdr:rowOff>63744</xdr:rowOff>
    </xdr:from>
    <xdr:to>
      <xdr:col>95</xdr:col>
      <xdr:colOff>436566</xdr:colOff>
      <xdr:row>11</xdr:row>
      <xdr:rowOff>383202</xdr:rowOff>
    </xdr:to>
    <xdr:cxnSp macro="">
      <xdr:nvCxnSpPr>
        <xdr:cNvPr id="1280461" name="Straight Connector 1280460"/>
        <xdr:cNvCxnSpPr/>
      </xdr:nvCxnSpPr>
      <xdr:spPr>
        <a:xfrm flipH="1">
          <a:off x="50765041" y="6000994"/>
          <a:ext cx="947775" cy="319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78498</xdr:colOff>
      <xdr:row>11</xdr:row>
      <xdr:rowOff>383202</xdr:rowOff>
    </xdr:from>
    <xdr:to>
      <xdr:col>94</xdr:col>
      <xdr:colOff>28541</xdr:colOff>
      <xdr:row>12</xdr:row>
      <xdr:rowOff>114192</xdr:rowOff>
    </xdr:to>
    <xdr:cxnSp macro="">
      <xdr:nvCxnSpPr>
        <xdr:cNvPr id="1280462" name="Straight Connector 1280461"/>
        <xdr:cNvCxnSpPr/>
      </xdr:nvCxnSpPr>
      <xdr:spPr>
        <a:xfrm flipH="1">
          <a:off x="50275248" y="6320452"/>
          <a:ext cx="489793" cy="2707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398193</xdr:colOff>
      <xdr:row>12</xdr:row>
      <xdr:rowOff>114192</xdr:rowOff>
    </xdr:from>
    <xdr:to>
      <xdr:col>93</xdr:col>
      <xdr:colOff>78498</xdr:colOff>
      <xdr:row>12</xdr:row>
      <xdr:rowOff>336214</xdr:rowOff>
    </xdr:to>
    <xdr:cxnSp macro="">
      <xdr:nvCxnSpPr>
        <xdr:cNvPr id="1280463" name="Straight Connector 1280462"/>
        <xdr:cNvCxnSpPr/>
      </xdr:nvCxnSpPr>
      <xdr:spPr>
        <a:xfrm flipH="1">
          <a:off x="50055193" y="6591192"/>
          <a:ext cx="220055" cy="2220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313981</xdr:colOff>
      <xdr:row>12</xdr:row>
      <xdr:rowOff>336214</xdr:rowOff>
    </xdr:from>
    <xdr:to>
      <xdr:col>92</xdr:col>
      <xdr:colOff>398193</xdr:colOff>
      <xdr:row>12</xdr:row>
      <xdr:rowOff>509516</xdr:rowOff>
    </xdr:to>
    <xdr:cxnSp macro="">
      <xdr:nvCxnSpPr>
        <xdr:cNvPr id="1280464" name="Straight Connector 1280463"/>
        <xdr:cNvCxnSpPr/>
      </xdr:nvCxnSpPr>
      <xdr:spPr>
        <a:xfrm flipH="1">
          <a:off x="49970981" y="6813214"/>
          <a:ext cx="84212" cy="1733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286048</xdr:colOff>
      <xdr:row>12</xdr:row>
      <xdr:rowOff>509516</xdr:rowOff>
    </xdr:from>
    <xdr:to>
      <xdr:col>92</xdr:col>
      <xdr:colOff>313981</xdr:colOff>
      <xdr:row>13</xdr:row>
      <xdr:rowOff>94351</xdr:rowOff>
    </xdr:to>
    <xdr:cxnSp macro="">
      <xdr:nvCxnSpPr>
        <xdr:cNvPr id="1280465" name="Straight Connector 1280464"/>
        <xdr:cNvCxnSpPr/>
      </xdr:nvCxnSpPr>
      <xdr:spPr>
        <a:xfrm flipH="1">
          <a:off x="49943048" y="6986516"/>
          <a:ext cx="27933" cy="1245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511522</xdr:colOff>
      <xdr:row>12</xdr:row>
      <xdr:rowOff>509516</xdr:rowOff>
    </xdr:from>
    <xdr:to>
      <xdr:col>114</xdr:col>
      <xdr:colOff>539452</xdr:colOff>
      <xdr:row>13</xdr:row>
      <xdr:rowOff>94351</xdr:rowOff>
    </xdr:to>
    <xdr:cxnSp macro="">
      <xdr:nvCxnSpPr>
        <xdr:cNvPr id="1280466" name="Straight Connector 1280465"/>
        <xdr:cNvCxnSpPr/>
      </xdr:nvCxnSpPr>
      <xdr:spPr>
        <a:xfrm>
          <a:off x="62043022" y="6986516"/>
          <a:ext cx="27930" cy="1245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286048</xdr:colOff>
      <xdr:row>13</xdr:row>
      <xdr:rowOff>94351</xdr:rowOff>
    </xdr:from>
    <xdr:to>
      <xdr:col>92</xdr:col>
      <xdr:colOff>289179</xdr:colOff>
      <xdr:row>13</xdr:row>
      <xdr:rowOff>170216</xdr:rowOff>
    </xdr:to>
    <xdr:cxnSp macro="">
      <xdr:nvCxnSpPr>
        <xdr:cNvPr id="1280467" name="Straight Connector 1280466"/>
        <xdr:cNvCxnSpPr/>
      </xdr:nvCxnSpPr>
      <xdr:spPr>
        <a:xfrm>
          <a:off x="49943048" y="7111101"/>
          <a:ext cx="3131" cy="758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536321</xdr:colOff>
      <xdr:row>13</xdr:row>
      <xdr:rowOff>94351</xdr:rowOff>
    </xdr:from>
    <xdr:to>
      <xdr:col>114</xdr:col>
      <xdr:colOff>539452</xdr:colOff>
      <xdr:row>13</xdr:row>
      <xdr:rowOff>170216</xdr:rowOff>
    </xdr:to>
    <xdr:cxnSp macro="">
      <xdr:nvCxnSpPr>
        <xdr:cNvPr id="1280468" name="Straight Connector 1280467"/>
        <xdr:cNvCxnSpPr/>
      </xdr:nvCxnSpPr>
      <xdr:spPr>
        <a:xfrm flipH="1">
          <a:off x="62067821" y="7111101"/>
          <a:ext cx="3131" cy="758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473001</xdr:colOff>
      <xdr:row>13</xdr:row>
      <xdr:rowOff>170216</xdr:rowOff>
    </xdr:from>
    <xdr:to>
      <xdr:col>114</xdr:col>
      <xdr:colOff>536321</xdr:colOff>
      <xdr:row>13</xdr:row>
      <xdr:rowOff>197363</xdr:rowOff>
    </xdr:to>
    <xdr:cxnSp macro="">
      <xdr:nvCxnSpPr>
        <xdr:cNvPr id="1280469" name="Straight Connector 1280468"/>
        <xdr:cNvCxnSpPr/>
      </xdr:nvCxnSpPr>
      <xdr:spPr>
        <a:xfrm flipH="1">
          <a:off x="62004501" y="7186966"/>
          <a:ext cx="63320" cy="271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266018</xdr:colOff>
      <xdr:row>13</xdr:row>
      <xdr:rowOff>175792</xdr:rowOff>
    </xdr:from>
    <xdr:to>
      <xdr:col>114</xdr:col>
      <xdr:colOff>473001</xdr:colOff>
      <xdr:row>13</xdr:row>
      <xdr:rowOff>197363</xdr:rowOff>
    </xdr:to>
    <xdr:cxnSp macro="">
      <xdr:nvCxnSpPr>
        <xdr:cNvPr id="1280470" name="Straight Connector 1280469"/>
        <xdr:cNvCxnSpPr/>
      </xdr:nvCxnSpPr>
      <xdr:spPr>
        <a:xfrm flipH="1" flipV="1">
          <a:off x="61797518" y="7192542"/>
          <a:ext cx="206983" cy="215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323658</xdr:colOff>
      <xdr:row>13</xdr:row>
      <xdr:rowOff>105501</xdr:rowOff>
    </xdr:from>
    <xdr:to>
      <xdr:col>114</xdr:col>
      <xdr:colOff>266018</xdr:colOff>
      <xdr:row>13</xdr:row>
      <xdr:rowOff>175792</xdr:rowOff>
    </xdr:to>
    <xdr:cxnSp macro="">
      <xdr:nvCxnSpPr>
        <xdr:cNvPr id="1280471" name="Straight Connector 1280470"/>
        <xdr:cNvCxnSpPr/>
      </xdr:nvCxnSpPr>
      <xdr:spPr>
        <a:xfrm flipH="1" flipV="1">
          <a:off x="61315408" y="7122251"/>
          <a:ext cx="482110" cy="702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434752</xdr:colOff>
      <xdr:row>12</xdr:row>
      <xdr:rowOff>526242</xdr:rowOff>
    </xdr:from>
    <xdr:to>
      <xdr:col>113</xdr:col>
      <xdr:colOff>323658</xdr:colOff>
      <xdr:row>13</xdr:row>
      <xdr:rowOff>105501</xdr:rowOff>
    </xdr:to>
    <xdr:cxnSp macro="">
      <xdr:nvCxnSpPr>
        <xdr:cNvPr id="1280472" name="Straight Connector 1280471"/>
        <xdr:cNvCxnSpPr/>
      </xdr:nvCxnSpPr>
      <xdr:spPr>
        <a:xfrm flipH="1" flipV="1">
          <a:off x="60347002" y="7003242"/>
          <a:ext cx="968406" cy="1190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18132</xdr:colOff>
      <xdr:row>12</xdr:row>
      <xdr:rowOff>481009</xdr:rowOff>
    </xdr:from>
    <xdr:to>
      <xdr:col>111</xdr:col>
      <xdr:colOff>434752</xdr:colOff>
      <xdr:row>12</xdr:row>
      <xdr:rowOff>526242</xdr:rowOff>
    </xdr:to>
    <xdr:cxnSp macro="">
      <xdr:nvCxnSpPr>
        <xdr:cNvPr id="1280473" name="Straight Connector 1280472"/>
        <xdr:cNvCxnSpPr/>
      </xdr:nvCxnSpPr>
      <xdr:spPr>
        <a:xfrm flipH="1" flipV="1">
          <a:off x="59930382" y="6958009"/>
          <a:ext cx="416620" cy="452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18101</xdr:colOff>
      <xdr:row>12</xdr:row>
      <xdr:rowOff>481006</xdr:rowOff>
    </xdr:from>
    <xdr:to>
      <xdr:col>111</xdr:col>
      <xdr:colOff>18132</xdr:colOff>
      <xdr:row>12</xdr:row>
      <xdr:rowOff>481009</xdr:rowOff>
    </xdr:to>
    <xdr:cxnSp macro="">
      <xdr:nvCxnSpPr>
        <xdr:cNvPr id="1280474" name="Straight Connector 1280473"/>
        <xdr:cNvCxnSpPr/>
      </xdr:nvCxnSpPr>
      <xdr:spPr>
        <a:xfrm flipH="1" flipV="1">
          <a:off x="59930351" y="6958006"/>
          <a:ext cx="31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403665</xdr:colOff>
      <xdr:row>12</xdr:row>
      <xdr:rowOff>464997</xdr:rowOff>
    </xdr:from>
    <xdr:to>
      <xdr:col>111</xdr:col>
      <xdr:colOff>18101</xdr:colOff>
      <xdr:row>12</xdr:row>
      <xdr:rowOff>481006</xdr:rowOff>
    </xdr:to>
    <xdr:cxnSp macro="">
      <xdr:nvCxnSpPr>
        <xdr:cNvPr id="1280475" name="Straight Connector 1280474"/>
        <xdr:cNvCxnSpPr/>
      </xdr:nvCxnSpPr>
      <xdr:spPr>
        <a:xfrm flipH="1" flipV="1">
          <a:off x="59776165" y="6941997"/>
          <a:ext cx="154186" cy="160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239768</xdr:colOff>
      <xdr:row>12</xdr:row>
      <xdr:rowOff>395957</xdr:rowOff>
    </xdr:from>
    <xdr:to>
      <xdr:col>110</xdr:col>
      <xdr:colOff>403665</xdr:colOff>
      <xdr:row>12</xdr:row>
      <xdr:rowOff>464997</xdr:rowOff>
    </xdr:to>
    <xdr:cxnSp macro="">
      <xdr:nvCxnSpPr>
        <xdr:cNvPr id="1280476" name="Straight Connector 1280475"/>
        <xdr:cNvCxnSpPr/>
      </xdr:nvCxnSpPr>
      <xdr:spPr>
        <a:xfrm flipH="1" flipV="1">
          <a:off x="59072518" y="6872957"/>
          <a:ext cx="703647" cy="690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371847</xdr:colOff>
      <xdr:row>12</xdr:row>
      <xdr:rowOff>358514</xdr:rowOff>
    </xdr:from>
    <xdr:to>
      <xdr:col>109</xdr:col>
      <xdr:colOff>239768</xdr:colOff>
      <xdr:row>12</xdr:row>
      <xdr:rowOff>395957</xdr:rowOff>
    </xdr:to>
    <xdr:cxnSp macro="">
      <xdr:nvCxnSpPr>
        <xdr:cNvPr id="1280477" name="Straight Connector 1280476"/>
        <xdr:cNvCxnSpPr/>
      </xdr:nvCxnSpPr>
      <xdr:spPr>
        <a:xfrm flipH="1" flipV="1">
          <a:off x="58664847" y="6835514"/>
          <a:ext cx="407671" cy="374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463197</xdr:colOff>
      <xdr:row>12</xdr:row>
      <xdr:rowOff>319122</xdr:rowOff>
    </xdr:from>
    <xdr:to>
      <xdr:col>108</xdr:col>
      <xdr:colOff>371847</xdr:colOff>
      <xdr:row>12</xdr:row>
      <xdr:rowOff>358514</xdr:rowOff>
    </xdr:to>
    <xdr:cxnSp macro="">
      <xdr:nvCxnSpPr>
        <xdr:cNvPr id="1280478" name="Straight Connector 1280477"/>
        <xdr:cNvCxnSpPr/>
      </xdr:nvCxnSpPr>
      <xdr:spPr>
        <a:xfrm flipH="1" flipV="1">
          <a:off x="58216447" y="6796122"/>
          <a:ext cx="448400" cy="393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63159</xdr:colOff>
      <xdr:row>12</xdr:row>
      <xdr:rowOff>241584</xdr:rowOff>
    </xdr:from>
    <xdr:to>
      <xdr:col>107</xdr:col>
      <xdr:colOff>463197</xdr:colOff>
      <xdr:row>12</xdr:row>
      <xdr:rowOff>319122</xdr:rowOff>
    </xdr:to>
    <xdr:cxnSp macro="">
      <xdr:nvCxnSpPr>
        <xdr:cNvPr id="1280479" name="Straight Connector 1280478"/>
        <xdr:cNvCxnSpPr/>
      </xdr:nvCxnSpPr>
      <xdr:spPr>
        <a:xfrm flipH="1" flipV="1">
          <a:off x="57276659" y="6718584"/>
          <a:ext cx="939788" cy="775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513209</xdr:colOff>
      <xdr:row>12</xdr:row>
      <xdr:rowOff>234493</xdr:rowOff>
    </xdr:from>
    <xdr:to>
      <xdr:col>106</xdr:col>
      <xdr:colOff>63159</xdr:colOff>
      <xdr:row>12</xdr:row>
      <xdr:rowOff>241584</xdr:rowOff>
    </xdr:to>
    <xdr:cxnSp macro="">
      <xdr:nvCxnSpPr>
        <xdr:cNvPr id="1280480" name="Straight Connector 1280479"/>
        <xdr:cNvCxnSpPr/>
      </xdr:nvCxnSpPr>
      <xdr:spPr>
        <a:xfrm flipH="1" flipV="1">
          <a:off x="57186959" y="6711493"/>
          <a:ext cx="89700" cy="70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466192</xdr:colOff>
      <xdr:row>12</xdr:row>
      <xdr:rowOff>189254</xdr:rowOff>
    </xdr:from>
    <xdr:to>
      <xdr:col>105</xdr:col>
      <xdr:colOff>513209</xdr:colOff>
      <xdr:row>12</xdr:row>
      <xdr:rowOff>234493</xdr:rowOff>
    </xdr:to>
    <xdr:cxnSp macro="">
      <xdr:nvCxnSpPr>
        <xdr:cNvPr id="1280481" name="Straight Connector 1280480"/>
        <xdr:cNvCxnSpPr/>
      </xdr:nvCxnSpPr>
      <xdr:spPr>
        <a:xfrm flipH="1" flipV="1">
          <a:off x="56600192" y="6666254"/>
          <a:ext cx="586767" cy="452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12</xdr:row>
      <xdr:rowOff>145352</xdr:rowOff>
    </xdr:from>
    <xdr:to>
      <xdr:col>104</xdr:col>
      <xdr:colOff>466192</xdr:colOff>
      <xdr:row>12</xdr:row>
      <xdr:rowOff>189254</xdr:rowOff>
    </xdr:to>
    <xdr:cxnSp macro="">
      <xdr:nvCxnSpPr>
        <xdr:cNvPr id="1280482" name="Straight Connector 1280481"/>
        <xdr:cNvCxnSpPr/>
      </xdr:nvCxnSpPr>
      <xdr:spPr>
        <a:xfrm flipH="1" flipV="1">
          <a:off x="56007000" y="6622352"/>
          <a:ext cx="593192" cy="439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11</xdr:row>
      <xdr:rowOff>142644</xdr:rowOff>
    </xdr:from>
    <xdr:to>
      <xdr:col>103</xdr:col>
      <xdr:colOff>412750</xdr:colOff>
      <xdr:row>12</xdr:row>
      <xdr:rowOff>145352</xdr:rowOff>
    </xdr:to>
    <xdr:cxnSp macro="">
      <xdr:nvCxnSpPr>
        <xdr:cNvPr id="1280483" name="Straight Connector 1280482"/>
        <xdr:cNvCxnSpPr/>
      </xdr:nvCxnSpPr>
      <xdr:spPr>
        <a:xfrm flipV="1">
          <a:off x="56007000" y="6079894"/>
          <a:ext cx="0" cy="542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138255</xdr:colOff>
      <xdr:row>8</xdr:row>
      <xdr:rowOff>372264</xdr:rowOff>
    </xdr:from>
    <xdr:to>
      <xdr:col>103</xdr:col>
      <xdr:colOff>138323</xdr:colOff>
      <xdr:row>8</xdr:row>
      <xdr:rowOff>372273</xdr:rowOff>
    </xdr:to>
    <xdr:cxnSp macro="">
      <xdr:nvCxnSpPr>
        <xdr:cNvPr id="1280484" name="Straight Connector 1280483"/>
        <xdr:cNvCxnSpPr/>
      </xdr:nvCxnSpPr>
      <xdr:spPr>
        <a:xfrm flipH="1">
          <a:off x="55732505" y="4690264"/>
          <a:ext cx="68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54874</xdr:colOff>
      <xdr:row>8</xdr:row>
      <xdr:rowOff>372273</xdr:rowOff>
    </xdr:from>
    <xdr:to>
      <xdr:col>103</xdr:col>
      <xdr:colOff>138255</xdr:colOff>
      <xdr:row>8</xdr:row>
      <xdr:rowOff>460842</xdr:rowOff>
    </xdr:to>
    <xdr:cxnSp macro="">
      <xdr:nvCxnSpPr>
        <xdr:cNvPr id="1280485" name="Straight Connector 1280484"/>
        <xdr:cNvCxnSpPr/>
      </xdr:nvCxnSpPr>
      <xdr:spPr>
        <a:xfrm flipH="1">
          <a:off x="55109374" y="4690273"/>
          <a:ext cx="623131" cy="885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300992</xdr:colOff>
      <xdr:row>8</xdr:row>
      <xdr:rowOff>460842</xdr:rowOff>
    </xdr:from>
    <xdr:to>
      <xdr:col>102</xdr:col>
      <xdr:colOff>54874</xdr:colOff>
      <xdr:row>8</xdr:row>
      <xdr:rowOff>504616</xdr:rowOff>
    </xdr:to>
    <xdr:cxnSp macro="">
      <xdr:nvCxnSpPr>
        <xdr:cNvPr id="1280486" name="Straight Connector 1280485"/>
        <xdr:cNvCxnSpPr/>
      </xdr:nvCxnSpPr>
      <xdr:spPr>
        <a:xfrm flipH="1">
          <a:off x="54815742" y="4778842"/>
          <a:ext cx="293632" cy="437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300930</xdr:colOff>
      <xdr:row>8</xdr:row>
      <xdr:rowOff>504616</xdr:rowOff>
    </xdr:from>
    <xdr:to>
      <xdr:col>101</xdr:col>
      <xdr:colOff>300992</xdr:colOff>
      <xdr:row>8</xdr:row>
      <xdr:rowOff>504624</xdr:rowOff>
    </xdr:to>
    <xdr:cxnSp macro="">
      <xdr:nvCxnSpPr>
        <xdr:cNvPr id="1280487" name="Straight Connector 1280486"/>
        <xdr:cNvCxnSpPr/>
      </xdr:nvCxnSpPr>
      <xdr:spPr>
        <a:xfrm flipH="1">
          <a:off x="54815680" y="4822616"/>
          <a:ext cx="62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22882</xdr:colOff>
      <xdr:row>8</xdr:row>
      <xdr:rowOff>504624</xdr:rowOff>
    </xdr:from>
    <xdr:to>
      <xdr:col>101</xdr:col>
      <xdr:colOff>300930</xdr:colOff>
      <xdr:row>9</xdr:row>
      <xdr:rowOff>7685</xdr:rowOff>
    </xdr:to>
    <xdr:cxnSp macro="">
      <xdr:nvCxnSpPr>
        <xdr:cNvPr id="1280488" name="Straight Connector 1280487"/>
        <xdr:cNvCxnSpPr/>
      </xdr:nvCxnSpPr>
      <xdr:spPr>
        <a:xfrm flipH="1">
          <a:off x="54537632" y="4822624"/>
          <a:ext cx="278048" cy="428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101550</xdr:colOff>
      <xdr:row>9</xdr:row>
      <xdr:rowOff>7685</xdr:rowOff>
    </xdr:from>
    <xdr:to>
      <xdr:col>101</xdr:col>
      <xdr:colOff>22882</xdr:colOff>
      <xdr:row>9</xdr:row>
      <xdr:rowOff>174920</xdr:rowOff>
    </xdr:to>
    <xdr:cxnSp macro="">
      <xdr:nvCxnSpPr>
        <xdr:cNvPr id="1280489" name="Straight Connector 1280488"/>
        <xdr:cNvCxnSpPr/>
      </xdr:nvCxnSpPr>
      <xdr:spPr>
        <a:xfrm flipH="1">
          <a:off x="53536800" y="4865435"/>
          <a:ext cx="1000832" cy="1672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206536</xdr:colOff>
      <xdr:row>9</xdr:row>
      <xdr:rowOff>174920</xdr:rowOff>
    </xdr:from>
    <xdr:to>
      <xdr:col>99</xdr:col>
      <xdr:colOff>101550</xdr:colOff>
      <xdr:row>9</xdr:row>
      <xdr:rowOff>255561</xdr:rowOff>
    </xdr:to>
    <xdr:cxnSp macro="">
      <xdr:nvCxnSpPr>
        <xdr:cNvPr id="1280490" name="Straight Connector 1280489"/>
        <xdr:cNvCxnSpPr/>
      </xdr:nvCxnSpPr>
      <xdr:spPr>
        <a:xfrm flipH="1">
          <a:off x="53102036" y="5032670"/>
          <a:ext cx="434764" cy="806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351761</xdr:colOff>
      <xdr:row>9</xdr:row>
      <xdr:rowOff>255561</xdr:rowOff>
    </xdr:from>
    <xdr:to>
      <xdr:col>98</xdr:col>
      <xdr:colOff>206536</xdr:colOff>
      <xdr:row>9</xdr:row>
      <xdr:rowOff>334217</xdr:rowOff>
    </xdr:to>
    <xdr:cxnSp macro="">
      <xdr:nvCxnSpPr>
        <xdr:cNvPr id="1280491" name="Straight Connector 1280490"/>
        <xdr:cNvCxnSpPr/>
      </xdr:nvCxnSpPr>
      <xdr:spPr>
        <a:xfrm flipH="1">
          <a:off x="52707511" y="5113311"/>
          <a:ext cx="394525" cy="786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212607</xdr:colOff>
      <xdr:row>9</xdr:row>
      <xdr:rowOff>334217</xdr:rowOff>
    </xdr:from>
    <xdr:to>
      <xdr:col>97</xdr:col>
      <xdr:colOff>351761</xdr:colOff>
      <xdr:row>9</xdr:row>
      <xdr:rowOff>485578</xdr:rowOff>
    </xdr:to>
    <xdr:cxnSp macro="">
      <xdr:nvCxnSpPr>
        <xdr:cNvPr id="1280492" name="Straight Connector 1280491"/>
        <xdr:cNvCxnSpPr/>
      </xdr:nvCxnSpPr>
      <xdr:spPr>
        <a:xfrm flipH="1">
          <a:off x="52028607" y="5191967"/>
          <a:ext cx="678904" cy="1513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198360</xdr:colOff>
      <xdr:row>9</xdr:row>
      <xdr:rowOff>485578</xdr:rowOff>
    </xdr:from>
    <xdr:to>
      <xdr:col>96</xdr:col>
      <xdr:colOff>212607</xdr:colOff>
      <xdr:row>9</xdr:row>
      <xdr:rowOff>489024</xdr:rowOff>
    </xdr:to>
    <xdr:cxnSp macro="">
      <xdr:nvCxnSpPr>
        <xdr:cNvPr id="1280493" name="Straight Connector 1280492"/>
        <xdr:cNvCxnSpPr/>
      </xdr:nvCxnSpPr>
      <xdr:spPr>
        <a:xfrm flipH="1">
          <a:off x="52014360" y="5343328"/>
          <a:ext cx="14247" cy="34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198332</xdr:colOff>
      <xdr:row>9</xdr:row>
      <xdr:rowOff>489024</xdr:rowOff>
    </xdr:from>
    <xdr:to>
      <xdr:col>96</xdr:col>
      <xdr:colOff>198360</xdr:colOff>
      <xdr:row>9</xdr:row>
      <xdr:rowOff>489031</xdr:rowOff>
    </xdr:to>
    <xdr:cxnSp macro="">
      <xdr:nvCxnSpPr>
        <xdr:cNvPr id="1280494" name="Straight Connector 1280493"/>
        <xdr:cNvCxnSpPr/>
      </xdr:nvCxnSpPr>
      <xdr:spPr>
        <a:xfrm flipH="1">
          <a:off x="52014332" y="5346774"/>
          <a:ext cx="28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204099</xdr:colOff>
      <xdr:row>9</xdr:row>
      <xdr:rowOff>489031</xdr:rowOff>
    </xdr:from>
    <xdr:to>
      <xdr:col>96</xdr:col>
      <xdr:colOff>198332</xdr:colOff>
      <xdr:row>10</xdr:row>
      <xdr:rowOff>89252</xdr:rowOff>
    </xdr:to>
    <xdr:cxnSp macro="">
      <xdr:nvCxnSpPr>
        <xdr:cNvPr id="1280495" name="Straight Connector 1280494"/>
        <xdr:cNvCxnSpPr/>
      </xdr:nvCxnSpPr>
      <xdr:spPr>
        <a:xfrm flipH="1">
          <a:off x="51480349" y="5346781"/>
          <a:ext cx="533983" cy="139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367726</xdr:colOff>
      <xdr:row>10</xdr:row>
      <xdr:rowOff>89252</xdr:rowOff>
    </xdr:from>
    <xdr:to>
      <xdr:col>95</xdr:col>
      <xdr:colOff>204099</xdr:colOff>
      <xdr:row>10</xdr:row>
      <xdr:rowOff>413089</xdr:rowOff>
    </xdr:to>
    <xdr:cxnSp macro="">
      <xdr:nvCxnSpPr>
        <xdr:cNvPr id="1280496" name="Straight Connector 1280495"/>
        <xdr:cNvCxnSpPr/>
      </xdr:nvCxnSpPr>
      <xdr:spPr>
        <a:xfrm flipH="1">
          <a:off x="50564476" y="5486752"/>
          <a:ext cx="915873" cy="3238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449774</xdr:colOff>
      <xdr:row>10</xdr:row>
      <xdr:rowOff>413089</xdr:rowOff>
    </xdr:from>
    <xdr:to>
      <xdr:col>93</xdr:col>
      <xdr:colOff>367726</xdr:colOff>
      <xdr:row>11</xdr:row>
      <xdr:rowOff>147571</xdr:rowOff>
    </xdr:to>
    <xdr:cxnSp macro="">
      <xdr:nvCxnSpPr>
        <xdr:cNvPr id="1280497" name="Straight Connector 1280496"/>
        <xdr:cNvCxnSpPr/>
      </xdr:nvCxnSpPr>
      <xdr:spPr>
        <a:xfrm flipH="1">
          <a:off x="50106774" y="5810589"/>
          <a:ext cx="457702" cy="2742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257826</xdr:colOff>
      <xdr:row>11</xdr:row>
      <xdr:rowOff>147571</xdr:rowOff>
    </xdr:from>
    <xdr:to>
      <xdr:col>92</xdr:col>
      <xdr:colOff>449774</xdr:colOff>
      <xdr:row>11</xdr:row>
      <xdr:rowOff>372198</xdr:rowOff>
    </xdr:to>
    <xdr:cxnSp macro="">
      <xdr:nvCxnSpPr>
        <xdr:cNvPr id="1280498" name="Straight Connector 1280497"/>
        <xdr:cNvCxnSpPr/>
      </xdr:nvCxnSpPr>
      <xdr:spPr>
        <a:xfrm flipH="1">
          <a:off x="49914826" y="6084821"/>
          <a:ext cx="191948" cy="2246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194481</xdr:colOff>
      <xdr:row>11</xdr:row>
      <xdr:rowOff>372198</xdr:rowOff>
    </xdr:from>
    <xdr:to>
      <xdr:col>92</xdr:col>
      <xdr:colOff>257826</xdr:colOff>
      <xdr:row>12</xdr:row>
      <xdr:rowOff>7470</xdr:rowOff>
    </xdr:to>
    <xdr:cxnSp macro="">
      <xdr:nvCxnSpPr>
        <xdr:cNvPr id="1280499" name="Straight Connector 1280498"/>
        <xdr:cNvCxnSpPr/>
      </xdr:nvCxnSpPr>
      <xdr:spPr>
        <a:xfrm flipH="1">
          <a:off x="49851481" y="6309448"/>
          <a:ext cx="63345" cy="1750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177843</xdr:colOff>
      <xdr:row>12</xdr:row>
      <xdr:rowOff>7470</xdr:rowOff>
    </xdr:from>
    <xdr:to>
      <xdr:col>92</xdr:col>
      <xdr:colOff>194481</xdr:colOff>
      <xdr:row>12</xdr:row>
      <xdr:rowOff>132888</xdr:rowOff>
    </xdr:to>
    <xdr:cxnSp macro="">
      <xdr:nvCxnSpPr>
        <xdr:cNvPr id="1280500" name="Straight Connector 1280499"/>
        <xdr:cNvCxnSpPr/>
      </xdr:nvCxnSpPr>
      <xdr:spPr>
        <a:xfrm flipH="1">
          <a:off x="49834843" y="6484470"/>
          <a:ext cx="16638" cy="1254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91269</xdr:colOff>
      <xdr:row>12</xdr:row>
      <xdr:rowOff>7470</xdr:rowOff>
    </xdr:from>
    <xdr:to>
      <xdr:col>115</xdr:col>
      <xdr:colOff>107907</xdr:colOff>
      <xdr:row>12</xdr:row>
      <xdr:rowOff>132888</xdr:rowOff>
    </xdr:to>
    <xdr:cxnSp macro="">
      <xdr:nvCxnSpPr>
        <xdr:cNvPr id="1280501" name="Straight Connector 1280500"/>
        <xdr:cNvCxnSpPr/>
      </xdr:nvCxnSpPr>
      <xdr:spPr>
        <a:xfrm>
          <a:off x="62162519" y="6484470"/>
          <a:ext cx="16638" cy="1254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177843</xdr:colOff>
      <xdr:row>12</xdr:row>
      <xdr:rowOff>132888</xdr:rowOff>
    </xdr:from>
    <xdr:to>
      <xdr:col>92</xdr:col>
      <xdr:colOff>181285</xdr:colOff>
      <xdr:row>12</xdr:row>
      <xdr:rowOff>208700</xdr:rowOff>
    </xdr:to>
    <xdr:cxnSp macro="">
      <xdr:nvCxnSpPr>
        <xdr:cNvPr id="1280502" name="Straight Connector 1280501"/>
        <xdr:cNvCxnSpPr/>
      </xdr:nvCxnSpPr>
      <xdr:spPr>
        <a:xfrm>
          <a:off x="49834843" y="6609888"/>
          <a:ext cx="3442" cy="758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104465</xdr:colOff>
      <xdr:row>12</xdr:row>
      <xdr:rowOff>132888</xdr:rowOff>
    </xdr:from>
    <xdr:to>
      <xdr:col>115</xdr:col>
      <xdr:colOff>107907</xdr:colOff>
      <xdr:row>12</xdr:row>
      <xdr:rowOff>208700</xdr:rowOff>
    </xdr:to>
    <xdr:cxnSp macro="">
      <xdr:nvCxnSpPr>
        <xdr:cNvPr id="1280503" name="Straight Connector 1280502"/>
        <xdr:cNvCxnSpPr/>
      </xdr:nvCxnSpPr>
      <xdr:spPr>
        <a:xfrm flipH="1">
          <a:off x="62175715" y="6609888"/>
          <a:ext cx="3442" cy="758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52319</xdr:colOff>
      <xdr:row>12</xdr:row>
      <xdr:rowOff>208700</xdr:rowOff>
    </xdr:from>
    <xdr:to>
      <xdr:col>115</xdr:col>
      <xdr:colOff>104465</xdr:colOff>
      <xdr:row>12</xdr:row>
      <xdr:rowOff>234907</xdr:rowOff>
    </xdr:to>
    <xdr:cxnSp macro="">
      <xdr:nvCxnSpPr>
        <xdr:cNvPr id="1280504" name="Straight Connector 1280503"/>
        <xdr:cNvCxnSpPr/>
      </xdr:nvCxnSpPr>
      <xdr:spPr>
        <a:xfrm flipH="1">
          <a:off x="62123569" y="6685700"/>
          <a:ext cx="52146" cy="262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407324</xdr:colOff>
      <xdr:row>12</xdr:row>
      <xdr:rowOff>211510</xdr:rowOff>
    </xdr:from>
    <xdr:to>
      <xdr:col>115</xdr:col>
      <xdr:colOff>52319</xdr:colOff>
      <xdr:row>12</xdr:row>
      <xdr:rowOff>234907</xdr:rowOff>
    </xdr:to>
    <xdr:cxnSp macro="">
      <xdr:nvCxnSpPr>
        <xdr:cNvPr id="1280505" name="Straight Connector 1280504"/>
        <xdr:cNvCxnSpPr/>
      </xdr:nvCxnSpPr>
      <xdr:spPr>
        <a:xfrm flipH="1" flipV="1">
          <a:off x="61938824" y="6688510"/>
          <a:ext cx="184745" cy="233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497024</xdr:colOff>
      <xdr:row>12</xdr:row>
      <xdr:rowOff>138508</xdr:rowOff>
    </xdr:from>
    <xdr:to>
      <xdr:col>114</xdr:col>
      <xdr:colOff>407324</xdr:colOff>
      <xdr:row>12</xdr:row>
      <xdr:rowOff>211510</xdr:rowOff>
    </xdr:to>
    <xdr:cxnSp macro="">
      <xdr:nvCxnSpPr>
        <xdr:cNvPr id="1280506" name="Straight Connector 1280505"/>
        <xdr:cNvCxnSpPr/>
      </xdr:nvCxnSpPr>
      <xdr:spPr>
        <a:xfrm flipH="1" flipV="1">
          <a:off x="61488774" y="6615508"/>
          <a:ext cx="450050" cy="730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107665</xdr:colOff>
      <xdr:row>12</xdr:row>
      <xdr:rowOff>15900</xdr:rowOff>
    </xdr:from>
    <xdr:to>
      <xdr:col>113</xdr:col>
      <xdr:colOff>497024</xdr:colOff>
      <xdr:row>12</xdr:row>
      <xdr:rowOff>138508</xdr:rowOff>
    </xdr:to>
    <xdr:cxnSp macro="">
      <xdr:nvCxnSpPr>
        <xdr:cNvPr id="1280507" name="Straight Connector 1280506"/>
        <xdr:cNvCxnSpPr/>
      </xdr:nvCxnSpPr>
      <xdr:spPr>
        <a:xfrm flipH="1" flipV="1">
          <a:off x="60559665" y="6492900"/>
          <a:ext cx="929109" cy="1226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243638</xdr:colOff>
      <xdr:row>11</xdr:row>
      <xdr:rowOff>509164</xdr:rowOff>
    </xdr:from>
    <xdr:to>
      <xdr:col>112</xdr:col>
      <xdr:colOff>107665</xdr:colOff>
      <xdr:row>12</xdr:row>
      <xdr:rowOff>15900</xdr:rowOff>
    </xdr:to>
    <xdr:cxnSp macro="">
      <xdr:nvCxnSpPr>
        <xdr:cNvPr id="1280508" name="Straight Connector 1280507"/>
        <xdr:cNvCxnSpPr/>
      </xdr:nvCxnSpPr>
      <xdr:spPr>
        <a:xfrm flipH="1" flipV="1">
          <a:off x="60155888" y="6446414"/>
          <a:ext cx="403777" cy="464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243607</xdr:colOff>
      <xdr:row>11</xdr:row>
      <xdr:rowOff>509161</xdr:rowOff>
    </xdr:from>
    <xdr:to>
      <xdr:col>111</xdr:col>
      <xdr:colOff>243638</xdr:colOff>
      <xdr:row>11</xdr:row>
      <xdr:rowOff>509164</xdr:rowOff>
    </xdr:to>
    <xdr:cxnSp macro="">
      <xdr:nvCxnSpPr>
        <xdr:cNvPr id="1280509" name="Straight Connector 1280508"/>
        <xdr:cNvCxnSpPr/>
      </xdr:nvCxnSpPr>
      <xdr:spPr>
        <a:xfrm flipH="1" flipV="1">
          <a:off x="60155857" y="6446411"/>
          <a:ext cx="31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93756</xdr:colOff>
      <xdr:row>11</xdr:row>
      <xdr:rowOff>492718</xdr:rowOff>
    </xdr:from>
    <xdr:to>
      <xdr:col>111</xdr:col>
      <xdr:colOff>243607</xdr:colOff>
      <xdr:row>11</xdr:row>
      <xdr:rowOff>509161</xdr:rowOff>
    </xdr:to>
    <xdr:cxnSp macro="">
      <xdr:nvCxnSpPr>
        <xdr:cNvPr id="1280510" name="Straight Connector 1280509"/>
        <xdr:cNvCxnSpPr/>
      </xdr:nvCxnSpPr>
      <xdr:spPr>
        <a:xfrm flipH="1" flipV="1">
          <a:off x="60006006" y="6429968"/>
          <a:ext cx="149851" cy="164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487226</xdr:colOff>
      <xdr:row>11</xdr:row>
      <xdr:rowOff>421849</xdr:rowOff>
    </xdr:from>
    <xdr:to>
      <xdr:col>111</xdr:col>
      <xdr:colOff>93756</xdr:colOff>
      <xdr:row>11</xdr:row>
      <xdr:rowOff>492718</xdr:rowOff>
    </xdr:to>
    <xdr:cxnSp macro="">
      <xdr:nvCxnSpPr>
        <xdr:cNvPr id="1280511" name="Straight Connector 1280510"/>
        <xdr:cNvCxnSpPr/>
      </xdr:nvCxnSpPr>
      <xdr:spPr>
        <a:xfrm flipH="1" flipV="1">
          <a:off x="59319976" y="6359099"/>
          <a:ext cx="686030" cy="708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88454</xdr:colOff>
      <xdr:row>11</xdr:row>
      <xdr:rowOff>383438</xdr:rowOff>
    </xdr:from>
    <xdr:to>
      <xdr:col>109</xdr:col>
      <xdr:colOff>487226</xdr:colOff>
      <xdr:row>11</xdr:row>
      <xdr:rowOff>421849</xdr:rowOff>
    </xdr:to>
    <xdr:cxnSp macro="">
      <xdr:nvCxnSpPr>
        <xdr:cNvPr id="1280512" name="Straight Connector 1280511"/>
        <xdr:cNvCxnSpPr/>
      </xdr:nvCxnSpPr>
      <xdr:spPr>
        <a:xfrm flipH="1" flipV="1">
          <a:off x="58921204" y="6320688"/>
          <a:ext cx="398772" cy="384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188708</xdr:colOff>
      <xdr:row>11</xdr:row>
      <xdr:rowOff>343043</xdr:rowOff>
    </xdr:from>
    <xdr:to>
      <xdr:col>109</xdr:col>
      <xdr:colOff>88454</xdr:colOff>
      <xdr:row>11</xdr:row>
      <xdr:rowOff>383438</xdr:rowOff>
    </xdr:to>
    <xdr:cxnSp macro="">
      <xdr:nvCxnSpPr>
        <xdr:cNvPr id="1280513" name="Straight Connector 1280512"/>
        <xdr:cNvCxnSpPr/>
      </xdr:nvCxnSpPr>
      <xdr:spPr>
        <a:xfrm flipH="1" flipV="1">
          <a:off x="58481708" y="6280293"/>
          <a:ext cx="439496" cy="403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344705</xdr:colOff>
      <xdr:row>11</xdr:row>
      <xdr:rowOff>263567</xdr:rowOff>
    </xdr:from>
    <xdr:to>
      <xdr:col>108</xdr:col>
      <xdr:colOff>188708</xdr:colOff>
      <xdr:row>11</xdr:row>
      <xdr:rowOff>343043</xdr:rowOff>
    </xdr:to>
    <xdr:cxnSp macro="">
      <xdr:nvCxnSpPr>
        <xdr:cNvPr id="1280514" name="Straight Connector 1280513"/>
        <xdr:cNvCxnSpPr/>
      </xdr:nvCxnSpPr>
      <xdr:spPr>
        <a:xfrm flipH="1" flipV="1">
          <a:off x="57558205" y="6200817"/>
          <a:ext cx="923503" cy="794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256418</xdr:colOff>
      <xdr:row>11</xdr:row>
      <xdr:rowOff>256301</xdr:rowOff>
    </xdr:from>
    <xdr:to>
      <xdr:col>106</xdr:col>
      <xdr:colOff>344705</xdr:colOff>
      <xdr:row>11</xdr:row>
      <xdr:rowOff>263567</xdr:rowOff>
    </xdr:to>
    <xdr:cxnSp macro="">
      <xdr:nvCxnSpPr>
        <xdr:cNvPr id="1280515" name="Straight Connector 1280514"/>
        <xdr:cNvCxnSpPr/>
      </xdr:nvCxnSpPr>
      <xdr:spPr>
        <a:xfrm flipH="1" flipV="1">
          <a:off x="57469918" y="6193551"/>
          <a:ext cx="88287" cy="72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218163</xdr:colOff>
      <xdr:row>11</xdr:row>
      <xdr:rowOff>209953</xdr:rowOff>
    </xdr:from>
    <xdr:to>
      <xdr:col>106</xdr:col>
      <xdr:colOff>256418</xdr:colOff>
      <xdr:row>11</xdr:row>
      <xdr:rowOff>256301</xdr:rowOff>
    </xdr:to>
    <xdr:cxnSp macro="">
      <xdr:nvCxnSpPr>
        <xdr:cNvPr id="1280516" name="Straight Connector 1280515"/>
        <xdr:cNvCxnSpPr/>
      </xdr:nvCxnSpPr>
      <xdr:spPr>
        <a:xfrm flipH="1" flipV="1">
          <a:off x="56891913" y="6147203"/>
          <a:ext cx="578005" cy="463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172641</xdr:colOff>
      <xdr:row>11</xdr:row>
      <xdr:rowOff>164986</xdr:rowOff>
    </xdr:from>
    <xdr:to>
      <xdr:col>105</xdr:col>
      <xdr:colOff>218163</xdr:colOff>
      <xdr:row>11</xdr:row>
      <xdr:rowOff>209953</xdr:rowOff>
    </xdr:to>
    <xdr:cxnSp macro="">
      <xdr:nvCxnSpPr>
        <xdr:cNvPr id="1280517" name="Straight Connector 1280516"/>
        <xdr:cNvCxnSpPr/>
      </xdr:nvCxnSpPr>
      <xdr:spPr>
        <a:xfrm flipH="1" flipV="1">
          <a:off x="56306641" y="6102236"/>
          <a:ext cx="585272" cy="449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11</xdr:row>
      <xdr:rowOff>142644</xdr:rowOff>
    </xdr:from>
    <xdr:to>
      <xdr:col>104</xdr:col>
      <xdr:colOff>172641</xdr:colOff>
      <xdr:row>11</xdr:row>
      <xdr:rowOff>164986</xdr:rowOff>
    </xdr:to>
    <xdr:cxnSp macro="">
      <xdr:nvCxnSpPr>
        <xdr:cNvPr id="1280518" name="Straight Connector 1280517"/>
        <xdr:cNvCxnSpPr/>
      </xdr:nvCxnSpPr>
      <xdr:spPr>
        <a:xfrm flipH="1" flipV="1">
          <a:off x="56007000" y="6079894"/>
          <a:ext cx="299641" cy="223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349634</xdr:rowOff>
    </xdr:from>
    <xdr:to>
      <xdr:col>105</xdr:col>
      <xdr:colOff>0</xdr:colOff>
      <xdr:row>43</xdr:row>
      <xdr:rowOff>322652</xdr:rowOff>
    </xdr:to>
    <xdr:cxnSp macro="">
      <xdr:nvCxnSpPr>
        <xdr:cNvPr id="1280519" name="Straight Connector 1280518"/>
        <xdr:cNvCxnSpPr/>
      </xdr:nvCxnSpPr>
      <xdr:spPr>
        <a:xfrm flipV="1">
          <a:off x="56673750" y="23019134"/>
          <a:ext cx="0" cy="5127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349634</xdr:rowOff>
    </xdr:from>
    <xdr:to>
      <xdr:col>105</xdr:col>
      <xdr:colOff>0</xdr:colOff>
      <xdr:row>43</xdr:row>
      <xdr:rowOff>322652</xdr:rowOff>
    </xdr:to>
    <xdr:cxnSp macro="">
      <xdr:nvCxnSpPr>
        <xdr:cNvPr id="1280520" name="Straight Connector 1280519"/>
        <xdr:cNvCxnSpPr/>
      </xdr:nvCxnSpPr>
      <xdr:spPr>
        <a:xfrm flipV="1">
          <a:off x="56673750" y="23019134"/>
          <a:ext cx="0" cy="5127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349433</xdr:rowOff>
    </xdr:from>
    <xdr:to>
      <xdr:col>105</xdr:col>
      <xdr:colOff>0</xdr:colOff>
      <xdr:row>42</xdr:row>
      <xdr:rowOff>349634</xdr:rowOff>
    </xdr:to>
    <xdr:cxnSp macro="">
      <xdr:nvCxnSpPr>
        <xdr:cNvPr id="1280521" name="Straight Connector 1280520"/>
        <xdr:cNvCxnSpPr/>
      </xdr:nvCxnSpPr>
      <xdr:spPr>
        <a:xfrm flipV="1">
          <a:off x="56673750" y="23018933"/>
          <a:ext cx="0" cy="2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349433</xdr:rowOff>
    </xdr:from>
    <xdr:to>
      <xdr:col>105</xdr:col>
      <xdr:colOff>0</xdr:colOff>
      <xdr:row>42</xdr:row>
      <xdr:rowOff>349634</xdr:rowOff>
    </xdr:to>
    <xdr:cxnSp macro="">
      <xdr:nvCxnSpPr>
        <xdr:cNvPr id="1280522" name="Straight Connector 1280521"/>
        <xdr:cNvCxnSpPr/>
      </xdr:nvCxnSpPr>
      <xdr:spPr>
        <a:xfrm flipV="1">
          <a:off x="56673750" y="23018933"/>
          <a:ext cx="0" cy="2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41</xdr:row>
      <xdr:rowOff>412572</xdr:rowOff>
    </xdr:from>
    <xdr:to>
      <xdr:col>105</xdr:col>
      <xdr:colOff>471035</xdr:colOff>
      <xdr:row>42</xdr:row>
      <xdr:rowOff>349433</xdr:rowOff>
    </xdr:to>
    <xdr:cxnSp macro="">
      <xdr:nvCxnSpPr>
        <xdr:cNvPr id="1280523" name="Straight Connector 1280522"/>
        <xdr:cNvCxnSpPr/>
      </xdr:nvCxnSpPr>
      <xdr:spPr>
        <a:xfrm flipV="1">
          <a:off x="56673750" y="22542322"/>
          <a:ext cx="471035" cy="4766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68715</xdr:colOff>
      <xdr:row>41</xdr:row>
      <xdr:rowOff>140618</xdr:rowOff>
    </xdr:from>
    <xdr:to>
      <xdr:col>105</xdr:col>
      <xdr:colOff>0</xdr:colOff>
      <xdr:row>42</xdr:row>
      <xdr:rowOff>349433</xdr:rowOff>
    </xdr:to>
    <xdr:cxnSp macro="">
      <xdr:nvCxnSpPr>
        <xdr:cNvPr id="1280524" name="Straight Connector 1280523"/>
        <xdr:cNvCxnSpPr/>
      </xdr:nvCxnSpPr>
      <xdr:spPr>
        <a:xfrm flipH="1" flipV="1">
          <a:off x="56202715" y="22270368"/>
          <a:ext cx="471035" cy="7485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471035</xdr:colOff>
      <xdr:row>38</xdr:row>
      <xdr:rowOff>532113</xdr:rowOff>
    </xdr:from>
    <xdr:to>
      <xdr:col>107</xdr:col>
      <xdr:colOff>66198</xdr:colOff>
      <xdr:row>41</xdr:row>
      <xdr:rowOff>412572</xdr:rowOff>
    </xdr:to>
    <xdr:cxnSp macro="">
      <xdr:nvCxnSpPr>
        <xdr:cNvPr id="1280525" name="Straight Connector 1280524"/>
        <xdr:cNvCxnSpPr/>
      </xdr:nvCxnSpPr>
      <xdr:spPr>
        <a:xfrm flipV="1">
          <a:off x="57144785" y="21042613"/>
          <a:ext cx="674663" cy="14997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473552</xdr:colOff>
      <xdr:row>37</xdr:row>
      <xdr:rowOff>410395</xdr:rowOff>
    </xdr:from>
    <xdr:to>
      <xdr:col>104</xdr:col>
      <xdr:colOff>68715</xdr:colOff>
      <xdr:row>41</xdr:row>
      <xdr:rowOff>140618</xdr:rowOff>
    </xdr:to>
    <xdr:cxnSp macro="">
      <xdr:nvCxnSpPr>
        <xdr:cNvPr id="1280526" name="Straight Connector 1280525"/>
        <xdr:cNvCxnSpPr/>
      </xdr:nvCxnSpPr>
      <xdr:spPr>
        <a:xfrm flipH="1" flipV="1">
          <a:off x="55528052" y="20381145"/>
          <a:ext cx="674663" cy="18892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66198</xdr:colOff>
      <xdr:row>38</xdr:row>
      <xdr:rowOff>339547</xdr:rowOff>
    </xdr:from>
    <xdr:to>
      <xdr:col>107</xdr:col>
      <xdr:colOff>178383</xdr:colOff>
      <xdr:row>38</xdr:row>
      <xdr:rowOff>532113</xdr:rowOff>
    </xdr:to>
    <xdr:cxnSp macro="">
      <xdr:nvCxnSpPr>
        <xdr:cNvPr id="1280527" name="Straight Connector 1280526"/>
        <xdr:cNvCxnSpPr/>
      </xdr:nvCxnSpPr>
      <xdr:spPr>
        <a:xfrm flipV="1">
          <a:off x="57819448" y="20850047"/>
          <a:ext cx="112185" cy="1925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361367</xdr:colOff>
      <xdr:row>37</xdr:row>
      <xdr:rowOff>153056</xdr:rowOff>
    </xdr:from>
    <xdr:to>
      <xdr:col>102</xdr:col>
      <xdr:colOff>473552</xdr:colOff>
      <xdr:row>37</xdr:row>
      <xdr:rowOff>410395</xdr:rowOff>
    </xdr:to>
    <xdr:cxnSp macro="">
      <xdr:nvCxnSpPr>
        <xdr:cNvPr id="1280528" name="Straight Connector 1280527"/>
        <xdr:cNvCxnSpPr/>
      </xdr:nvCxnSpPr>
      <xdr:spPr>
        <a:xfrm flipH="1" flipV="1">
          <a:off x="55415867" y="20123806"/>
          <a:ext cx="112185" cy="2573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127000</xdr:colOff>
      <xdr:row>43</xdr:row>
      <xdr:rowOff>121372</xdr:rowOff>
    </xdr:from>
    <xdr:to>
      <xdr:col>106</xdr:col>
      <xdr:colOff>186680</xdr:colOff>
      <xdr:row>43</xdr:row>
      <xdr:rowOff>138601</xdr:rowOff>
    </xdr:to>
    <xdr:cxnSp macro="">
      <xdr:nvCxnSpPr>
        <xdr:cNvPr id="1280529" name="Straight Connector 1280528"/>
        <xdr:cNvCxnSpPr/>
      </xdr:nvCxnSpPr>
      <xdr:spPr>
        <a:xfrm>
          <a:off x="57340500" y="23330622"/>
          <a:ext cx="59680" cy="172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67320</xdr:colOff>
      <xdr:row>43</xdr:row>
      <xdr:rowOff>104144</xdr:rowOff>
    </xdr:from>
    <xdr:to>
      <xdr:col>106</xdr:col>
      <xdr:colOff>127000</xdr:colOff>
      <xdr:row>43</xdr:row>
      <xdr:rowOff>121372</xdr:rowOff>
    </xdr:to>
    <xdr:cxnSp macro="">
      <xdr:nvCxnSpPr>
        <xdr:cNvPr id="1280530" name="Straight Connector 1280529"/>
        <xdr:cNvCxnSpPr/>
      </xdr:nvCxnSpPr>
      <xdr:spPr>
        <a:xfrm flipH="1" flipV="1">
          <a:off x="57280820" y="23313394"/>
          <a:ext cx="59680" cy="172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186680</xdr:colOff>
      <xdr:row>42</xdr:row>
      <xdr:rowOff>502352</xdr:rowOff>
    </xdr:from>
    <xdr:to>
      <xdr:col>106</xdr:col>
      <xdr:colOff>186680</xdr:colOff>
      <xdr:row>43</xdr:row>
      <xdr:rowOff>138601</xdr:rowOff>
    </xdr:to>
    <xdr:cxnSp macro="">
      <xdr:nvCxnSpPr>
        <xdr:cNvPr id="1280531" name="Straight Connector 1280530"/>
        <xdr:cNvCxnSpPr/>
      </xdr:nvCxnSpPr>
      <xdr:spPr>
        <a:xfrm flipV="1">
          <a:off x="57400180" y="23171852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67320</xdr:colOff>
      <xdr:row>42</xdr:row>
      <xdr:rowOff>467895</xdr:rowOff>
    </xdr:from>
    <xdr:to>
      <xdr:col>106</xdr:col>
      <xdr:colOff>67320</xdr:colOff>
      <xdr:row>43</xdr:row>
      <xdr:rowOff>104144</xdr:rowOff>
    </xdr:to>
    <xdr:cxnSp macro="">
      <xdr:nvCxnSpPr>
        <xdr:cNvPr id="1280532" name="Straight Connector 1280531"/>
        <xdr:cNvCxnSpPr/>
      </xdr:nvCxnSpPr>
      <xdr:spPr>
        <a:xfrm flipV="1">
          <a:off x="57280820" y="23137395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186680</xdr:colOff>
      <xdr:row>41</xdr:row>
      <xdr:rowOff>212017</xdr:rowOff>
    </xdr:from>
    <xdr:to>
      <xdr:col>108</xdr:col>
      <xdr:colOff>68393</xdr:colOff>
      <xdr:row>42</xdr:row>
      <xdr:rowOff>502352</xdr:rowOff>
    </xdr:to>
    <xdr:cxnSp macro="">
      <xdr:nvCxnSpPr>
        <xdr:cNvPr id="1280533" name="Straight Connector 1280532"/>
        <xdr:cNvCxnSpPr/>
      </xdr:nvCxnSpPr>
      <xdr:spPr>
        <a:xfrm flipV="1">
          <a:off x="57400180" y="22341767"/>
          <a:ext cx="961213" cy="8300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185607</xdr:colOff>
      <xdr:row>40</xdr:row>
      <xdr:rowOff>162353</xdr:rowOff>
    </xdr:from>
    <xdr:to>
      <xdr:col>106</xdr:col>
      <xdr:colOff>67320</xdr:colOff>
      <xdr:row>42</xdr:row>
      <xdr:rowOff>467895</xdr:rowOff>
    </xdr:to>
    <xdr:cxnSp macro="">
      <xdr:nvCxnSpPr>
        <xdr:cNvPr id="1280534" name="Straight Connector 1280533"/>
        <xdr:cNvCxnSpPr/>
      </xdr:nvCxnSpPr>
      <xdr:spPr>
        <a:xfrm flipH="1" flipV="1">
          <a:off x="56319607" y="21752353"/>
          <a:ext cx="961213" cy="13850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68393</xdr:colOff>
      <xdr:row>38</xdr:row>
      <xdr:rowOff>320156</xdr:rowOff>
    </xdr:from>
    <xdr:to>
      <xdr:col>109</xdr:col>
      <xdr:colOff>367184</xdr:colOff>
      <xdr:row>41</xdr:row>
      <xdr:rowOff>212017</xdr:rowOff>
    </xdr:to>
    <xdr:cxnSp macro="">
      <xdr:nvCxnSpPr>
        <xdr:cNvPr id="1280535" name="Straight Connector 1280534"/>
        <xdr:cNvCxnSpPr/>
      </xdr:nvCxnSpPr>
      <xdr:spPr>
        <a:xfrm flipV="1">
          <a:off x="58361393" y="20830656"/>
          <a:ext cx="838541" cy="15111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426566</xdr:colOff>
      <xdr:row>36</xdr:row>
      <xdr:rowOff>326109</xdr:rowOff>
    </xdr:from>
    <xdr:to>
      <xdr:col>104</xdr:col>
      <xdr:colOff>185607</xdr:colOff>
      <xdr:row>40</xdr:row>
      <xdr:rowOff>162353</xdr:rowOff>
    </xdr:to>
    <xdr:cxnSp macro="">
      <xdr:nvCxnSpPr>
        <xdr:cNvPr id="1280536" name="Straight Connector 1280535"/>
        <xdr:cNvCxnSpPr/>
      </xdr:nvCxnSpPr>
      <xdr:spPr>
        <a:xfrm flipH="1" flipV="1">
          <a:off x="55481066" y="19757109"/>
          <a:ext cx="838541" cy="19952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367184</xdr:colOff>
      <xdr:row>38</xdr:row>
      <xdr:rowOff>126540</xdr:rowOff>
    </xdr:from>
    <xdr:to>
      <xdr:col>109</xdr:col>
      <xdr:colOff>467847</xdr:colOff>
      <xdr:row>38</xdr:row>
      <xdr:rowOff>320156</xdr:rowOff>
    </xdr:to>
    <xdr:cxnSp macro="">
      <xdr:nvCxnSpPr>
        <xdr:cNvPr id="1280537" name="Straight Connector 1280536"/>
        <xdr:cNvCxnSpPr/>
      </xdr:nvCxnSpPr>
      <xdr:spPr>
        <a:xfrm flipV="1">
          <a:off x="59199934" y="20637040"/>
          <a:ext cx="100663" cy="1936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325903</xdr:colOff>
      <xdr:row>36</xdr:row>
      <xdr:rowOff>74378</xdr:rowOff>
    </xdr:from>
    <xdr:to>
      <xdr:col>102</xdr:col>
      <xdr:colOff>426566</xdr:colOff>
      <xdr:row>36</xdr:row>
      <xdr:rowOff>326109</xdr:rowOff>
    </xdr:to>
    <xdr:cxnSp macro="">
      <xdr:nvCxnSpPr>
        <xdr:cNvPr id="1280538" name="Straight Connector 1280537"/>
        <xdr:cNvCxnSpPr/>
      </xdr:nvCxnSpPr>
      <xdr:spPr>
        <a:xfrm flipH="1" flipV="1">
          <a:off x="55380403" y="19505378"/>
          <a:ext cx="100663" cy="2517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254000</xdr:colOff>
      <xdr:row>42</xdr:row>
      <xdr:rowOff>145692</xdr:rowOff>
    </xdr:from>
    <xdr:to>
      <xdr:col>107</xdr:col>
      <xdr:colOff>480752</xdr:colOff>
      <xdr:row>42</xdr:row>
      <xdr:rowOff>211150</xdr:rowOff>
    </xdr:to>
    <xdr:cxnSp macro="">
      <xdr:nvCxnSpPr>
        <xdr:cNvPr id="1280539" name="Straight Connector 1280538"/>
        <xdr:cNvCxnSpPr/>
      </xdr:nvCxnSpPr>
      <xdr:spPr>
        <a:xfrm>
          <a:off x="58007250" y="22815192"/>
          <a:ext cx="226752" cy="65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27248</xdr:colOff>
      <xdr:row>42</xdr:row>
      <xdr:rowOff>80234</xdr:rowOff>
    </xdr:from>
    <xdr:to>
      <xdr:col>107</xdr:col>
      <xdr:colOff>254000</xdr:colOff>
      <xdr:row>42</xdr:row>
      <xdr:rowOff>145692</xdr:rowOff>
    </xdr:to>
    <xdr:cxnSp macro="">
      <xdr:nvCxnSpPr>
        <xdr:cNvPr id="1280540" name="Straight Connector 1280539"/>
        <xdr:cNvCxnSpPr/>
      </xdr:nvCxnSpPr>
      <xdr:spPr>
        <a:xfrm flipH="1" flipV="1">
          <a:off x="57780498" y="22749734"/>
          <a:ext cx="226752" cy="65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480752</xdr:colOff>
      <xdr:row>42</xdr:row>
      <xdr:rowOff>35151</xdr:rowOff>
    </xdr:from>
    <xdr:to>
      <xdr:col>107</xdr:col>
      <xdr:colOff>480752</xdr:colOff>
      <xdr:row>42</xdr:row>
      <xdr:rowOff>211150</xdr:rowOff>
    </xdr:to>
    <xdr:cxnSp macro="">
      <xdr:nvCxnSpPr>
        <xdr:cNvPr id="1280541" name="Straight Connector 1280540"/>
        <xdr:cNvCxnSpPr/>
      </xdr:nvCxnSpPr>
      <xdr:spPr>
        <a:xfrm flipV="1">
          <a:off x="58234002" y="22704651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27248</xdr:colOff>
      <xdr:row>41</xdr:row>
      <xdr:rowOff>443985</xdr:rowOff>
    </xdr:from>
    <xdr:to>
      <xdr:col>107</xdr:col>
      <xdr:colOff>27248</xdr:colOff>
      <xdr:row>42</xdr:row>
      <xdr:rowOff>80234</xdr:rowOff>
    </xdr:to>
    <xdr:cxnSp macro="">
      <xdr:nvCxnSpPr>
        <xdr:cNvPr id="1280542" name="Straight Connector 1280541"/>
        <xdr:cNvCxnSpPr/>
      </xdr:nvCxnSpPr>
      <xdr:spPr>
        <a:xfrm flipV="1">
          <a:off x="57780498" y="22573735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480752</xdr:colOff>
      <xdr:row>40</xdr:row>
      <xdr:rowOff>478952</xdr:rowOff>
    </xdr:from>
    <xdr:to>
      <xdr:col>110</xdr:col>
      <xdr:colOff>85235</xdr:colOff>
      <xdr:row>42</xdr:row>
      <xdr:rowOff>35151</xdr:rowOff>
    </xdr:to>
    <xdr:cxnSp macro="">
      <xdr:nvCxnSpPr>
        <xdr:cNvPr id="1280543" name="Straight Connector 1280542"/>
        <xdr:cNvCxnSpPr/>
      </xdr:nvCxnSpPr>
      <xdr:spPr>
        <a:xfrm flipV="1">
          <a:off x="58234002" y="22068952"/>
          <a:ext cx="1223733" cy="6356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422765</xdr:colOff>
      <xdr:row>39</xdr:row>
      <xdr:rowOff>181263</xdr:rowOff>
    </xdr:from>
    <xdr:to>
      <xdr:col>107</xdr:col>
      <xdr:colOff>27248</xdr:colOff>
      <xdr:row>41</xdr:row>
      <xdr:rowOff>443985</xdr:rowOff>
    </xdr:to>
    <xdr:cxnSp macro="">
      <xdr:nvCxnSpPr>
        <xdr:cNvPr id="1280544" name="Straight Connector 1280543"/>
        <xdr:cNvCxnSpPr/>
      </xdr:nvCxnSpPr>
      <xdr:spPr>
        <a:xfrm flipH="1" flipV="1">
          <a:off x="56556765" y="21231513"/>
          <a:ext cx="1223733" cy="13422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85235</xdr:colOff>
      <xdr:row>37</xdr:row>
      <xdr:rowOff>539285</xdr:rowOff>
    </xdr:from>
    <xdr:to>
      <xdr:col>111</xdr:col>
      <xdr:colOff>364834</xdr:colOff>
      <xdr:row>40</xdr:row>
      <xdr:rowOff>478952</xdr:rowOff>
    </xdr:to>
    <xdr:cxnSp macro="">
      <xdr:nvCxnSpPr>
        <xdr:cNvPr id="1280545" name="Straight Connector 1280544"/>
        <xdr:cNvCxnSpPr/>
      </xdr:nvCxnSpPr>
      <xdr:spPr>
        <a:xfrm flipV="1">
          <a:off x="59457735" y="20510035"/>
          <a:ext cx="819349" cy="15589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143166</xdr:colOff>
      <xdr:row>35</xdr:row>
      <xdr:rowOff>308294</xdr:rowOff>
    </xdr:from>
    <xdr:to>
      <xdr:col>104</xdr:col>
      <xdr:colOff>422765</xdr:colOff>
      <xdr:row>39</xdr:row>
      <xdr:rowOff>181263</xdr:rowOff>
    </xdr:to>
    <xdr:cxnSp macro="">
      <xdr:nvCxnSpPr>
        <xdr:cNvPr id="1280546" name="Straight Connector 1280545"/>
        <xdr:cNvCxnSpPr/>
      </xdr:nvCxnSpPr>
      <xdr:spPr>
        <a:xfrm flipH="1" flipV="1">
          <a:off x="55737416" y="19199544"/>
          <a:ext cx="819349" cy="20319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364834</xdr:colOff>
      <xdr:row>37</xdr:row>
      <xdr:rowOff>343577</xdr:rowOff>
    </xdr:from>
    <xdr:to>
      <xdr:col>111</xdr:col>
      <xdr:colOff>451681</xdr:colOff>
      <xdr:row>37</xdr:row>
      <xdr:rowOff>539285</xdr:rowOff>
    </xdr:to>
    <xdr:cxnSp macro="">
      <xdr:nvCxnSpPr>
        <xdr:cNvPr id="1280547" name="Straight Connector 1280546"/>
        <xdr:cNvCxnSpPr/>
      </xdr:nvCxnSpPr>
      <xdr:spPr>
        <a:xfrm flipV="1">
          <a:off x="60277084" y="20314327"/>
          <a:ext cx="86847" cy="1957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56319</xdr:colOff>
      <xdr:row>35</xdr:row>
      <xdr:rowOff>62447</xdr:rowOff>
    </xdr:from>
    <xdr:to>
      <xdr:col>103</xdr:col>
      <xdr:colOff>143166</xdr:colOff>
      <xdr:row>35</xdr:row>
      <xdr:rowOff>308294</xdr:rowOff>
    </xdr:to>
    <xdr:cxnSp macro="">
      <xdr:nvCxnSpPr>
        <xdr:cNvPr id="1280548" name="Straight Connector 1280547"/>
        <xdr:cNvCxnSpPr/>
      </xdr:nvCxnSpPr>
      <xdr:spPr>
        <a:xfrm flipH="1" flipV="1">
          <a:off x="55650569" y="18953697"/>
          <a:ext cx="86847" cy="2458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381000</xdr:colOff>
      <xdr:row>41</xdr:row>
      <xdr:rowOff>170011</xdr:rowOff>
    </xdr:from>
    <xdr:to>
      <xdr:col>109</xdr:col>
      <xdr:colOff>218684</xdr:colOff>
      <xdr:row>41</xdr:row>
      <xdr:rowOff>278967</xdr:rowOff>
    </xdr:to>
    <xdr:cxnSp macro="">
      <xdr:nvCxnSpPr>
        <xdr:cNvPr id="1280549" name="Straight Connector 1280548"/>
        <xdr:cNvCxnSpPr/>
      </xdr:nvCxnSpPr>
      <xdr:spPr>
        <a:xfrm>
          <a:off x="58674000" y="22299761"/>
          <a:ext cx="377434" cy="1089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3566</xdr:colOff>
      <xdr:row>41</xdr:row>
      <xdr:rowOff>61054</xdr:rowOff>
    </xdr:from>
    <xdr:to>
      <xdr:col>108</xdr:col>
      <xdr:colOff>381000</xdr:colOff>
      <xdr:row>41</xdr:row>
      <xdr:rowOff>170011</xdr:rowOff>
    </xdr:to>
    <xdr:cxnSp macro="">
      <xdr:nvCxnSpPr>
        <xdr:cNvPr id="1280550" name="Straight Connector 1280549"/>
        <xdr:cNvCxnSpPr/>
      </xdr:nvCxnSpPr>
      <xdr:spPr>
        <a:xfrm flipH="1" flipV="1">
          <a:off x="58296566" y="22190804"/>
          <a:ext cx="377434" cy="1089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218684</xdr:colOff>
      <xdr:row>41</xdr:row>
      <xdr:rowOff>102969</xdr:rowOff>
    </xdr:from>
    <xdr:to>
      <xdr:col>109</xdr:col>
      <xdr:colOff>218684</xdr:colOff>
      <xdr:row>41</xdr:row>
      <xdr:rowOff>278967</xdr:rowOff>
    </xdr:to>
    <xdr:cxnSp macro="">
      <xdr:nvCxnSpPr>
        <xdr:cNvPr id="1280551" name="Straight Connector 1280550"/>
        <xdr:cNvCxnSpPr/>
      </xdr:nvCxnSpPr>
      <xdr:spPr>
        <a:xfrm flipV="1">
          <a:off x="59051434" y="22232719"/>
          <a:ext cx="0" cy="1759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3566</xdr:colOff>
      <xdr:row>40</xdr:row>
      <xdr:rowOff>424807</xdr:rowOff>
    </xdr:from>
    <xdr:to>
      <xdr:col>108</xdr:col>
      <xdr:colOff>3566</xdr:colOff>
      <xdr:row>41</xdr:row>
      <xdr:rowOff>61054</xdr:rowOff>
    </xdr:to>
    <xdr:cxnSp macro="">
      <xdr:nvCxnSpPr>
        <xdr:cNvPr id="1280552" name="Straight Connector 1280551"/>
        <xdr:cNvCxnSpPr/>
      </xdr:nvCxnSpPr>
      <xdr:spPr>
        <a:xfrm flipV="1">
          <a:off x="58296566" y="22014807"/>
          <a:ext cx="0" cy="1759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218684</xdr:colOff>
      <xdr:row>40</xdr:row>
      <xdr:rowOff>140120</xdr:rowOff>
    </xdr:from>
    <xdr:to>
      <xdr:col>112</xdr:col>
      <xdr:colOff>3435</xdr:colOff>
      <xdr:row>41</xdr:row>
      <xdr:rowOff>102969</xdr:rowOff>
    </xdr:to>
    <xdr:cxnSp macro="">
      <xdr:nvCxnSpPr>
        <xdr:cNvPr id="1280553" name="Straight Connector 1280552"/>
        <xdr:cNvCxnSpPr/>
      </xdr:nvCxnSpPr>
      <xdr:spPr>
        <a:xfrm flipV="1">
          <a:off x="59051434" y="21730120"/>
          <a:ext cx="1404001" cy="5025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218815</xdr:colOff>
      <xdr:row>38</xdr:row>
      <xdr:rowOff>191106</xdr:rowOff>
    </xdr:from>
    <xdr:to>
      <xdr:col>108</xdr:col>
      <xdr:colOff>3566</xdr:colOff>
      <xdr:row>40</xdr:row>
      <xdr:rowOff>424807</xdr:rowOff>
    </xdr:to>
    <xdr:cxnSp macro="">
      <xdr:nvCxnSpPr>
        <xdr:cNvPr id="1280554" name="Straight Connector 1280553"/>
        <xdr:cNvCxnSpPr/>
      </xdr:nvCxnSpPr>
      <xdr:spPr>
        <a:xfrm flipH="1" flipV="1">
          <a:off x="56892565" y="20701606"/>
          <a:ext cx="1404001" cy="13132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3435</xdr:colOff>
      <xdr:row>37</xdr:row>
      <xdr:rowOff>140320</xdr:rowOff>
    </xdr:from>
    <xdr:to>
      <xdr:col>113</xdr:col>
      <xdr:colOff>164170</xdr:colOff>
      <xdr:row>40</xdr:row>
      <xdr:rowOff>140120</xdr:rowOff>
    </xdr:to>
    <xdr:cxnSp macro="">
      <xdr:nvCxnSpPr>
        <xdr:cNvPr id="1280555" name="Straight Connector 1280554"/>
        <xdr:cNvCxnSpPr/>
      </xdr:nvCxnSpPr>
      <xdr:spPr>
        <a:xfrm flipV="1">
          <a:off x="60455435" y="20111070"/>
          <a:ext cx="700485" cy="16190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58080</xdr:colOff>
      <xdr:row>34</xdr:row>
      <xdr:rowOff>326631</xdr:rowOff>
    </xdr:from>
    <xdr:to>
      <xdr:col>105</xdr:col>
      <xdr:colOff>218815</xdr:colOff>
      <xdr:row>38</xdr:row>
      <xdr:rowOff>191106</xdr:rowOff>
    </xdr:to>
    <xdr:cxnSp macro="">
      <xdr:nvCxnSpPr>
        <xdr:cNvPr id="1280556" name="Straight Connector 1280555"/>
        <xdr:cNvCxnSpPr/>
      </xdr:nvCxnSpPr>
      <xdr:spPr>
        <a:xfrm flipH="1" flipV="1">
          <a:off x="56192080" y="18678131"/>
          <a:ext cx="700485" cy="20234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164170</xdr:colOff>
      <xdr:row>36</xdr:row>
      <xdr:rowOff>481864</xdr:rowOff>
    </xdr:from>
    <xdr:to>
      <xdr:col>113</xdr:col>
      <xdr:colOff>237120</xdr:colOff>
      <xdr:row>37</xdr:row>
      <xdr:rowOff>140320</xdr:rowOff>
    </xdr:to>
    <xdr:cxnSp macro="">
      <xdr:nvCxnSpPr>
        <xdr:cNvPr id="1280557" name="Straight Connector 1280556"/>
        <xdr:cNvCxnSpPr/>
      </xdr:nvCxnSpPr>
      <xdr:spPr>
        <a:xfrm flipV="1">
          <a:off x="61155920" y="19912864"/>
          <a:ext cx="72950" cy="1982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524880</xdr:colOff>
      <xdr:row>34</xdr:row>
      <xdr:rowOff>86308</xdr:rowOff>
    </xdr:from>
    <xdr:to>
      <xdr:col>104</xdr:col>
      <xdr:colOff>58080</xdr:colOff>
      <xdr:row>34</xdr:row>
      <xdr:rowOff>326631</xdr:rowOff>
    </xdr:to>
    <xdr:cxnSp macro="">
      <xdr:nvCxnSpPr>
        <xdr:cNvPr id="1280558" name="Straight Connector 1280557"/>
        <xdr:cNvCxnSpPr/>
      </xdr:nvCxnSpPr>
      <xdr:spPr>
        <a:xfrm flipH="1" flipV="1">
          <a:off x="56119130" y="18437808"/>
          <a:ext cx="72950" cy="2403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508000</xdr:colOff>
      <xdr:row>40</xdr:row>
      <xdr:rowOff>194329</xdr:rowOff>
    </xdr:from>
    <xdr:to>
      <xdr:col>110</xdr:col>
      <xdr:colOff>454738</xdr:colOff>
      <xdr:row>40</xdr:row>
      <xdr:rowOff>334767</xdr:rowOff>
    </xdr:to>
    <xdr:cxnSp macro="">
      <xdr:nvCxnSpPr>
        <xdr:cNvPr id="1280559" name="Straight Connector 1280558"/>
        <xdr:cNvCxnSpPr/>
      </xdr:nvCxnSpPr>
      <xdr:spPr>
        <a:xfrm>
          <a:off x="59340750" y="21784329"/>
          <a:ext cx="486488" cy="1404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21512</xdr:colOff>
      <xdr:row>40</xdr:row>
      <xdr:rowOff>53893</xdr:rowOff>
    </xdr:from>
    <xdr:to>
      <xdr:col>109</xdr:col>
      <xdr:colOff>508000</xdr:colOff>
      <xdr:row>40</xdr:row>
      <xdr:rowOff>194329</xdr:rowOff>
    </xdr:to>
    <xdr:cxnSp macro="">
      <xdr:nvCxnSpPr>
        <xdr:cNvPr id="1280560" name="Straight Connector 1280559"/>
        <xdr:cNvCxnSpPr/>
      </xdr:nvCxnSpPr>
      <xdr:spPr>
        <a:xfrm flipH="1" flipV="1">
          <a:off x="58854262" y="21643893"/>
          <a:ext cx="486488" cy="1404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454738</xdr:colOff>
      <xdr:row>40</xdr:row>
      <xdr:rowOff>158769</xdr:rowOff>
    </xdr:from>
    <xdr:to>
      <xdr:col>110</xdr:col>
      <xdr:colOff>454738</xdr:colOff>
      <xdr:row>40</xdr:row>
      <xdr:rowOff>334767</xdr:rowOff>
    </xdr:to>
    <xdr:cxnSp macro="">
      <xdr:nvCxnSpPr>
        <xdr:cNvPr id="1280561" name="Straight Connector 1280560"/>
        <xdr:cNvCxnSpPr/>
      </xdr:nvCxnSpPr>
      <xdr:spPr>
        <a:xfrm flipV="1">
          <a:off x="59827238" y="21748769"/>
          <a:ext cx="0" cy="1759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21512</xdr:colOff>
      <xdr:row>39</xdr:row>
      <xdr:rowOff>417644</xdr:rowOff>
    </xdr:from>
    <xdr:to>
      <xdr:col>109</xdr:col>
      <xdr:colOff>21512</xdr:colOff>
      <xdr:row>40</xdr:row>
      <xdr:rowOff>53893</xdr:rowOff>
    </xdr:to>
    <xdr:cxnSp macro="">
      <xdr:nvCxnSpPr>
        <xdr:cNvPr id="1280562" name="Straight Connector 1280561"/>
        <xdr:cNvCxnSpPr/>
      </xdr:nvCxnSpPr>
      <xdr:spPr>
        <a:xfrm flipV="1">
          <a:off x="58854262" y="21467894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454738</xdr:colOff>
      <xdr:row>39</xdr:row>
      <xdr:rowOff>279296</xdr:rowOff>
    </xdr:from>
    <xdr:to>
      <xdr:col>113</xdr:col>
      <xdr:colOff>377552</xdr:colOff>
      <xdr:row>40</xdr:row>
      <xdr:rowOff>158769</xdr:rowOff>
    </xdr:to>
    <xdr:cxnSp macro="">
      <xdr:nvCxnSpPr>
        <xdr:cNvPr id="1280563" name="Straight Connector 1280562"/>
        <xdr:cNvCxnSpPr/>
      </xdr:nvCxnSpPr>
      <xdr:spPr>
        <a:xfrm flipV="1">
          <a:off x="59827238" y="21329546"/>
          <a:ext cx="1542064" cy="4192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98698</xdr:colOff>
      <xdr:row>37</xdr:row>
      <xdr:rowOff>187610</xdr:rowOff>
    </xdr:from>
    <xdr:to>
      <xdr:col>109</xdr:col>
      <xdr:colOff>21512</xdr:colOff>
      <xdr:row>39</xdr:row>
      <xdr:rowOff>417644</xdr:rowOff>
    </xdr:to>
    <xdr:cxnSp macro="">
      <xdr:nvCxnSpPr>
        <xdr:cNvPr id="1280564" name="Straight Connector 1280563"/>
        <xdr:cNvCxnSpPr/>
      </xdr:nvCxnSpPr>
      <xdr:spPr>
        <a:xfrm flipH="1" flipV="1">
          <a:off x="57312198" y="20158360"/>
          <a:ext cx="1542064" cy="13095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377552</xdr:colOff>
      <xdr:row>36</xdr:row>
      <xdr:rowOff>226292</xdr:rowOff>
    </xdr:from>
    <xdr:to>
      <xdr:col>114</xdr:col>
      <xdr:colOff>386457</xdr:colOff>
      <xdr:row>39</xdr:row>
      <xdr:rowOff>279296</xdr:rowOff>
    </xdr:to>
    <xdr:cxnSp macro="">
      <xdr:nvCxnSpPr>
        <xdr:cNvPr id="1280565" name="Straight Connector 1280564"/>
        <xdr:cNvCxnSpPr/>
      </xdr:nvCxnSpPr>
      <xdr:spPr>
        <a:xfrm flipV="1">
          <a:off x="61369302" y="19657292"/>
          <a:ext cx="548655" cy="16722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89793</xdr:colOff>
      <xdr:row>33</xdr:row>
      <xdr:rowOff>357591</xdr:rowOff>
    </xdr:from>
    <xdr:to>
      <xdr:col>106</xdr:col>
      <xdr:colOff>98698</xdr:colOff>
      <xdr:row>37</xdr:row>
      <xdr:rowOff>187610</xdr:rowOff>
    </xdr:to>
    <xdr:cxnSp macro="">
      <xdr:nvCxnSpPr>
        <xdr:cNvPr id="1280566" name="Straight Connector 1280565"/>
        <xdr:cNvCxnSpPr/>
      </xdr:nvCxnSpPr>
      <xdr:spPr>
        <a:xfrm flipH="1" flipV="1">
          <a:off x="56763543" y="18169341"/>
          <a:ext cx="548655" cy="19890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386457</xdr:colOff>
      <xdr:row>36</xdr:row>
      <xdr:rowOff>25701</xdr:rowOff>
    </xdr:from>
    <xdr:to>
      <xdr:col>114</xdr:col>
      <xdr:colOff>447241</xdr:colOff>
      <xdr:row>36</xdr:row>
      <xdr:rowOff>226292</xdr:rowOff>
    </xdr:to>
    <xdr:cxnSp macro="">
      <xdr:nvCxnSpPr>
        <xdr:cNvPr id="1280567" name="Straight Connector 1280566"/>
        <xdr:cNvCxnSpPr/>
      </xdr:nvCxnSpPr>
      <xdr:spPr>
        <a:xfrm flipV="1">
          <a:off x="61917957" y="19456701"/>
          <a:ext cx="60784" cy="2005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29009</xdr:colOff>
      <xdr:row>33</xdr:row>
      <xdr:rowOff>121907</xdr:rowOff>
    </xdr:from>
    <xdr:to>
      <xdr:col>105</xdr:col>
      <xdr:colOff>89793</xdr:colOff>
      <xdr:row>33</xdr:row>
      <xdr:rowOff>357591</xdr:rowOff>
    </xdr:to>
    <xdr:cxnSp macro="">
      <xdr:nvCxnSpPr>
        <xdr:cNvPr id="1280568" name="Straight Connector 1280567"/>
        <xdr:cNvCxnSpPr/>
      </xdr:nvCxnSpPr>
      <xdr:spPr>
        <a:xfrm flipH="1" flipV="1">
          <a:off x="56702759" y="17933657"/>
          <a:ext cx="60784" cy="2356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95250</xdr:colOff>
      <xdr:row>39</xdr:row>
      <xdr:rowOff>218649</xdr:rowOff>
    </xdr:from>
    <xdr:to>
      <xdr:col>112</xdr:col>
      <xdr:colOff>102834</xdr:colOff>
      <xdr:row>39</xdr:row>
      <xdr:rowOff>376651</xdr:rowOff>
    </xdr:to>
    <xdr:cxnSp macro="">
      <xdr:nvCxnSpPr>
        <xdr:cNvPr id="1280569" name="Straight Connector 1280568"/>
        <xdr:cNvCxnSpPr/>
      </xdr:nvCxnSpPr>
      <xdr:spPr>
        <a:xfrm>
          <a:off x="60007500" y="21268899"/>
          <a:ext cx="547334" cy="1580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87666</xdr:colOff>
      <xdr:row>39</xdr:row>
      <xdr:rowOff>60647</xdr:rowOff>
    </xdr:from>
    <xdr:to>
      <xdr:col>111</xdr:col>
      <xdr:colOff>95250</xdr:colOff>
      <xdr:row>39</xdr:row>
      <xdr:rowOff>218649</xdr:rowOff>
    </xdr:to>
    <xdr:cxnSp macro="">
      <xdr:nvCxnSpPr>
        <xdr:cNvPr id="1280570" name="Straight Connector 1280569"/>
        <xdr:cNvCxnSpPr/>
      </xdr:nvCxnSpPr>
      <xdr:spPr>
        <a:xfrm flipH="1" flipV="1">
          <a:off x="59460166" y="21110897"/>
          <a:ext cx="547334" cy="1580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102834</xdr:colOff>
      <xdr:row>39</xdr:row>
      <xdr:rowOff>200653</xdr:rowOff>
    </xdr:from>
    <xdr:to>
      <xdr:col>112</xdr:col>
      <xdr:colOff>102834</xdr:colOff>
      <xdr:row>39</xdr:row>
      <xdr:rowOff>376651</xdr:rowOff>
    </xdr:to>
    <xdr:cxnSp macro="">
      <xdr:nvCxnSpPr>
        <xdr:cNvPr id="1280571" name="Straight Connector 1280570"/>
        <xdr:cNvCxnSpPr/>
      </xdr:nvCxnSpPr>
      <xdr:spPr>
        <a:xfrm flipV="1">
          <a:off x="60554834" y="21250903"/>
          <a:ext cx="0" cy="1759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87666</xdr:colOff>
      <xdr:row>38</xdr:row>
      <xdr:rowOff>424399</xdr:rowOff>
    </xdr:from>
    <xdr:to>
      <xdr:col>110</xdr:col>
      <xdr:colOff>87666</xdr:colOff>
      <xdr:row>39</xdr:row>
      <xdr:rowOff>60647</xdr:rowOff>
    </xdr:to>
    <xdr:cxnSp macro="">
      <xdr:nvCxnSpPr>
        <xdr:cNvPr id="1280572" name="Straight Connector 1280571"/>
        <xdr:cNvCxnSpPr/>
      </xdr:nvCxnSpPr>
      <xdr:spPr>
        <a:xfrm flipV="1">
          <a:off x="59460166" y="20934899"/>
          <a:ext cx="0" cy="1759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102834</xdr:colOff>
      <xdr:row>38</xdr:row>
      <xdr:rowOff>359035</xdr:rowOff>
    </xdr:from>
    <xdr:to>
      <xdr:col>115</xdr:col>
      <xdr:colOff>136072</xdr:colOff>
      <xdr:row>39</xdr:row>
      <xdr:rowOff>200653</xdr:rowOff>
    </xdr:to>
    <xdr:cxnSp macro="">
      <xdr:nvCxnSpPr>
        <xdr:cNvPr id="1280573" name="Straight Connector 1280572"/>
        <xdr:cNvCxnSpPr/>
      </xdr:nvCxnSpPr>
      <xdr:spPr>
        <a:xfrm flipV="1">
          <a:off x="60554834" y="20869535"/>
          <a:ext cx="1652488" cy="3813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54428</xdr:colOff>
      <xdr:row>36</xdr:row>
      <xdr:rowOff>168466</xdr:rowOff>
    </xdr:from>
    <xdr:to>
      <xdr:col>110</xdr:col>
      <xdr:colOff>87666</xdr:colOff>
      <xdr:row>38</xdr:row>
      <xdr:rowOff>424399</xdr:rowOff>
    </xdr:to>
    <xdr:cxnSp macro="">
      <xdr:nvCxnSpPr>
        <xdr:cNvPr id="1280574" name="Straight Connector 1280573"/>
        <xdr:cNvCxnSpPr/>
      </xdr:nvCxnSpPr>
      <xdr:spPr>
        <a:xfrm flipH="1" flipV="1">
          <a:off x="57807678" y="19599466"/>
          <a:ext cx="1652488" cy="13354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136072</xdr:colOff>
      <xdr:row>35</xdr:row>
      <xdr:rowOff>274189</xdr:rowOff>
    </xdr:from>
    <xdr:to>
      <xdr:col>116</xdr:col>
      <xdr:colOff>10176</xdr:colOff>
      <xdr:row>38</xdr:row>
      <xdr:rowOff>359035</xdr:rowOff>
    </xdr:to>
    <xdr:cxnSp macro="">
      <xdr:nvCxnSpPr>
        <xdr:cNvPr id="1280575" name="Straight Connector 1280574"/>
        <xdr:cNvCxnSpPr/>
      </xdr:nvCxnSpPr>
      <xdr:spPr>
        <a:xfrm flipV="1">
          <a:off x="62207322" y="19165439"/>
          <a:ext cx="413854" cy="17040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180324</xdr:colOff>
      <xdr:row>32</xdr:row>
      <xdr:rowOff>384434</xdr:rowOff>
    </xdr:from>
    <xdr:to>
      <xdr:col>107</xdr:col>
      <xdr:colOff>54428</xdr:colOff>
      <xdr:row>36</xdr:row>
      <xdr:rowOff>168466</xdr:rowOff>
    </xdr:to>
    <xdr:cxnSp macro="">
      <xdr:nvCxnSpPr>
        <xdr:cNvPr id="1280576" name="Straight Connector 1280575"/>
        <xdr:cNvCxnSpPr/>
      </xdr:nvCxnSpPr>
      <xdr:spPr>
        <a:xfrm flipH="1" flipV="1">
          <a:off x="57393824" y="17656434"/>
          <a:ext cx="413854" cy="19430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10176</xdr:colOff>
      <xdr:row>35</xdr:row>
      <xdr:rowOff>71734</xdr:rowOff>
    </xdr:from>
    <xdr:to>
      <xdr:col>116</xdr:col>
      <xdr:colOff>61919</xdr:colOff>
      <xdr:row>35</xdr:row>
      <xdr:rowOff>274189</xdr:rowOff>
    </xdr:to>
    <xdr:cxnSp macro="">
      <xdr:nvCxnSpPr>
        <xdr:cNvPr id="1280577" name="Straight Connector 1280576"/>
        <xdr:cNvCxnSpPr/>
      </xdr:nvCxnSpPr>
      <xdr:spPr>
        <a:xfrm flipV="1">
          <a:off x="62621176" y="18962984"/>
          <a:ext cx="51743" cy="2024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128581</xdr:colOff>
      <xdr:row>32</xdr:row>
      <xdr:rowOff>152104</xdr:rowOff>
    </xdr:from>
    <xdr:to>
      <xdr:col>106</xdr:col>
      <xdr:colOff>180324</xdr:colOff>
      <xdr:row>32</xdr:row>
      <xdr:rowOff>384434</xdr:rowOff>
    </xdr:to>
    <xdr:cxnSp macro="">
      <xdr:nvCxnSpPr>
        <xdr:cNvPr id="1280578" name="Straight Connector 1280577"/>
        <xdr:cNvCxnSpPr/>
      </xdr:nvCxnSpPr>
      <xdr:spPr>
        <a:xfrm flipH="1" flipV="1">
          <a:off x="57342081" y="17424104"/>
          <a:ext cx="51743" cy="2323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222250</xdr:colOff>
      <xdr:row>38</xdr:row>
      <xdr:rowOff>242968</xdr:rowOff>
    </xdr:from>
    <xdr:to>
      <xdr:col>113</xdr:col>
      <xdr:colOff>247464</xdr:colOff>
      <xdr:row>38</xdr:row>
      <xdr:rowOff>406059</xdr:rowOff>
    </xdr:to>
    <xdr:cxnSp macro="">
      <xdr:nvCxnSpPr>
        <xdr:cNvPr id="1280579" name="Straight Connector 1280578"/>
        <xdr:cNvCxnSpPr/>
      </xdr:nvCxnSpPr>
      <xdr:spPr>
        <a:xfrm>
          <a:off x="60674250" y="20753468"/>
          <a:ext cx="564964" cy="1630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197036</xdr:colOff>
      <xdr:row>38</xdr:row>
      <xdr:rowOff>79877</xdr:rowOff>
    </xdr:from>
    <xdr:to>
      <xdr:col>112</xdr:col>
      <xdr:colOff>222250</xdr:colOff>
      <xdr:row>38</xdr:row>
      <xdr:rowOff>242968</xdr:rowOff>
    </xdr:to>
    <xdr:cxnSp macro="">
      <xdr:nvCxnSpPr>
        <xdr:cNvPr id="1280580" name="Straight Connector 1280579"/>
        <xdr:cNvCxnSpPr/>
      </xdr:nvCxnSpPr>
      <xdr:spPr>
        <a:xfrm flipH="1" flipV="1">
          <a:off x="60109286" y="20590377"/>
          <a:ext cx="564964" cy="1630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247464</xdr:colOff>
      <xdr:row>38</xdr:row>
      <xdr:rowOff>230060</xdr:rowOff>
    </xdr:from>
    <xdr:to>
      <xdr:col>113</xdr:col>
      <xdr:colOff>247464</xdr:colOff>
      <xdr:row>38</xdr:row>
      <xdr:rowOff>406059</xdr:rowOff>
    </xdr:to>
    <xdr:cxnSp macro="">
      <xdr:nvCxnSpPr>
        <xdr:cNvPr id="1280581" name="Straight Connector 1280580"/>
        <xdr:cNvCxnSpPr/>
      </xdr:nvCxnSpPr>
      <xdr:spPr>
        <a:xfrm flipV="1">
          <a:off x="61239214" y="20740560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197036</xdr:colOff>
      <xdr:row>37</xdr:row>
      <xdr:rowOff>443629</xdr:rowOff>
    </xdr:from>
    <xdr:to>
      <xdr:col>111</xdr:col>
      <xdr:colOff>197036</xdr:colOff>
      <xdr:row>38</xdr:row>
      <xdr:rowOff>79877</xdr:rowOff>
    </xdr:to>
    <xdr:cxnSp macro="">
      <xdr:nvCxnSpPr>
        <xdr:cNvPr id="1280582" name="Straight Connector 1280581"/>
        <xdr:cNvCxnSpPr/>
      </xdr:nvCxnSpPr>
      <xdr:spPr>
        <a:xfrm flipV="1">
          <a:off x="60109286" y="20414379"/>
          <a:ext cx="0" cy="1759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247464</xdr:colOff>
      <xdr:row>37</xdr:row>
      <xdr:rowOff>379674</xdr:rowOff>
    </xdr:from>
    <xdr:to>
      <xdr:col>116</xdr:col>
      <xdr:colOff>359662</xdr:colOff>
      <xdr:row>38</xdr:row>
      <xdr:rowOff>230060</xdr:rowOff>
    </xdr:to>
    <xdr:cxnSp macro="">
      <xdr:nvCxnSpPr>
        <xdr:cNvPr id="1280583" name="Straight Connector 1280582"/>
        <xdr:cNvCxnSpPr/>
      </xdr:nvCxnSpPr>
      <xdr:spPr>
        <a:xfrm flipV="1">
          <a:off x="61239214" y="20350424"/>
          <a:ext cx="1731448" cy="3901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84838</xdr:colOff>
      <xdr:row>35</xdr:row>
      <xdr:rowOff>133339</xdr:rowOff>
    </xdr:from>
    <xdr:to>
      <xdr:col>111</xdr:col>
      <xdr:colOff>197036</xdr:colOff>
      <xdr:row>37</xdr:row>
      <xdr:rowOff>443629</xdr:rowOff>
    </xdr:to>
    <xdr:cxnSp macro="">
      <xdr:nvCxnSpPr>
        <xdr:cNvPr id="1280584" name="Straight Connector 1280583"/>
        <xdr:cNvCxnSpPr/>
      </xdr:nvCxnSpPr>
      <xdr:spPr>
        <a:xfrm flipH="1" flipV="1">
          <a:off x="58377838" y="19024589"/>
          <a:ext cx="1731448" cy="13897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359662</xdr:colOff>
      <xdr:row>34</xdr:row>
      <xdr:rowOff>293954</xdr:rowOff>
    </xdr:from>
    <xdr:to>
      <xdr:col>117</xdr:col>
      <xdr:colOff>149268</xdr:colOff>
      <xdr:row>37</xdr:row>
      <xdr:rowOff>379674</xdr:rowOff>
    </xdr:to>
    <xdr:cxnSp macro="">
      <xdr:nvCxnSpPr>
        <xdr:cNvPr id="1280585" name="Straight Connector 1280584"/>
        <xdr:cNvCxnSpPr/>
      </xdr:nvCxnSpPr>
      <xdr:spPr>
        <a:xfrm flipV="1">
          <a:off x="62970662" y="18645454"/>
          <a:ext cx="329356" cy="17049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295232</xdr:colOff>
      <xdr:row>31</xdr:row>
      <xdr:rowOff>397216</xdr:rowOff>
    </xdr:from>
    <xdr:to>
      <xdr:col>108</xdr:col>
      <xdr:colOff>84838</xdr:colOff>
      <xdr:row>35</xdr:row>
      <xdr:rowOff>133339</xdr:rowOff>
    </xdr:to>
    <xdr:cxnSp macro="">
      <xdr:nvCxnSpPr>
        <xdr:cNvPr id="1280586" name="Straight Connector 1280585"/>
        <xdr:cNvCxnSpPr/>
      </xdr:nvCxnSpPr>
      <xdr:spPr>
        <a:xfrm flipH="1" flipV="1">
          <a:off x="58048482" y="17129466"/>
          <a:ext cx="329356" cy="18951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149268</xdr:colOff>
      <xdr:row>34</xdr:row>
      <xdr:rowOff>90449</xdr:rowOff>
    </xdr:from>
    <xdr:to>
      <xdr:col>117</xdr:col>
      <xdr:colOff>196124</xdr:colOff>
      <xdr:row>34</xdr:row>
      <xdr:rowOff>293954</xdr:rowOff>
    </xdr:to>
    <xdr:cxnSp macro="">
      <xdr:nvCxnSpPr>
        <xdr:cNvPr id="1280587" name="Straight Connector 1280586"/>
        <xdr:cNvCxnSpPr/>
      </xdr:nvCxnSpPr>
      <xdr:spPr>
        <a:xfrm flipV="1">
          <a:off x="63300018" y="18441949"/>
          <a:ext cx="46856" cy="2035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248376</xdr:colOff>
      <xdr:row>31</xdr:row>
      <xdr:rowOff>166660</xdr:rowOff>
    </xdr:from>
    <xdr:to>
      <xdr:col>107</xdr:col>
      <xdr:colOff>295232</xdr:colOff>
      <xdr:row>31</xdr:row>
      <xdr:rowOff>397216</xdr:rowOff>
    </xdr:to>
    <xdr:cxnSp macro="">
      <xdr:nvCxnSpPr>
        <xdr:cNvPr id="1280588" name="Straight Connector 1280587"/>
        <xdr:cNvCxnSpPr/>
      </xdr:nvCxnSpPr>
      <xdr:spPr>
        <a:xfrm flipH="1" flipV="1">
          <a:off x="58001626" y="16898910"/>
          <a:ext cx="46856" cy="2305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349250</xdr:colOff>
      <xdr:row>37</xdr:row>
      <xdr:rowOff>267288</xdr:rowOff>
    </xdr:from>
    <xdr:to>
      <xdr:col>114</xdr:col>
      <xdr:colOff>358310</xdr:colOff>
      <xdr:row>37</xdr:row>
      <xdr:rowOff>425715</xdr:rowOff>
    </xdr:to>
    <xdr:cxnSp macro="">
      <xdr:nvCxnSpPr>
        <xdr:cNvPr id="1280589" name="Straight Connector 1280588"/>
        <xdr:cNvCxnSpPr/>
      </xdr:nvCxnSpPr>
      <xdr:spPr>
        <a:xfrm>
          <a:off x="61341000" y="20238038"/>
          <a:ext cx="548810" cy="1584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340190</xdr:colOff>
      <xdr:row>37</xdr:row>
      <xdr:rowOff>108860</xdr:rowOff>
    </xdr:from>
    <xdr:to>
      <xdr:col>113</xdr:col>
      <xdr:colOff>349250</xdr:colOff>
      <xdr:row>37</xdr:row>
      <xdr:rowOff>267288</xdr:rowOff>
    </xdr:to>
    <xdr:cxnSp macro="">
      <xdr:nvCxnSpPr>
        <xdr:cNvPr id="1280590" name="Straight Connector 1280589"/>
        <xdr:cNvCxnSpPr/>
      </xdr:nvCxnSpPr>
      <xdr:spPr>
        <a:xfrm flipH="1" flipV="1">
          <a:off x="60792190" y="20079610"/>
          <a:ext cx="548810" cy="1584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358310</xdr:colOff>
      <xdr:row>37</xdr:row>
      <xdr:rowOff>249718</xdr:rowOff>
    </xdr:from>
    <xdr:to>
      <xdr:col>114</xdr:col>
      <xdr:colOff>358310</xdr:colOff>
      <xdr:row>37</xdr:row>
      <xdr:rowOff>425715</xdr:rowOff>
    </xdr:to>
    <xdr:cxnSp macro="">
      <xdr:nvCxnSpPr>
        <xdr:cNvPr id="1280591" name="Straight Connector 1280590"/>
        <xdr:cNvCxnSpPr/>
      </xdr:nvCxnSpPr>
      <xdr:spPr>
        <a:xfrm flipV="1">
          <a:off x="61889810" y="20220468"/>
          <a:ext cx="0" cy="1759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340190</xdr:colOff>
      <xdr:row>36</xdr:row>
      <xdr:rowOff>472611</xdr:rowOff>
    </xdr:from>
    <xdr:to>
      <xdr:col>112</xdr:col>
      <xdr:colOff>340190</xdr:colOff>
      <xdr:row>37</xdr:row>
      <xdr:rowOff>108860</xdr:rowOff>
    </xdr:to>
    <xdr:cxnSp macro="">
      <xdr:nvCxnSpPr>
        <xdr:cNvPr id="1280592" name="Straight Connector 1280591"/>
        <xdr:cNvCxnSpPr/>
      </xdr:nvCxnSpPr>
      <xdr:spPr>
        <a:xfrm flipV="1">
          <a:off x="60792190" y="19903611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358310</xdr:colOff>
      <xdr:row>36</xdr:row>
      <xdr:rowOff>339582</xdr:rowOff>
    </xdr:from>
    <xdr:to>
      <xdr:col>117</xdr:col>
      <xdr:colOff>502921</xdr:colOff>
      <xdr:row>37</xdr:row>
      <xdr:rowOff>249718</xdr:rowOff>
    </xdr:to>
    <xdr:cxnSp macro="">
      <xdr:nvCxnSpPr>
        <xdr:cNvPr id="1280593" name="Straight Connector 1280592"/>
        <xdr:cNvCxnSpPr/>
      </xdr:nvCxnSpPr>
      <xdr:spPr>
        <a:xfrm flipV="1">
          <a:off x="61889810" y="19770582"/>
          <a:ext cx="1763861" cy="4498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195579</xdr:colOff>
      <xdr:row>34</xdr:row>
      <xdr:rowOff>83858</xdr:rowOff>
    </xdr:from>
    <xdr:to>
      <xdr:col>112</xdr:col>
      <xdr:colOff>340190</xdr:colOff>
      <xdr:row>36</xdr:row>
      <xdr:rowOff>472611</xdr:rowOff>
    </xdr:to>
    <xdr:cxnSp macro="">
      <xdr:nvCxnSpPr>
        <xdr:cNvPr id="1280594" name="Straight Connector 1280593"/>
        <xdr:cNvCxnSpPr/>
      </xdr:nvCxnSpPr>
      <xdr:spPr>
        <a:xfrm flipH="1" flipV="1">
          <a:off x="59028329" y="18435358"/>
          <a:ext cx="1763861" cy="14682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502921</xdr:colOff>
      <xdr:row>33</xdr:row>
      <xdr:rowOff>288742</xdr:rowOff>
    </xdr:from>
    <xdr:to>
      <xdr:col>118</xdr:col>
      <xdr:colOff>274910</xdr:colOff>
      <xdr:row>36</xdr:row>
      <xdr:rowOff>339582</xdr:rowOff>
    </xdr:to>
    <xdr:cxnSp macro="">
      <xdr:nvCxnSpPr>
        <xdr:cNvPr id="1280595" name="Straight Connector 1280594"/>
        <xdr:cNvCxnSpPr/>
      </xdr:nvCxnSpPr>
      <xdr:spPr>
        <a:xfrm flipV="1">
          <a:off x="63653671" y="18100492"/>
          <a:ext cx="311739" cy="16700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423590</xdr:colOff>
      <xdr:row>30</xdr:row>
      <xdr:rowOff>392785</xdr:rowOff>
    </xdr:from>
    <xdr:to>
      <xdr:col>109</xdr:col>
      <xdr:colOff>195579</xdr:colOff>
      <xdr:row>34</xdr:row>
      <xdr:rowOff>83858</xdr:rowOff>
    </xdr:to>
    <xdr:cxnSp macro="">
      <xdr:nvCxnSpPr>
        <xdr:cNvPr id="1280596" name="Straight Connector 1280595"/>
        <xdr:cNvCxnSpPr/>
      </xdr:nvCxnSpPr>
      <xdr:spPr>
        <a:xfrm flipH="1" flipV="1">
          <a:off x="58716590" y="16585285"/>
          <a:ext cx="311739" cy="1850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274910</xdr:colOff>
      <xdr:row>33</xdr:row>
      <xdr:rowOff>85173</xdr:rowOff>
    </xdr:from>
    <xdr:to>
      <xdr:col>118</xdr:col>
      <xdr:colOff>321630</xdr:colOff>
      <xdr:row>33</xdr:row>
      <xdr:rowOff>288742</xdr:rowOff>
    </xdr:to>
    <xdr:cxnSp macro="">
      <xdr:nvCxnSpPr>
        <xdr:cNvPr id="1280597" name="Straight Connector 1280596"/>
        <xdr:cNvCxnSpPr/>
      </xdr:nvCxnSpPr>
      <xdr:spPr>
        <a:xfrm flipV="1">
          <a:off x="63965410" y="17896923"/>
          <a:ext cx="46720" cy="2035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376870</xdr:colOff>
      <xdr:row>30</xdr:row>
      <xdr:rowOff>162244</xdr:rowOff>
    </xdr:from>
    <xdr:to>
      <xdr:col>108</xdr:col>
      <xdr:colOff>423590</xdr:colOff>
      <xdr:row>30</xdr:row>
      <xdr:rowOff>392785</xdr:rowOff>
    </xdr:to>
    <xdr:cxnSp macro="">
      <xdr:nvCxnSpPr>
        <xdr:cNvPr id="1280598" name="Straight Connector 1280597"/>
        <xdr:cNvCxnSpPr/>
      </xdr:nvCxnSpPr>
      <xdr:spPr>
        <a:xfrm flipH="1" flipV="1">
          <a:off x="58669870" y="16354744"/>
          <a:ext cx="46720" cy="2305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476250</xdr:colOff>
      <xdr:row>36</xdr:row>
      <xdr:rowOff>291607</xdr:rowOff>
    </xdr:from>
    <xdr:to>
      <xdr:col>115</xdr:col>
      <xdr:colOff>442181</xdr:colOff>
      <xdr:row>36</xdr:row>
      <xdr:rowOff>437584</xdr:rowOff>
    </xdr:to>
    <xdr:cxnSp macro="">
      <xdr:nvCxnSpPr>
        <xdr:cNvPr id="1280599" name="Straight Connector 1280598"/>
        <xdr:cNvCxnSpPr/>
      </xdr:nvCxnSpPr>
      <xdr:spPr>
        <a:xfrm>
          <a:off x="62007750" y="19722607"/>
          <a:ext cx="505681" cy="145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510319</xdr:colOff>
      <xdr:row>36</xdr:row>
      <xdr:rowOff>145630</xdr:rowOff>
    </xdr:from>
    <xdr:to>
      <xdr:col>114</xdr:col>
      <xdr:colOff>476250</xdr:colOff>
      <xdr:row>36</xdr:row>
      <xdr:rowOff>291607</xdr:rowOff>
    </xdr:to>
    <xdr:cxnSp macro="">
      <xdr:nvCxnSpPr>
        <xdr:cNvPr id="1280600" name="Straight Connector 1280599"/>
        <xdr:cNvCxnSpPr/>
      </xdr:nvCxnSpPr>
      <xdr:spPr>
        <a:xfrm flipH="1" flipV="1">
          <a:off x="61502069" y="19576630"/>
          <a:ext cx="505681" cy="145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442181</xdr:colOff>
      <xdr:row>36</xdr:row>
      <xdr:rowOff>261586</xdr:rowOff>
    </xdr:from>
    <xdr:to>
      <xdr:col>115</xdr:col>
      <xdr:colOff>442181</xdr:colOff>
      <xdr:row>36</xdr:row>
      <xdr:rowOff>437584</xdr:rowOff>
    </xdr:to>
    <xdr:cxnSp macro="">
      <xdr:nvCxnSpPr>
        <xdr:cNvPr id="1280601" name="Straight Connector 1280600"/>
        <xdr:cNvCxnSpPr/>
      </xdr:nvCxnSpPr>
      <xdr:spPr>
        <a:xfrm flipV="1">
          <a:off x="62513431" y="19692586"/>
          <a:ext cx="0" cy="1759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510319</xdr:colOff>
      <xdr:row>35</xdr:row>
      <xdr:rowOff>509381</xdr:rowOff>
    </xdr:from>
    <xdr:to>
      <xdr:col>113</xdr:col>
      <xdr:colOff>510319</xdr:colOff>
      <xdr:row>36</xdr:row>
      <xdr:rowOff>145630</xdr:rowOff>
    </xdr:to>
    <xdr:cxnSp macro="">
      <xdr:nvCxnSpPr>
        <xdr:cNvPr id="1280602" name="Straight Connector 1280601"/>
        <xdr:cNvCxnSpPr/>
      </xdr:nvCxnSpPr>
      <xdr:spPr>
        <a:xfrm flipV="1">
          <a:off x="61502069" y="19400631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442181</xdr:colOff>
      <xdr:row>35</xdr:row>
      <xdr:rowOff>235158</xdr:rowOff>
    </xdr:from>
    <xdr:to>
      <xdr:col>119</xdr:col>
      <xdr:colOff>13630</xdr:colOff>
      <xdr:row>36</xdr:row>
      <xdr:rowOff>261586</xdr:rowOff>
    </xdr:to>
    <xdr:cxnSp macro="">
      <xdr:nvCxnSpPr>
        <xdr:cNvPr id="1280603" name="Straight Connector 1280602"/>
        <xdr:cNvCxnSpPr/>
      </xdr:nvCxnSpPr>
      <xdr:spPr>
        <a:xfrm flipV="1">
          <a:off x="62513431" y="19126408"/>
          <a:ext cx="1730449" cy="5661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399120</xdr:colOff>
      <xdr:row>33</xdr:row>
      <xdr:rowOff>23626</xdr:rowOff>
    </xdr:from>
    <xdr:to>
      <xdr:col>113</xdr:col>
      <xdr:colOff>510319</xdr:colOff>
      <xdr:row>35</xdr:row>
      <xdr:rowOff>509381</xdr:rowOff>
    </xdr:to>
    <xdr:cxnSp macro="">
      <xdr:nvCxnSpPr>
        <xdr:cNvPr id="1280604" name="Straight Connector 1280603"/>
        <xdr:cNvCxnSpPr/>
      </xdr:nvCxnSpPr>
      <xdr:spPr>
        <a:xfrm flipH="1" flipV="1">
          <a:off x="59771620" y="17835376"/>
          <a:ext cx="1730449" cy="1565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13630</xdr:colOff>
      <xdr:row>32</xdr:row>
      <xdr:rowOff>254908</xdr:rowOff>
    </xdr:from>
    <xdr:to>
      <xdr:col>119</xdr:col>
      <xdr:colOff>374495</xdr:colOff>
      <xdr:row>35</xdr:row>
      <xdr:rowOff>235158</xdr:rowOff>
    </xdr:to>
    <xdr:cxnSp macro="">
      <xdr:nvCxnSpPr>
        <xdr:cNvPr id="1280605" name="Straight Connector 1280604"/>
        <xdr:cNvCxnSpPr/>
      </xdr:nvCxnSpPr>
      <xdr:spPr>
        <a:xfrm flipV="1">
          <a:off x="64243880" y="17526908"/>
          <a:ext cx="360865" cy="15995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38255</xdr:colOff>
      <xdr:row>29</xdr:row>
      <xdr:rowOff>374783</xdr:rowOff>
    </xdr:from>
    <xdr:to>
      <xdr:col>110</xdr:col>
      <xdr:colOff>399120</xdr:colOff>
      <xdr:row>33</xdr:row>
      <xdr:rowOff>23626</xdr:rowOff>
    </xdr:to>
    <xdr:cxnSp macro="">
      <xdr:nvCxnSpPr>
        <xdr:cNvPr id="1280606" name="Straight Connector 1280605"/>
        <xdr:cNvCxnSpPr/>
      </xdr:nvCxnSpPr>
      <xdr:spPr>
        <a:xfrm flipH="1" flipV="1">
          <a:off x="59410755" y="16027533"/>
          <a:ext cx="360865" cy="18078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374495</xdr:colOff>
      <xdr:row>32</xdr:row>
      <xdr:rowOff>52330</xdr:rowOff>
    </xdr:from>
    <xdr:to>
      <xdr:col>119</xdr:col>
      <xdr:colOff>426052</xdr:colOff>
      <xdr:row>32</xdr:row>
      <xdr:rowOff>254908</xdr:rowOff>
    </xdr:to>
    <xdr:cxnSp macro="">
      <xdr:nvCxnSpPr>
        <xdr:cNvPr id="1280607" name="Straight Connector 1280606"/>
        <xdr:cNvCxnSpPr/>
      </xdr:nvCxnSpPr>
      <xdr:spPr>
        <a:xfrm flipV="1">
          <a:off x="64604745" y="17324330"/>
          <a:ext cx="51557" cy="2025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526448</xdr:colOff>
      <xdr:row>29</xdr:row>
      <xdr:rowOff>142439</xdr:rowOff>
    </xdr:from>
    <xdr:to>
      <xdr:col>110</xdr:col>
      <xdr:colOff>38255</xdr:colOff>
      <xdr:row>29</xdr:row>
      <xdr:rowOff>374783</xdr:rowOff>
    </xdr:to>
    <xdr:cxnSp macro="">
      <xdr:nvCxnSpPr>
        <xdr:cNvPr id="1280608" name="Straight Connector 1280607"/>
        <xdr:cNvCxnSpPr/>
      </xdr:nvCxnSpPr>
      <xdr:spPr>
        <a:xfrm flipH="1" flipV="1">
          <a:off x="59359198" y="15795189"/>
          <a:ext cx="51557" cy="2323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63500</xdr:colOff>
      <xdr:row>35</xdr:row>
      <xdr:rowOff>315926</xdr:rowOff>
    </xdr:from>
    <xdr:to>
      <xdr:col>116</xdr:col>
      <xdr:colOff>496106</xdr:colOff>
      <xdr:row>35</xdr:row>
      <xdr:rowOff>440809</xdr:rowOff>
    </xdr:to>
    <xdr:cxnSp macro="">
      <xdr:nvCxnSpPr>
        <xdr:cNvPr id="1280609" name="Straight Connector 1280608"/>
        <xdr:cNvCxnSpPr/>
      </xdr:nvCxnSpPr>
      <xdr:spPr>
        <a:xfrm>
          <a:off x="62674500" y="19207176"/>
          <a:ext cx="432606" cy="124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170644</xdr:colOff>
      <xdr:row>35</xdr:row>
      <xdr:rowOff>191043</xdr:rowOff>
    </xdr:from>
    <xdr:to>
      <xdr:col>116</xdr:col>
      <xdr:colOff>63500</xdr:colOff>
      <xdr:row>35</xdr:row>
      <xdr:rowOff>315926</xdr:rowOff>
    </xdr:to>
    <xdr:cxnSp macro="">
      <xdr:nvCxnSpPr>
        <xdr:cNvPr id="1280610" name="Straight Connector 1280609"/>
        <xdr:cNvCxnSpPr/>
      </xdr:nvCxnSpPr>
      <xdr:spPr>
        <a:xfrm flipH="1" flipV="1">
          <a:off x="62241894" y="19082293"/>
          <a:ext cx="432606" cy="124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496106</xdr:colOff>
      <xdr:row>35</xdr:row>
      <xdr:rowOff>264810</xdr:rowOff>
    </xdr:from>
    <xdr:to>
      <xdr:col>116</xdr:col>
      <xdr:colOff>496106</xdr:colOff>
      <xdr:row>35</xdr:row>
      <xdr:rowOff>440809</xdr:rowOff>
    </xdr:to>
    <xdr:cxnSp macro="">
      <xdr:nvCxnSpPr>
        <xdr:cNvPr id="1280611" name="Straight Connector 1280610"/>
        <xdr:cNvCxnSpPr/>
      </xdr:nvCxnSpPr>
      <xdr:spPr>
        <a:xfrm flipV="1">
          <a:off x="63107106" y="19156060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170644</xdr:colOff>
      <xdr:row>35</xdr:row>
      <xdr:rowOff>15044</xdr:rowOff>
    </xdr:from>
    <xdr:to>
      <xdr:col>115</xdr:col>
      <xdr:colOff>170644</xdr:colOff>
      <xdr:row>35</xdr:row>
      <xdr:rowOff>191043</xdr:rowOff>
    </xdr:to>
    <xdr:cxnSp macro="">
      <xdr:nvCxnSpPr>
        <xdr:cNvPr id="1280612" name="Straight Connector 1280611"/>
        <xdr:cNvCxnSpPr/>
      </xdr:nvCxnSpPr>
      <xdr:spPr>
        <a:xfrm flipV="1">
          <a:off x="62241894" y="18906294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496106</xdr:colOff>
      <xdr:row>34</xdr:row>
      <xdr:rowOff>60835</xdr:rowOff>
    </xdr:from>
    <xdr:to>
      <xdr:col>119</xdr:col>
      <xdr:colOff>491747</xdr:colOff>
      <xdr:row>35</xdr:row>
      <xdr:rowOff>264810</xdr:rowOff>
    </xdr:to>
    <xdr:cxnSp macro="">
      <xdr:nvCxnSpPr>
        <xdr:cNvPr id="1280613" name="Straight Connector 1280612"/>
        <xdr:cNvCxnSpPr/>
      </xdr:nvCxnSpPr>
      <xdr:spPr>
        <a:xfrm flipV="1">
          <a:off x="63107106" y="18412335"/>
          <a:ext cx="1614891" cy="7437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175003</xdr:colOff>
      <xdr:row>31</xdr:row>
      <xdr:rowOff>497962</xdr:rowOff>
    </xdr:from>
    <xdr:to>
      <xdr:col>115</xdr:col>
      <xdr:colOff>170644</xdr:colOff>
      <xdr:row>35</xdr:row>
      <xdr:rowOff>15044</xdr:rowOff>
    </xdr:to>
    <xdr:cxnSp macro="">
      <xdr:nvCxnSpPr>
        <xdr:cNvPr id="1280614" name="Straight Connector 1280613"/>
        <xdr:cNvCxnSpPr/>
      </xdr:nvCxnSpPr>
      <xdr:spPr>
        <a:xfrm flipH="1" flipV="1">
          <a:off x="60627003" y="17230212"/>
          <a:ext cx="1614891" cy="16760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491747</xdr:colOff>
      <xdr:row>31</xdr:row>
      <xdr:rowOff>182023</xdr:rowOff>
    </xdr:from>
    <xdr:to>
      <xdr:col>120</xdr:col>
      <xdr:colOff>411869</xdr:colOff>
      <xdr:row>34</xdr:row>
      <xdr:rowOff>60835</xdr:rowOff>
    </xdr:to>
    <xdr:cxnSp macro="">
      <xdr:nvCxnSpPr>
        <xdr:cNvPr id="1280615" name="Straight Connector 1280614"/>
        <xdr:cNvCxnSpPr/>
      </xdr:nvCxnSpPr>
      <xdr:spPr>
        <a:xfrm flipV="1">
          <a:off x="64721997" y="16914273"/>
          <a:ext cx="459872" cy="14980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254881</xdr:colOff>
      <xdr:row>28</xdr:row>
      <xdr:rowOff>353644</xdr:rowOff>
    </xdr:from>
    <xdr:to>
      <xdr:col>112</xdr:col>
      <xdr:colOff>175003</xdr:colOff>
      <xdr:row>31</xdr:row>
      <xdr:rowOff>497962</xdr:rowOff>
    </xdr:to>
    <xdr:cxnSp macro="">
      <xdr:nvCxnSpPr>
        <xdr:cNvPr id="1280616" name="Straight Connector 1280615"/>
        <xdr:cNvCxnSpPr/>
      </xdr:nvCxnSpPr>
      <xdr:spPr>
        <a:xfrm flipH="1" flipV="1">
          <a:off x="60167131" y="15466644"/>
          <a:ext cx="459872" cy="17635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411869</xdr:colOff>
      <xdr:row>30</xdr:row>
      <xdr:rowOff>521184</xdr:rowOff>
    </xdr:from>
    <xdr:to>
      <xdr:col>120</xdr:col>
      <xdr:colOff>473056</xdr:colOff>
      <xdr:row>31</xdr:row>
      <xdr:rowOff>182023</xdr:rowOff>
    </xdr:to>
    <xdr:cxnSp macro="">
      <xdr:nvCxnSpPr>
        <xdr:cNvPr id="1280617" name="Straight Connector 1280616"/>
        <xdr:cNvCxnSpPr/>
      </xdr:nvCxnSpPr>
      <xdr:spPr>
        <a:xfrm flipV="1">
          <a:off x="65181869" y="16713684"/>
          <a:ext cx="61187" cy="2005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193694</xdr:colOff>
      <xdr:row>28</xdr:row>
      <xdr:rowOff>117728</xdr:rowOff>
    </xdr:from>
    <xdr:to>
      <xdr:col>111</xdr:col>
      <xdr:colOff>254881</xdr:colOff>
      <xdr:row>28</xdr:row>
      <xdr:rowOff>353644</xdr:rowOff>
    </xdr:to>
    <xdr:cxnSp macro="">
      <xdr:nvCxnSpPr>
        <xdr:cNvPr id="1280618" name="Straight Connector 1280617"/>
        <xdr:cNvCxnSpPr/>
      </xdr:nvCxnSpPr>
      <xdr:spPr>
        <a:xfrm flipH="1" flipV="1">
          <a:off x="60105944" y="15230728"/>
          <a:ext cx="61187" cy="2359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190500</xdr:colOff>
      <xdr:row>34</xdr:row>
      <xdr:rowOff>340246</xdr:rowOff>
    </xdr:from>
    <xdr:to>
      <xdr:col>117</xdr:col>
      <xdr:colOff>503554</xdr:colOff>
      <xdr:row>34</xdr:row>
      <xdr:rowOff>430614</xdr:rowOff>
    </xdr:to>
    <xdr:cxnSp macro="">
      <xdr:nvCxnSpPr>
        <xdr:cNvPr id="1280619" name="Straight Connector 1280618"/>
        <xdr:cNvCxnSpPr/>
      </xdr:nvCxnSpPr>
      <xdr:spPr>
        <a:xfrm>
          <a:off x="63341250" y="18691746"/>
          <a:ext cx="313054" cy="903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417196</xdr:colOff>
      <xdr:row>34</xdr:row>
      <xdr:rowOff>249873</xdr:rowOff>
    </xdr:from>
    <xdr:to>
      <xdr:col>117</xdr:col>
      <xdr:colOff>190500</xdr:colOff>
      <xdr:row>34</xdr:row>
      <xdr:rowOff>340246</xdr:rowOff>
    </xdr:to>
    <xdr:cxnSp macro="">
      <xdr:nvCxnSpPr>
        <xdr:cNvPr id="1280620" name="Straight Connector 1280619"/>
        <xdr:cNvCxnSpPr/>
      </xdr:nvCxnSpPr>
      <xdr:spPr>
        <a:xfrm flipH="1" flipV="1">
          <a:off x="63028196" y="18601373"/>
          <a:ext cx="313054" cy="903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503548</xdr:colOff>
      <xdr:row>34</xdr:row>
      <xdr:rowOff>254615</xdr:rowOff>
    </xdr:from>
    <xdr:to>
      <xdr:col>117</xdr:col>
      <xdr:colOff>503554</xdr:colOff>
      <xdr:row>34</xdr:row>
      <xdr:rowOff>430614</xdr:rowOff>
    </xdr:to>
    <xdr:cxnSp macro="">
      <xdr:nvCxnSpPr>
        <xdr:cNvPr id="1280621" name="Straight Connector 1280620"/>
        <xdr:cNvCxnSpPr/>
      </xdr:nvCxnSpPr>
      <xdr:spPr>
        <a:xfrm flipH="1" flipV="1">
          <a:off x="63654298" y="18606115"/>
          <a:ext cx="6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417196</xdr:colOff>
      <xdr:row>34</xdr:row>
      <xdr:rowOff>73878</xdr:rowOff>
    </xdr:from>
    <xdr:to>
      <xdr:col>116</xdr:col>
      <xdr:colOff>417202</xdr:colOff>
      <xdr:row>34</xdr:row>
      <xdr:rowOff>249873</xdr:rowOff>
    </xdr:to>
    <xdr:cxnSp macro="">
      <xdr:nvCxnSpPr>
        <xdr:cNvPr id="1280622" name="Straight Connector 1280621"/>
        <xdr:cNvCxnSpPr/>
      </xdr:nvCxnSpPr>
      <xdr:spPr>
        <a:xfrm flipV="1">
          <a:off x="63028196" y="18425378"/>
          <a:ext cx="6" cy="175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503548</xdr:colOff>
      <xdr:row>32</xdr:row>
      <xdr:rowOff>349055</xdr:rowOff>
    </xdr:from>
    <xdr:to>
      <xdr:col>120</xdr:col>
      <xdr:colOff>292708</xdr:colOff>
      <xdr:row>34</xdr:row>
      <xdr:rowOff>254615</xdr:rowOff>
    </xdr:to>
    <xdr:cxnSp macro="">
      <xdr:nvCxnSpPr>
        <xdr:cNvPr id="1280623" name="Straight Connector 1280622"/>
        <xdr:cNvCxnSpPr/>
      </xdr:nvCxnSpPr>
      <xdr:spPr>
        <a:xfrm flipV="1">
          <a:off x="63654298" y="17621055"/>
          <a:ext cx="1408410" cy="9850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88292</xdr:colOff>
      <xdr:row>30</xdr:row>
      <xdr:rowOff>434670</xdr:rowOff>
    </xdr:from>
    <xdr:to>
      <xdr:col>116</xdr:col>
      <xdr:colOff>417202</xdr:colOff>
      <xdr:row>34</xdr:row>
      <xdr:rowOff>73878</xdr:rowOff>
    </xdr:to>
    <xdr:cxnSp macro="">
      <xdr:nvCxnSpPr>
        <xdr:cNvPr id="1280624" name="Straight Connector 1280623"/>
        <xdr:cNvCxnSpPr/>
      </xdr:nvCxnSpPr>
      <xdr:spPr>
        <a:xfrm flipH="1" flipV="1">
          <a:off x="61619792" y="16627170"/>
          <a:ext cx="1408410" cy="17982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292708</xdr:colOff>
      <xdr:row>30</xdr:row>
      <xdr:rowOff>53649</xdr:rowOff>
    </xdr:from>
    <xdr:to>
      <xdr:col>121</xdr:col>
      <xdr:colOff>330107</xdr:colOff>
      <xdr:row>32</xdr:row>
      <xdr:rowOff>349055</xdr:rowOff>
    </xdr:to>
    <xdr:cxnSp macro="">
      <xdr:nvCxnSpPr>
        <xdr:cNvPr id="1280625" name="Straight Connector 1280624"/>
        <xdr:cNvCxnSpPr/>
      </xdr:nvCxnSpPr>
      <xdr:spPr>
        <a:xfrm flipV="1">
          <a:off x="65062708" y="16246149"/>
          <a:ext cx="577149" cy="13749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50893</xdr:colOff>
      <xdr:row>27</xdr:row>
      <xdr:rowOff>345797</xdr:rowOff>
    </xdr:from>
    <xdr:to>
      <xdr:col>114</xdr:col>
      <xdr:colOff>88292</xdr:colOff>
      <xdr:row>30</xdr:row>
      <xdr:rowOff>434670</xdr:rowOff>
    </xdr:to>
    <xdr:cxnSp macro="">
      <xdr:nvCxnSpPr>
        <xdr:cNvPr id="1280626" name="Straight Connector 1280625"/>
        <xdr:cNvCxnSpPr/>
      </xdr:nvCxnSpPr>
      <xdr:spPr>
        <a:xfrm flipH="1" flipV="1">
          <a:off x="61042643" y="14919047"/>
          <a:ext cx="577149" cy="17081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330107</xdr:colOff>
      <xdr:row>29</xdr:row>
      <xdr:rowOff>395644</xdr:rowOff>
    </xdr:from>
    <xdr:to>
      <xdr:col>121</xdr:col>
      <xdr:colOff>405178</xdr:colOff>
      <xdr:row>30</xdr:row>
      <xdr:rowOff>53649</xdr:rowOff>
    </xdr:to>
    <xdr:cxnSp macro="">
      <xdr:nvCxnSpPr>
        <xdr:cNvPr id="1280627" name="Straight Connector 1280626"/>
        <xdr:cNvCxnSpPr/>
      </xdr:nvCxnSpPr>
      <xdr:spPr>
        <a:xfrm flipV="1">
          <a:off x="65639857" y="16048394"/>
          <a:ext cx="75071" cy="1977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515572</xdr:colOff>
      <xdr:row>27</xdr:row>
      <xdr:rowOff>104701</xdr:rowOff>
    </xdr:from>
    <xdr:to>
      <xdr:col>113</xdr:col>
      <xdr:colOff>50893</xdr:colOff>
      <xdr:row>27</xdr:row>
      <xdr:rowOff>345797</xdr:rowOff>
    </xdr:to>
    <xdr:cxnSp macro="">
      <xdr:nvCxnSpPr>
        <xdr:cNvPr id="1280628" name="Straight Connector 1280627"/>
        <xdr:cNvCxnSpPr/>
      </xdr:nvCxnSpPr>
      <xdr:spPr>
        <a:xfrm flipH="1" flipV="1">
          <a:off x="60967572" y="14677951"/>
          <a:ext cx="75071" cy="2410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317500</xdr:colOff>
      <xdr:row>33</xdr:row>
      <xdr:rowOff>364564</xdr:rowOff>
    </xdr:from>
    <xdr:to>
      <xdr:col>118</xdr:col>
      <xdr:colOff>410958</xdr:colOff>
      <xdr:row>33</xdr:row>
      <xdr:rowOff>391544</xdr:rowOff>
    </xdr:to>
    <xdr:cxnSp macro="">
      <xdr:nvCxnSpPr>
        <xdr:cNvPr id="1280629" name="Straight Connector 1280628"/>
        <xdr:cNvCxnSpPr/>
      </xdr:nvCxnSpPr>
      <xdr:spPr>
        <a:xfrm>
          <a:off x="64008000" y="18176314"/>
          <a:ext cx="93458" cy="269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224042</xdr:colOff>
      <xdr:row>33</xdr:row>
      <xdr:rowOff>337586</xdr:rowOff>
    </xdr:from>
    <xdr:to>
      <xdr:col>118</xdr:col>
      <xdr:colOff>317500</xdr:colOff>
      <xdr:row>33</xdr:row>
      <xdr:rowOff>364564</xdr:rowOff>
    </xdr:to>
    <xdr:cxnSp macro="">
      <xdr:nvCxnSpPr>
        <xdr:cNvPr id="1280630" name="Straight Connector 1280629"/>
        <xdr:cNvCxnSpPr/>
      </xdr:nvCxnSpPr>
      <xdr:spPr>
        <a:xfrm flipH="1" flipV="1">
          <a:off x="63914542" y="18149336"/>
          <a:ext cx="93458" cy="269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410958</xdr:colOff>
      <xdr:row>33</xdr:row>
      <xdr:rowOff>215545</xdr:rowOff>
    </xdr:from>
    <xdr:to>
      <xdr:col>118</xdr:col>
      <xdr:colOff>410958</xdr:colOff>
      <xdr:row>33</xdr:row>
      <xdr:rowOff>391544</xdr:rowOff>
    </xdr:to>
    <xdr:cxnSp macro="">
      <xdr:nvCxnSpPr>
        <xdr:cNvPr id="1280631" name="Straight Connector 1280630"/>
        <xdr:cNvCxnSpPr/>
      </xdr:nvCxnSpPr>
      <xdr:spPr>
        <a:xfrm flipV="1">
          <a:off x="64101458" y="18027295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224042</xdr:colOff>
      <xdr:row>33</xdr:row>
      <xdr:rowOff>161587</xdr:rowOff>
    </xdr:from>
    <xdr:to>
      <xdr:col>118</xdr:col>
      <xdr:colOff>224042</xdr:colOff>
      <xdr:row>33</xdr:row>
      <xdr:rowOff>337586</xdr:rowOff>
    </xdr:to>
    <xdr:cxnSp macro="">
      <xdr:nvCxnSpPr>
        <xdr:cNvPr id="1280632" name="Straight Connector 1280631"/>
        <xdr:cNvCxnSpPr/>
      </xdr:nvCxnSpPr>
      <xdr:spPr>
        <a:xfrm flipV="1">
          <a:off x="63914542" y="17973337"/>
          <a:ext cx="0" cy="1759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410958</xdr:colOff>
      <xdr:row>31</xdr:row>
      <xdr:rowOff>10120</xdr:rowOff>
    </xdr:from>
    <xdr:to>
      <xdr:col>120</xdr:col>
      <xdr:colOff>460697</xdr:colOff>
      <xdr:row>33</xdr:row>
      <xdr:rowOff>215545</xdr:rowOff>
    </xdr:to>
    <xdr:cxnSp macro="">
      <xdr:nvCxnSpPr>
        <xdr:cNvPr id="1280633" name="Straight Connector 1280632"/>
        <xdr:cNvCxnSpPr/>
      </xdr:nvCxnSpPr>
      <xdr:spPr>
        <a:xfrm flipV="1">
          <a:off x="64101458" y="16742370"/>
          <a:ext cx="1129239" cy="12849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174303</xdr:colOff>
      <xdr:row>29</xdr:row>
      <xdr:rowOff>383698</xdr:rowOff>
    </xdr:from>
    <xdr:to>
      <xdr:col>118</xdr:col>
      <xdr:colOff>224042</xdr:colOff>
      <xdr:row>33</xdr:row>
      <xdr:rowOff>161587</xdr:rowOff>
    </xdr:to>
    <xdr:cxnSp macro="">
      <xdr:nvCxnSpPr>
        <xdr:cNvPr id="1280634" name="Straight Connector 1280633"/>
        <xdr:cNvCxnSpPr/>
      </xdr:nvCxnSpPr>
      <xdr:spPr>
        <a:xfrm flipH="1" flipV="1">
          <a:off x="62785303" y="16036448"/>
          <a:ext cx="1129239" cy="19368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460697</xdr:colOff>
      <xdr:row>28</xdr:row>
      <xdr:rowOff>383144</xdr:rowOff>
    </xdr:from>
    <xdr:to>
      <xdr:col>122</xdr:col>
      <xdr:colOff>37778</xdr:colOff>
      <xdr:row>31</xdr:row>
      <xdr:rowOff>10120</xdr:rowOff>
    </xdr:to>
    <xdr:cxnSp macro="">
      <xdr:nvCxnSpPr>
        <xdr:cNvPr id="1280635" name="Straight Connector 1280634"/>
        <xdr:cNvCxnSpPr/>
      </xdr:nvCxnSpPr>
      <xdr:spPr>
        <a:xfrm flipV="1">
          <a:off x="65230697" y="15496144"/>
          <a:ext cx="656581" cy="12462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57472</xdr:colOff>
      <xdr:row>26</xdr:row>
      <xdr:rowOff>377644</xdr:rowOff>
    </xdr:from>
    <xdr:to>
      <xdr:col>116</xdr:col>
      <xdr:colOff>174303</xdr:colOff>
      <xdr:row>29</xdr:row>
      <xdr:rowOff>383698</xdr:rowOff>
    </xdr:to>
    <xdr:cxnSp macro="">
      <xdr:nvCxnSpPr>
        <xdr:cNvPr id="1280636" name="Straight Connector 1280635"/>
        <xdr:cNvCxnSpPr/>
      </xdr:nvCxnSpPr>
      <xdr:spPr>
        <a:xfrm flipH="1" flipV="1">
          <a:off x="62128722" y="14411144"/>
          <a:ext cx="656581" cy="16253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37778</xdr:colOff>
      <xdr:row>28</xdr:row>
      <xdr:rowOff>188744</xdr:rowOff>
    </xdr:from>
    <xdr:to>
      <xdr:col>122</xdr:col>
      <xdr:colOff>129865</xdr:colOff>
      <xdr:row>28</xdr:row>
      <xdr:rowOff>383144</xdr:rowOff>
    </xdr:to>
    <xdr:cxnSp macro="">
      <xdr:nvCxnSpPr>
        <xdr:cNvPr id="1280637" name="Straight Connector 1280636"/>
        <xdr:cNvCxnSpPr/>
      </xdr:nvCxnSpPr>
      <xdr:spPr>
        <a:xfrm flipV="1">
          <a:off x="65887278" y="15301744"/>
          <a:ext cx="92087" cy="1944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505135</xdr:colOff>
      <xdr:row>26</xdr:row>
      <xdr:rowOff>130076</xdr:rowOff>
    </xdr:from>
    <xdr:to>
      <xdr:col>115</xdr:col>
      <xdr:colOff>57472</xdr:colOff>
      <xdr:row>26</xdr:row>
      <xdr:rowOff>377644</xdr:rowOff>
    </xdr:to>
    <xdr:cxnSp macro="">
      <xdr:nvCxnSpPr>
        <xdr:cNvPr id="1280638" name="Straight Connector 1280637"/>
        <xdr:cNvCxnSpPr/>
      </xdr:nvCxnSpPr>
      <xdr:spPr>
        <a:xfrm flipH="1" flipV="1">
          <a:off x="62036635" y="14163576"/>
          <a:ext cx="92087" cy="2475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30</xdr:row>
      <xdr:rowOff>171593</xdr:rowOff>
    </xdr:from>
    <xdr:to>
      <xdr:col>119</xdr:col>
      <xdr:colOff>444500</xdr:colOff>
      <xdr:row>31</xdr:row>
      <xdr:rowOff>492371</xdr:rowOff>
    </xdr:to>
    <xdr:cxnSp macro="">
      <xdr:nvCxnSpPr>
        <xdr:cNvPr id="1280639" name="Straight Connector 1280638"/>
        <xdr:cNvCxnSpPr/>
      </xdr:nvCxnSpPr>
      <xdr:spPr>
        <a:xfrm flipV="1">
          <a:off x="64674750" y="16364093"/>
          <a:ext cx="0" cy="8605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30</xdr:row>
      <xdr:rowOff>171593</xdr:rowOff>
    </xdr:from>
    <xdr:to>
      <xdr:col>119</xdr:col>
      <xdr:colOff>444500</xdr:colOff>
      <xdr:row>31</xdr:row>
      <xdr:rowOff>492371</xdr:rowOff>
    </xdr:to>
    <xdr:cxnSp macro="">
      <xdr:nvCxnSpPr>
        <xdr:cNvPr id="1280640" name="Straight Connector 1280639"/>
        <xdr:cNvCxnSpPr/>
      </xdr:nvCxnSpPr>
      <xdr:spPr>
        <a:xfrm flipV="1">
          <a:off x="64674750" y="16364093"/>
          <a:ext cx="0" cy="8605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30</xdr:row>
      <xdr:rowOff>171593</xdr:rowOff>
    </xdr:from>
    <xdr:to>
      <xdr:col>119</xdr:col>
      <xdr:colOff>444500</xdr:colOff>
      <xdr:row>30</xdr:row>
      <xdr:rowOff>171593</xdr:rowOff>
    </xdr:to>
    <xdr:cxnSp macro="">
      <xdr:nvCxnSpPr>
        <xdr:cNvPr id="1280641" name="Straight Connector 1280640"/>
        <xdr:cNvCxnSpPr/>
      </xdr:nvCxnSpPr>
      <xdr:spPr>
        <a:xfrm>
          <a:off x="64674750" y="16364093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30</xdr:row>
      <xdr:rowOff>171593</xdr:rowOff>
    </xdr:from>
    <xdr:to>
      <xdr:col>119</xdr:col>
      <xdr:colOff>444500</xdr:colOff>
      <xdr:row>30</xdr:row>
      <xdr:rowOff>171593</xdr:rowOff>
    </xdr:to>
    <xdr:cxnSp macro="">
      <xdr:nvCxnSpPr>
        <xdr:cNvPr id="1280642" name="Straight Connector 1280641"/>
        <xdr:cNvCxnSpPr/>
      </xdr:nvCxnSpPr>
      <xdr:spPr>
        <a:xfrm>
          <a:off x="64674750" y="16364093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29</xdr:row>
      <xdr:rowOff>112750</xdr:rowOff>
    </xdr:from>
    <xdr:to>
      <xdr:col>120</xdr:col>
      <xdr:colOff>418604</xdr:colOff>
      <xdr:row>30</xdr:row>
      <xdr:rowOff>171593</xdr:rowOff>
    </xdr:to>
    <xdr:cxnSp macro="">
      <xdr:nvCxnSpPr>
        <xdr:cNvPr id="1280643" name="Straight Connector 1280642"/>
        <xdr:cNvCxnSpPr/>
      </xdr:nvCxnSpPr>
      <xdr:spPr>
        <a:xfrm flipV="1">
          <a:off x="64674750" y="15765500"/>
          <a:ext cx="513854" cy="5985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470396</xdr:colOff>
      <xdr:row>28</xdr:row>
      <xdr:rowOff>355828</xdr:rowOff>
    </xdr:from>
    <xdr:to>
      <xdr:col>119</xdr:col>
      <xdr:colOff>444500</xdr:colOff>
      <xdr:row>30</xdr:row>
      <xdr:rowOff>171593</xdr:rowOff>
    </xdr:to>
    <xdr:cxnSp macro="">
      <xdr:nvCxnSpPr>
        <xdr:cNvPr id="1280644" name="Straight Connector 1280643"/>
        <xdr:cNvCxnSpPr/>
      </xdr:nvCxnSpPr>
      <xdr:spPr>
        <a:xfrm flipH="1" flipV="1">
          <a:off x="64160896" y="15468828"/>
          <a:ext cx="513854" cy="8952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418604</xdr:colOff>
      <xdr:row>27</xdr:row>
      <xdr:rowOff>62574</xdr:rowOff>
    </xdr:from>
    <xdr:to>
      <xdr:col>121</xdr:col>
      <xdr:colOff>515882</xdr:colOff>
      <xdr:row>29</xdr:row>
      <xdr:rowOff>112750</xdr:rowOff>
    </xdr:to>
    <xdr:cxnSp macro="">
      <xdr:nvCxnSpPr>
        <xdr:cNvPr id="1280645" name="Straight Connector 1280644"/>
        <xdr:cNvCxnSpPr/>
      </xdr:nvCxnSpPr>
      <xdr:spPr>
        <a:xfrm flipV="1">
          <a:off x="65188604" y="14635824"/>
          <a:ext cx="637028" cy="11296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373118</xdr:colOff>
      <xdr:row>25</xdr:row>
      <xdr:rowOff>477613</xdr:rowOff>
    </xdr:from>
    <xdr:to>
      <xdr:col>118</xdr:col>
      <xdr:colOff>470396</xdr:colOff>
      <xdr:row>28</xdr:row>
      <xdr:rowOff>355828</xdr:rowOff>
    </xdr:to>
    <xdr:cxnSp macro="">
      <xdr:nvCxnSpPr>
        <xdr:cNvPr id="1280646" name="Straight Connector 1280645"/>
        <xdr:cNvCxnSpPr/>
      </xdr:nvCxnSpPr>
      <xdr:spPr>
        <a:xfrm flipH="1" flipV="1">
          <a:off x="63523868" y="13971363"/>
          <a:ext cx="637028" cy="14974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515882</xdr:colOff>
      <xdr:row>26</xdr:row>
      <xdr:rowOff>411443</xdr:rowOff>
    </xdr:from>
    <xdr:to>
      <xdr:col>122</xdr:col>
      <xdr:colOff>87139</xdr:colOff>
      <xdr:row>27</xdr:row>
      <xdr:rowOff>62574</xdr:rowOff>
    </xdr:to>
    <xdr:cxnSp macro="">
      <xdr:nvCxnSpPr>
        <xdr:cNvPr id="1280647" name="Straight Connector 1280646"/>
        <xdr:cNvCxnSpPr/>
      </xdr:nvCxnSpPr>
      <xdr:spPr>
        <a:xfrm flipV="1">
          <a:off x="65825632" y="14444943"/>
          <a:ext cx="111007" cy="1908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262111</xdr:colOff>
      <xdr:row>25</xdr:row>
      <xdr:rowOff>222642</xdr:rowOff>
    </xdr:from>
    <xdr:to>
      <xdr:col>117</xdr:col>
      <xdr:colOff>373118</xdr:colOff>
      <xdr:row>25</xdr:row>
      <xdr:rowOff>477613</xdr:rowOff>
    </xdr:to>
    <xdr:cxnSp macro="">
      <xdr:nvCxnSpPr>
        <xdr:cNvPr id="1280648" name="Straight Connector 1280647"/>
        <xdr:cNvCxnSpPr/>
      </xdr:nvCxnSpPr>
      <xdr:spPr>
        <a:xfrm flipH="1" flipV="1">
          <a:off x="63412861" y="13716392"/>
          <a:ext cx="111007" cy="254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505746</xdr:rowOff>
    </xdr:from>
    <xdr:to>
      <xdr:col>104</xdr:col>
      <xdr:colOff>73391</xdr:colOff>
      <xdr:row>41</xdr:row>
      <xdr:rowOff>505786</xdr:rowOff>
    </xdr:to>
    <xdr:cxnSp macro="">
      <xdr:nvCxnSpPr>
        <xdr:cNvPr id="1280649" name="Straight Connector 1280648"/>
        <xdr:cNvCxnSpPr/>
      </xdr:nvCxnSpPr>
      <xdr:spPr>
        <a:xfrm>
          <a:off x="56207378" y="22635496"/>
          <a:ext cx="13" cy="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505746</xdr:rowOff>
    </xdr:from>
    <xdr:to>
      <xdr:col>104</xdr:col>
      <xdr:colOff>73391</xdr:colOff>
      <xdr:row>41</xdr:row>
      <xdr:rowOff>505786</xdr:rowOff>
    </xdr:to>
    <xdr:cxnSp macro="">
      <xdr:nvCxnSpPr>
        <xdr:cNvPr id="1280650" name="Straight Connector 1280649"/>
        <xdr:cNvCxnSpPr/>
      </xdr:nvCxnSpPr>
      <xdr:spPr>
        <a:xfrm>
          <a:off x="56207378" y="22635496"/>
          <a:ext cx="13" cy="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73391</xdr:colOff>
      <xdr:row>41</xdr:row>
      <xdr:rowOff>505786</xdr:rowOff>
    </xdr:from>
    <xdr:to>
      <xdr:col>104</xdr:col>
      <xdr:colOff>139700</xdr:colOff>
      <xdr:row>42</xdr:row>
      <xdr:rowOff>151078</xdr:rowOff>
    </xdr:to>
    <xdr:cxnSp macro="">
      <xdr:nvCxnSpPr>
        <xdr:cNvPr id="1280651" name="Straight Connector 1280650"/>
        <xdr:cNvCxnSpPr/>
      </xdr:nvCxnSpPr>
      <xdr:spPr>
        <a:xfrm>
          <a:off x="56207391" y="22635536"/>
          <a:ext cx="66309" cy="1850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73391</xdr:colOff>
      <xdr:row>41</xdr:row>
      <xdr:rowOff>505786</xdr:rowOff>
    </xdr:from>
    <xdr:to>
      <xdr:col>104</xdr:col>
      <xdr:colOff>139700</xdr:colOff>
      <xdr:row>42</xdr:row>
      <xdr:rowOff>151078</xdr:rowOff>
    </xdr:to>
    <xdr:cxnSp macro="">
      <xdr:nvCxnSpPr>
        <xdr:cNvPr id="1280652" name="Straight Connector 1280651"/>
        <xdr:cNvCxnSpPr/>
      </xdr:nvCxnSpPr>
      <xdr:spPr>
        <a:xfrm>
          <a:off x="56207391" y="22635536"/>
          <a:ext cx="66309" cy="1850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139700</xdr:colOff>
      <xdr:row>42</xdr:row>
      <xdr:rowOff>151078</xdr:rowOff>
    </xdr:from>
    <xdr:to>
      <xdr:col>104</xdr:col>
      <xdr:colOff>406400</xdr:colOff>
      <xdr:row>43</xdr:row>
      <xdr:rowOff>163344</xdr:rowOff>
    </xdr:to>
    <xdr:cxnSp macro="">
      <xdr:nvCxnSpPr>
        <xdr:cNvPr id="1280653" name="Straight Connector 1280652"/>
        <xdr:cNvCxnSpPr/>
      </xdr:nvCxnSpPr>
      <xdr:spPr>
        <a:xfrm>
          <a:off x="56273700" y="22820578"/>
          <a:ext cx="266700" cy="5520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139700</xdr:colOff>
      <xdr:row>42</xdr:row>
      <xdr:rowOff>151078</xdr:rowOff>
    </xdr:from>
    <xdr:to>
      <xdr:col>104</xdr:col>
      <xdr:colOff>406400</xdr:colOff>
      <xdr:row>43</xdr:row>
      <xdr:rowOff>163344</xdr:rowOff>
    </xdr:to>
    <xdr:cxnSp macro="">
      <xdr:nvCxnSpPr>
        <xdr:cNvPr id="1280654" name="Straight Connector 1280653"/>
        <xdr:cNvCxnSpPr/>
      </xdr:nvCxnSpPr>
      <xdr:spPr>
        <a:xfrm>
          <a:off x="56273700" y="22820578"/>
          <a:ext cx="266700" cy="5520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406400</xdr:colOff>
      <xdr:row>43</xdr:row>
      <xdr:rowOff>163344</xdr:rowOff>
    </xdr:from>
    <xdr:to>
      <xdr:col>105</xdr:col>
      <xdr:colOff>0</xdr:colOff>
      <xdr:row>43</xdr:row>
      <xdr:rowOff>322652</xdr:rowOff>
    </xdr:to>
    <xdr:cxnSp macro="">
      <xdr:nvCxnSpPr>
        <xdr:cNvPr id="1280655" name="Straight Connector 1280654"/>
        <xdr:cNvCxnSpPr/>
      </xdr:nvCxnSpPr>
      <xdr:spPr>
        <a:xfrm>
          <a:off x="56540400" y="23372594"/>
          <a:ext cx="133350" cy="1593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406400</xdr:colOff>
      <xdr:row>43</xdr:row>
      <xdr:rowOff>163344</xdr:rowOff>
    </xdr:from>
    <xdr:to>
      <xdr:col>105</xdr:col>
      <xdr:colOff>0</xdr:colOff>
      <xdr:row>43</xdr:row>
      <xdr:rowOff>322652</xdr:rowOff>
    </xdr:to>
    <xdr:cxnSp macro="">
      <xdr:nvCxnSpPr>
        <xdr:cNvPr id="1280656" name="Straight Connector 1280655"/>
        <xdr:cNvCxnSpPr/>
      </xdr:nvCxnSpPr>
      <xdr:spPr>
        <a:xfrm>
          <a:off x="56540400" y="23372594"/>
          <a:ext cx="133350" cy="1593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43</xdr:row>
      <xdr:rowOff>322652</xdr:rowOff>
    </xdr:from>
    <xdr:to>
      <xdr:col>105</xdr:col>
      <xdr:colOff>133350</xdr:colOff>
      <xdr:row>43</xdr:row>
      <xdr:rowOff>403551</xdr:rowOff>
    </xdr:to>
    <xdr:cxnSp macro="">
      <xdr:nvCxnSpPr>
        <xdr:cNvPr id="1280657" name="Straight Connector 1280656"/>
        <xdr:cNvCxnSpPr/>
      </xdr:nvCxnSpPr>
      <xdr:spPr>
        <a:xfrm>
          <a:off x="56673750" y="23531902"/>
          <a:ext cx="133350" cy="808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43</xdr:row>
      <xdr:rowOff>322652</xdr:rowOff>
    </xdr:from>
    <xdr:to>
      <xdr:col>105</xdr:col>
      <xdr:colOff>133350</xdr:colOff>
      <xdr:row>43</xdr:row>
      <xdr:rowOff>403551</xdr:rowOff>
    </xdr:to>
    <xdr:cxnSp macro="">
      <xdr:nvCxnSpPr>
        <xdr:cNvPr id="1280658" name="Straight Connector 1280657"/>
        <xdr:cNvCxnSpPr/>
      </xdr:nvCxnSpPr>
      <xdr:spPr>
        <a:xfrm>
          <a:off x="56673750" y="23531902"/>
          <a:ext cx="133350" cy="808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133350</xdr:colOff>
      <xdr:row>43</xdr:row>
      <xdr:rowOff>328288</xdr:rowOff>
    </xdr:from>
    <xdr:to>
      <xdr:col>105</xdr:col>
      <xdr:colOff>400050</xdr:colOff>
      <xdr:row>43</xdr:row>
      <xdr:rowOff>403551</xdr:rowOff>
    </xdr:to>
    <xdr:cxnSp macro="">
      <xdr:nvCxnSpPr>
        <xdr:cNvPr id="1280659" name="Straight Connector 1280658"/>
        <xdr:cNvCxnSpPr/>
      </xdr:nvCxnSpPr>
      <xdr:spPr>
        <a:xfrm flipV="1">
          <a:off x="56807100" y="23537538"/>
          <a:ext cx="266700" cy="752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133350</xdr:colOff>
      <xdr:row>43</xdr:row>
      <xdr:rowOff>328288</xdr:rowOff>
    </xdr:from>
    <xdr:to>
      <xdr:col>105</xdr:col>
      <xdr:colOff>400050</xdr:colOff>
      <xdr:row>43</xdr:row>
      <xdr:rowOff>403551</xdr:rowOff>
    </xdr:to>
    <xdr:cxnSp macro="">
      <xdr:nvCxnSpPr>
        <xdr:cNvPr id="1280660" name="Straight Connector 1280659"/>
        <xdr:cNvCxnSpPr/>
      </xdr:nvCxnSpPr>
      <xdr:spPr>
        <a:xfrm flipV="1">
          <a:off x="56807100" y="23537538"/>
          <a:ext cx="266700" cy="752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400050</xdr:colOff>
      <xdr:row>43</xdr:row>
      <xdr:rowOff>322721</xdr:rowOff>
    </xdr:from>
    <xdr:to>
      <xdr:col>105</xdr:col>
      <xdr:colOff>406288</xdr:colOff>
      <xdr:row>43</xdr:row>
      <xdr:rowOff>328288</xdr:rowOff>
    </xdr:to>
    <xdr:cxnSp macro="">
      <xdr:nvCxnSpPr>
        <xdr:cNvPr id="1280661" name="Straight Connector 1280660"/>
        <xdr:cNvCxnSpPr/>
      </xdr:nvCxnSpPr>
      <xdr:spPr>
        <a:xfrm flipV="1">
          <a:off x="57073800" y="23531971"/>
          <a:ext cx="6238" cy="55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400050</xdr:colOff>
      <xdr:row>43</xdr:row>
      <xdr:rowOff>322721</xdr:rowOff>
    </xdr:from>
    <xdr:to>
      <xdr:col>105</xdr:col>
      <xdr:colOff>406288</xdr:colOff>
      <xdr:row>43</xdr:row>
      <xdr:rowOff>328288</xdr:rowOff>
    </xdr:to>
    <xdr:cxnSp macro="">
      <xdr:nvCxnSpPr>
        <xdr:cNvPr id="1280662" name="Straight Connector 1280661"/>
        <xdr:cNvCxnSpPr/>
      </xdr:nvCxnSpPr>
      <xdr:spPr>
        <a:xfrm flipV="1">
          <a:off x="57073800" y="23531971"/>
          <a:ext cx="6238" cy="55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406288</xdr:colOff>
      <xdr:row>43</xdr:row>
      <xdr:rowOff>322711</xdr:rowOff>
    </xdr:from>
    <xdr:to>
      <xdr:col>105</xdr:col>
      <xdr:colOff>406301</xdr:colOff>
      <xdr:row>43</xdr:row>
      <xdr:rowOff>322721</xdr:rowOff>
    </xdr:to>
    <xdr:cxnSp macro="">
      <xdr:nvCxnSpPr>
        <xdr:cNvPr id="1280663" name="Straight Connector 1280662"/>
        <xdr:cNvCxnSpPr/>
      </xdr:nvCxnSpPr>
      <xdr:spPr>
        <a:xfrm flipV="1">
          <a:off x="57080038" y="23531961"/>
          <a:ext cx="13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406288</xdr:colOff>
      <xdr:row>43</xdr:row>
      <xdr:rowOff>322711</xdr:rowOff>
    </xdr:from>
    <xdr:to>
      <xdr:col>105</xdr:col>
      <xdr:colOff>406301</xdr:colOff>
      <xdr:row>43</xdr:row>
      <xdr:rowOff>322721</xdr:rowOff>
    </xdr:to>
    <xdr:cxnSp macro="">
      <xdr:nvCxnSpPr>
        <xdr:cNvPr id="1280664" name="Straight Connector 1280663"/>
        <xdr:cNvCxnSpPr/>
      </xdr:nvCxnSpPr>
      <xdr:spPr>
        <a:xfrm flipV="1">
          <a:off x="57080038" y="23531961"/>
          <a:ext cx="13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406301</xdr:colOff>
      <xdr:row>43</xdr:row>
      <xdr:rowOff>121372</xdr:rowOff>
    </xdr:from>
    <xdr:to>
      <xdr:col>106</xdr:col>
      <xdr:colOff>127000</xdr:colOff>
      <xdr:row>43</xdr:row>
      <xdr:rowOff>322711</xdr:rowOff>
    </xdr:to>
    <xdr:cxnSp macro="">
      <xdr:nvCxnSpPr>
        <xdr:cNvPr id="1280665" name="Straight Connector 1280664"/>
        <xdr:cNvCxnSpPr/>
      </xdr:nvCxnSpPr>
      <xdr:spPr>
        <a:xfrm flipV="1">
          <a:off x="57080051" y="23330622"/>
          <a:ext cx="260449" cy="2013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406301</xdr:colOff>
      <xdr:row>43</xdr:row>
      <xdr:rowOff>121372</xdr:rowOff>
    </xdr:from>
    <xdr:to>
      <xdr:col>106</xdr:col>
      <xdr:colOff>127000</xdr:colOff>
      <xdr:row>43</xdr:row>
      <xdr:rowOff>322711</xdr:rowOff>
    </xdr:to>
    <xdr:cxnSp macro="">
      <xdr:nvCxnSpPr>
        <xdr:cNvPr id="1280666" name="Straight Connector 1280665"/>
        <xdr:cNvCxnSpPr/>
      </xdr:nvCxnSpPr>
      <xdr:spPr>
        <a:xfrm flipV="1">
          <a:off x="57080051" y="23330622"/>
          <a:ext cx="260449" cy="2013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127000</xdr:colOff>
      <xdr:row>42</xdr:row>
      <xdr:rowOff>145692</xdr:rowOff>
    </xdr:from>
    <xdr:to>
      <xdr:col>107</xdr:col>
      <xdr:colOff>254000</xdr:colOff>
      <xdr:row>43</xdr:row>
      <xdr:rowOff>121372</xdr:rowOff>
    </xdr:to>
    <xdr:cxnSp macro="">
      <xdr:nvCxnSpPr>
        <xdr:cNvPr id="1280667" name="Straight Connector 1280666"/>
        <xdr:cNvCxnSpPr/>
      </xdr:nvCxnSpPr>
      <xdr:spPr>
        <a:xfrm flipV="1">
          <a:off x="57340500" y="22815192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127000</xdr:colOff>
      <xdr:row>42</xdr:row>
      <xdr:rowOff>145692</xdr:rowOff>
    </xdr:from>
    <xdr:to>
      <xdr:col>107</xdr:col>
      <xdr:colOff>254000</xdr:colOff>
      <xdr:row>43</xdr:row>
      <xdr:rowOff>121372</xdr:rowOff>
    </xdr:to>
    <xdr:cxnSp macro="">
      <xdr:nvCxnSpPr>
        <xdr:cNvPr id="1280668" name="Straight Connector 1280667"/>
        <xdr:cNvCxnSpPr/>
      </xdr:nvCxnSpPr>
      <xdr:spPr>
        <a:xfrm flipV="1">
          <a:off x="57340500" y="22815192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254000</xdr:colOff>
      <xdr:row>41</xdr:row>
      <xdr:rowOff>170011</xdr:rowOff>
    </xdr:from>
    <xdr:to>
      <xdr:col>108</xdr:col>
      <xdr:colOff>381000</xdr:colOff>
      <xdr:row>42</xdr:row>
      <xdr:rowOff>145692</xdr:rowOff>
    </xdr:to>
    <xdr:cxnSp macro="">
      <xdr:nvCxnSpPr>
        <xdr:cNvPr id="1280669" name="Straight Connector 1280668"/>
        <xdr:cNvCxnSpPr/>
      </xdr:nvCxnSpPr>
      <xdr:spPr>
        <a:xfrm flipV="1">
          <a:off x="58007250" y="22299761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254000</xdr:colOff>
      <xdr:row>41</xdr:row>
      <xdr:rowOff>170011</xdr:rowOff>
    </xdr:from>
    <xdr:to>
      <xdr:col>108</xdr:col>
      <xdr:colOff>381000</xdr:colOff>
      <xdr:row>42</xdr:row>
      <xdr:rowOff>145692</xdr:rowOff>
    </xdr:to>
    <xdr:cxnSp macro="">
      <xdr:nvCxnSpPr>
        <xdr:cNvPr id="1280670" name="Straight Connector 1280669"/>
        <xdr:cNvCxnSpPr/>
      </xdr:nvCxnSpPr>
      <xdr:spPr>
        <a:xfrm flipV="1">
          <a:off x="58007250" y="22299761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381000</xdr:colOff>
      <xdr:row>40</xdr:row>
      <xdr:rowOff>194329</xdr:rowOff>
    </xdr:from>
    <xdr:to>
      <xdr:col>109</xdr:col>
      <xdr:colOff>508000</xdr:colOff>
      <xdr:row>41</xdr:row>
      <xdr:rowOff>170011</xdr:rowOff>
    </xdr:to>
    <xdr:cxnSp macro="">
      <xdr:nvCxnSpPr>
        <xdr:cNvPr id="1280671" name="Straight Connector 1280670"/>
        <xdr:cNvCxnSpPr/>
      </xdr:nvCxnSpPr>
      <xdr:spPr>
        <a:xfrm flipV="1">
          <a:off x="58674000" y="21784329"/>
          <a:ext cx="666750" cy="5154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381000</xdr:colOff>
      <xdr:row>40</xdr:row>
      <xdr:rowOff>194329</xdr:rowOff>
    </xdr:from>
    <xdr:to>
      <xdr:col>109</xdr:col>
      <xdr:colOff>508000</xdr:colOff>
      <xdr:row>41</xdr:row>
      <xdr:rowOff>170011</xdr:rowOff>
    </xdr:to>
    <xdr:cxnSp macro="">
      <xdr:nvCxnSpPr>
        <xdr:cNvPr id="1280672" name="Straight Connector 1280671"/>
        <xdr:cNvCxnSpPr/>
      </xdr:nvCxnSpPr>
      <xdr:spPr>
        <a:xfrm flipV="1">
          <a:off x="58674000" y="21784329"/>
          <a:ext cx="666750" cy="5154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508000</xdr:colOff>
      <xdr:row>39</xdr:row>
      <xdr:rowOff>218649</xdr:rowOff>
    </xdr:from>
    <xdr:to>
      <xdr:col>111</xdr:col>
      <xdr:colOff>95250</xdr:colOff>
      <xdr:row>40</xdr:row>
      <xdr:rowOff>194329</xdr:rowOff>
    </xdr:to>
    <xdr:cxnSp macro="">
      <xdr:nvCxnSpPr>
        <xdr:cNvPr id="1280673" name="Straight Connector 1280672"/>
        <xdr:cNvCxnSpPr/>
      </xdr:nvCxnSpPr>
      <xdr:spPr>
        <a:xfrm flipV="1">
          <a:off x="59340750" y="21268899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508000</xdr:colOff>
      <xdr:row>39</xdr:row>
      <xdr:rowOff>218649</xdr:rowOff>
    </xdr:from>
    <xdr:to>
      <xdr:col>111</xdr:col>
      <xdr:colOff>95250</xdr:colOff>
      <xdr:row>40</xdr:row>
      <xdr:rowOff>194329</xdr:rowOff>
    </xdr:to>
    <xdr:cxnSp macro="">
      <xdr:nvCxnSpPr>
        <xdr:cNvPr id="1280674" name="Straight Connector 1280673"/>
        <xdr:cNvCxnSpPr/>
      </xdr:nvCxnSpPr>
      <xdr:spPr>
        <a:xfrm flipV="1">
          <a:off x="59340750" y="21268899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95250</xdr:colOff>
      <xdr:row>38</xdr:row>
      <xdr:rowOff>242968</xdr:rowOff>
    </xdr:from>
    <xdr:to>
      <xdr:col>112</xdr:col>
      <xdr:colOff>222250</xdr:colOff>
      <xdr:row>39</xdr:row>
      <xdr:rowOff>218649</xdr:rowOff>
    </xdr:to>
    <xdr:cxnSp macro="">
      <xdr:nvCxnSpPr>
        <xdr:cNvPr id="1280675" name="Straight Connector 1280674"/>
        <xdr:cNvCxnSpPr/>
      </xdr:nvCxnSpPr>
      <xdr:spPr>
        <a:xfrm flipV="1">
          <a:off x="60007500" y="20753468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95250</xdr:colOff>
      <xdr:row>38</xdr:row>
      <xdr:rowOff>242968</xdr:rowOff>
    </xdr:from>
    <xdr:to>
      <xdr:col>112</xdr:col>
      <xdr:colOff>222250</xdr:colOff>
      <xdr:row>39</xdr:row>
      <xdr:rowOff>218649</xdr:rowOff>
    </xdr:to>
    <xdr:cxnSp macro="">
      <xdr:nvCxnSpPr>
        <xdr:cNvPr id="1280676" name="Straight Connector 1280675"/>
        <xdr:cNvCxnSpPr/>
      </xdr:nvCxnSpPr>
      <xdr:spPr>
        <a:xfrm flipV="1">
          <a:off x="60007500" y="20753468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222250</xdr:colOff>
      <xdr:row>37</xdr:row>
      <xdr:rowOff>267288</xdr:rowOff>
    </xdr:from>
    <xdr:to>
      <xdr:col>113</xdr:col>
      <xdr:colOff>349250</xdr:colOff>
      <xdr:row>38</xdr:row>
      <xdr:rowOff>242968</xdr:rowOff>
    </xdr:to>
    <xdr:cxnSp macro="">
      <xdr:nvCxnSpPr>
        <xdr:cNvPr id="1280677" name="Straight Connector 1280676"/>
        <xdr:cNvCxnSpPr/>
      </xdr:nvCxnSpPr>
      <xdr:spPr>
        <a:xfrm flipV="1">
          <a:off x="60674250" y="20238038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222250</xdr:colOff>
      <xdr:row>37</xdr:row>
      <xdr:rowOff>267288</xdr:rowOff>
    </xdr:from>
    <xdr:to>
      <xdr:col>113</xdr:col>
      <xdr:colOff>349250</xdr:colOff>
      <xdr:row>38</xdr:row>
      <xdr:rowOff>242968</xdr:rowOff>
    </xdr:to>
    <xdr:cxnSp macro="">
      <xdr:nvCxnSpPr>
        <xdr:cNvPr id="1280678" name="Straight Connector 1280677"/>
        <xdr:cNvCxnSpPr/>
      </xdr:nvCxnSpPr>
      <xdr:spPr>
        <a:xfrm flipV="1">
          <a:off x="60674250" y="20238038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349250</xdr:colOff>
      <xdr:row>36</xdr:row>
      <xdr:rowOff>291607</xdr:rowOff>
    </xdr:from>
    <xdr:to>
      <xdr:col>114</xdr:col>
      <xdr:colOff>476250</xdr:colOff>
      <xdr:row>37</xdr:row>
      <xdr:rowOff>267288</xdr:rowOff>
    </xdr:to>
    <xdr:cxnSp macro="">
      <xdr:nvCxnSpPr>
        <xdr:cNvPr id="1280679" name="Straight Connector 1280678"/>
        <xdr:cNvCxnSpPr/>
      </xdr:nvCxnSpPr>
      <xdr:spPr>
        <a:xfrm flipV="1">
          <a:off x="61341000" y="19722607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349250</xdr:colOff>
      <xdr:row>36</xdr:row>
      <xdr:rowOff>291607</xdr:rowOff>
    </xdr:from>
    <xdr:to>
      <xdr:col>114</xdr:col>
      <xdr:colOff>476250</xdr:colOff>
      <xdr:row>37</xdr:row>
      <xdr:rowOff>267288</xdr:rowOff>
    </xdr:to>
    <xdr:cxnSp macro="">
      <xdr:nvCxnSpPr>
        <xdr:cNvPr id="1280680" name="Straight Connector 1280679"/>
        <xdr:cNvCxnSpPr/>
      </xdr:nvCxnSpPr>
      <xdr:spPr>
        <a:xfrm flipV="1">
          <a:off x="61341000" y="19722607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476250</xdr:colOff>
      <xdr:row>35</xdr:row>
      <xdr:rowOff>315926</xdr:rowOff>
    </xdr:from>
    <xdr:to>
      <xdr:col>116</xdr:col>
      <xdr:colOff>63500</xdr:colOff>
      <xdr:row>36</xdr:row>
      <xdr:rowOff>291607</xdr:rowOff>
    </xdr:to>
    <xdr:cxnSp macro="">
      <xdr:nvCxnSpPr>
        <xdr:cNvPr id="1280681" name="Straight Connector 1280680"/>
        <xdr:cNvCxnSpPr/>
      </xdr:nvCxnSpPr>
      <xdr:spPr>
        <a:xfrm flipV="1">
          <a:off x="62007750" y="19207176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476250</xdr:colOff>
      <xdr:row>35</xdr:row>
      <xdr:rowOff>315926</xdr:rowOff>
    </xdr:from>
    <xdr:to>
      <xdr:col>116</xdr:col>
      <xdr:colOff>63500</xdr:colOff>
      <xdr:row>36</xdr:row>
      <xdr:rowOff>291607</xdr:rowOff>
    </xdr:to>
    <xdr:cxnSp macro="">
      <xdr:nvCxnSpPr>
        <xdr:cNvPr id="1280682" name="Straight Connector 1280681"/>
        <xdr:cNvCxnSpPr/>
      </xdr:nvCxnSpPr>
      <xdr:spPr>
        <a:xfrm flipV="1">
          <a:off x="62007750" y="19207176"/>
          <a:ext cx="666750" cy="515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63500</xdr:colOff>
      <xdr:row>34</xdr:row>
      <xdr:rowOff>340246</xdr:rowOff>
    </xdr:from>
    <xdr:to>
      <xdr:col>117</xdr:col>
      <xdr:colOff>190500</xdr:colOff>
      <xdr:row>35</xdr:row>
      <xdr:rowOff>315926</xdr:rowOff>
    </xdr:to>
    <xdr:cxnSp macro="">
      <xdr:nvCxnSpPr>
        <xdr:cNvPr id="1280683" name="Straight Connector 1280682"/>
        <xdr:cNvCxnSpPr/>
      </xdr:nvCxnSpPr>
      <xdr:spPr>
        <a:xfrm flipV="1">
          <a:off x="62674500" y="18691746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63500</xdr:colOff>
      <xdr:row>34</xdr:row>
      <xdr:rowOff>340246</xdr:rowOff>
    </xdr:from>
    <xdr:to>
      <xdr:col>117</xdr:col>
      <xdr:colOff>190500</xdr:colOff>
      <xdr:row>35</xdr:row>
      <xdr:rowOff>315926</xdr:rowOff>
    </xdr:to>
    <xdr:cxnSp macro="">
      <xdr:nvCxnSpPr>
        <xdr:cNvPr id="1280684" name="Straight Connector 1280683"/>
        <xdr:cNvCxnSpPr/>
      </xdr:nvCxnSpPr>
      <xdr:spPr>
        <a:xfrm flipV="1">
          <a:off x="62674500" y="18691746"/>
          <a:ext cx="666750" cy="5154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190500</xdr:colOff>
      <xdr:row>33</xdr:row>
      <xdr:rowOff>364564</xdr:rowOff>
    </xdr:from>
    <xdr:to>
      <xdr:col>118</xdr:col>
      <xdr:colOff>317500</xdr:colOff>
      <xdr:row>34</xdr:row>
      <xdr:rowOff>340246</xdr:rowOff>
    </xdr:to>
    <xdr:cxnSp macro="">
      <xdr:nvCxnSpPr>
        <xdr:cNvPr id="1280685" name="Straight Connector 1280684"/>
        <xdr:cNvCxnSpPr/>
      </xdr:nvCxnSpPr>
      <xdr:spPr>
        <a:xfrm flipV="1">
          <a:off x="63341250" y="18176314"/>
          <a:ext cx="666750" cy="5154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190500</xdr:colOff>
      <xdr:row>33</xdr:row>
      <xdr:rowOff>364564</xdr:rowOff>
    </xdr:from>
    <xdr:to>
      <xdr:col>118</xdr:col>
      <xdr:colOff>317500</xdr:colOff>
      <xdr:row>34</xdr:row>
      <xdr:rowOff>340246</xdr:rowOff>
    </xdr:to>
    <xdr:cxnSp macro="">
      <xdr:nvCxnSpPr>
        <xdr:cNvPr id="1280686" name="Straight Connector 1280685"/>
        <xdr:cNvCxnSpPr/>
      </xdr:nvCxnSpPr>
      <xdr:spPr>
        <a:xfrm flipV="1">
          <a:off x="63341250" y="18176314"/>
          <a:ext cx="666750" cy="5154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317500</xdr:colOff>
      <xdr:row>33</xdr:row>
      <xdr:rowOff>209835</xdr:rowOff>
    </xdr:from>
    <xdr:to>
      <xdr:col>118</xdr:col>
      <xdr:colOff>517655</xdr:colOff>
      <xdr:row>33</xdr:row>
      <xdr:rowOff>364564</xdr:rowOff>
    </xdr:to>
    <xdr:cxnSp macro="">
      <xdr:nvCxnSpPr>
        <xdr:cNvPr id="1280687" name="Straight Connector 1280686"/>
        <xdr:cNvCxnSpPr/>
      </xdr:nvCxnSpPr>
      <xdr:spPr>
        <a:xfrm flipV="1">
          <a:off x="64008000" y="18021585"/>
          <a:ext cx="200155" cy="1547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317500</xdr:colOff>
      <xdr:row>33</xdr:row>
      <xdr:rowOff>209835</xdr:rowOff>
    </xdr:from>
    <xdr:to>
      <xdr:col>118</xdr:col>
      <xdr:colOff>517655</xdr:colOff>
      <xdr:row>33</xdr:row>
      <xdr:rowOff>364564</xdr:rowOff>
    </xdr:to>
    <xdr:cxnSp macro="">
      <xdr:nvCxnSpPr>
        <xdr:cNvPr id="1280688" name="Straight Connector 1280687"/>
        <xdr:cNvCxnSpPr/>
      </xdr:nvCxnSpPr>
      <xdr:spPr>
        <a:xfrm flipV="1">
          <a:off x="64008000" y="18021585"/>
          <a:ext cx="200155" cy="1547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517655</xdr:colOff>
      <xdr:row>33</xdr:row>
      <xdr:rowOff>209826</xdr:rowOff>
    </xdr:from>
    <xdr:to>
      <xdr:col>118</xdr:col>
      <xdr:colOff>517668</xdr:colOff>
      <xdr:row>33</xdr:row>
      <xdr:rowOff>209835</xdr:rowOff>
    </xdr:to>
    <xdr:cxnSp macro="">
      <xdr:nvCxnSpPr>
        <xdr:cNvPr id="1280689" name="Straight Connector 1280688"/>
        <xdr:cNvCxnSpPr/>
      </xdr:nvCxnSpPr>
      <xdr:spPr>
        <a:xfrm flipV="1">
          <a:off x="64208155" y="18021576"/>
          <a:ext cx="13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517655</xdr:colOff>
      <xdr:row>33</xdr:row>
      <xdr:rowOff>209826</xdr:rowOff>
    </xdr:from>
    <xdr:to>
      <xdr:col>118</xdr:col>
      <xdr:colOff>517668</xdr:colOff>
      <xdr:row>33</xdr:row>
      <xdr:rowOff>209835</xdr:rowOff>
    </xdr:to>
    <xdr:cxnSp macro="">
      <xdr:nvCxnSpPr>
        <xdr:cNvPr id="1280690" name="Straight Connector 1280689"/>
        <xdr:cNvCxnSpPr/>
      </xdr:nvCxnSpPr>
      <xdr:spPr>
        <a:xfrm flipV="1">
          <a:off x="64208155" y="18021576"/>
          <a:ext cx="13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517668</xdr:colOff>
      <xdr:row>33</xdr:row>
      <xdr:rowOff>152206</xdr:rowOff>
    </xdr:from>
    <xdr:to>
      <xdr:col>119</xdr:col>
      <xdr:colOff>44450</xdr:colOff>
      <xdr:row>33</xdr:row>
      <xdr:rowOff>209826</xdr:rowOff>
    </xdr:to>
    <xdr:cxnSp macro="">
      <xdr:nvCxnSpPr>
        <xdr:cNvPr id="1280691" name="Straight Connector 1280690"/>
        <xdr:cNvCxnSpPr/>
      </xdr:nvCxnSpPr>
      <xdr:spPr>
        <a:xfrm flipV="1">
          <a:off x="64208168" y="17963956"/>
          <a:ext cx="66532" cy="576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517668</xdr:colOff>
      <xdr:row>33</xdr:row>
      <xdr:rowOff>152206</xdr:rowOff>
    </xdr:from>
    <xdr:to>
      <xdr:col>119</xdr:col>
      <xdr:colOff>44450</xdr:colOff>
      <xdr:row>33</xdr:row>
      <xdr:rowOff>209826</xdr:rowOff>
    </xdr:to>
    <xdr:cxnSp macro="">
      <xdr:nvCxnSpPr>
        <xdr:cNvPr id="1280692" name="Straight Connector 1280691"/>
        <xdr:cNvCxnSpPr/>
      </xdr:nvCxnSpPr>
      <xdr:spPr>
        <a:xfrm flipV="1">
          <a:off x="64208168" y="17963956"/>
          <a:ext cx="66532" cy="576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</xdr:colOff>
      <xdr:row>32</xdr:row>
      <xdr:rowOff>460987</xdr:rowOff>
    </xdr:from>
    <xdr:to>
      <xdr:col>119</xdr:col>
      <xdr:colOff>311150</xdr:colOff>
      <xdr:row>33</xdr:row>
      <xdr:rowOff>152206</xdr:rowOff>
    </xdr:to>
    <xdr:cxnSp macro="">
      <xdr:nvCxnSpPr>
        <xdr:cNvPr id="1280693" name="Straight Connector 1280692"/>
        <xdr:cNvCxnSpPr/>
      </xdr:nvCxnSpPr>
      <xdr:spPr>
        <a:xfrm flipV="1">
          <a:off x="64274700" y="17732987"/>
          <a:ext cx="266700" cy="2309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</xdr:colOff>
      <xdr:row>32</xdr:row>
      <xdr:rowOff>460987</xdr:rowOff>
    </xdr:from>
    <xdr:to>
      <xdr:col>119</xdr:col>
      <xdr:colOff>311150</xdr:colOff>
      <xdr:row>33</xdr:row>
      <xdr:rowOff>152206</xdr:rowOff>
    </xdr:to>
    <xdr:cxnSp macro="">
      <xdr:nvCxnSpPr>
        <xdr:cNvPr id="1280694" name="Straight Connector 1280693"/>
        <xdr:cNvCxnSpPr/>
      </xdr:nvCxnSpPr>
      <xdr:spPr>
        <a:xfrm flipV="1">
          <a:off x="64274700" y="17732987"/>
          <a:ext cx="266700" cy="2309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311150</xdr:colOff>
      <xdr:row>31</xdr:row>
      <xdr:rowOff>492371</xdr:rowOff>
    </xdr:from>
    <xdr:to>
      <xdr:col>119</xdr:col>
      <xdr:colOff>444500</xdr:colOff>
      <xdr:row>32</xdr:row>
      <xdr:rowOff>460987</xdr:rowOff>
    </xdr:to>
    <xdr:cxnSp macro="">
      <xdr:nvCxnSpPr>
        <xdr:cNvPr id="1280695" name="Straight Connector 1280694"/>
        <xdr:cNvCxnSpPr/>
      </xdr:nvCxnSpPr>
      <xdr:spPr>
        <a:xfrm flipV="1">
          <a:off x="64541400" y="17224621"/>
          <a:ext cx="133350" cy="5083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311150</xdr:colOff>
      <xdr:row>31</xdr:row>
      <xdr:rowOff>492371</xdr:rowOff>
    </xdr:from>
    <xdr:to>
      <xdr:col>119</xdr:col>
      <xdr:colOff>444500</xdr:colOff>
      <xdr:row>32</xdr:row>
      <xdr:rowOff>460987</xdr:rowOff>
    </xdr:to>
    <xdr:cxnSp macro="">
      <xdr:nvCxnSpPr>
        <xdr:cNvPr id="1280696" name="Straight Connector 1280695"/>
        <xdr:cNvCxnSpPr/>
      </xdr:nvCxnSpPr>
      <xdr:spPr>
        <a:xfrm flipV="1">
          <a:off x="64541400" y="17224621"/>
          <a:ext cx="133350" cy="5083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30</xdr:row>
      <xdr:rowOff>305625</xdr:rowOff>
    </xdr:from>
    <xdr:to>
      <xdr:col>120</xdr:col>
      <xdr:colOff>38100</xdr:colOff>
      <xdr:row>31</xdr:row>
      <xdr:rowOff>492371</xdr:rowOff>
    </xdr:to>
    <xdr:cxnSp macro="">
      <xdr:nvCxnSpPr>
        <xdr:cNvPr id="1280697" name="Straight Connector 1280696"/>
        <xdr:cNvCxnSpPr/>
      </xdr:nvCxnSpPr>
      <xdr:spPr>
        <a:xfrm flipV="1">
          <a:off x="64674750" y="16498125"/>
          <a:ext cx="133350" cy="7264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30</xdr:row>
      <xdr:rowOff>305625</xdr:rowOff>
    </xdr:from>
    <xdr:to>
      <xdr:col>120</xdr:col>
      <xdr:colOff>38100</xdr:colOff>
      <xdr:row>31</xdr:row>
      <xdr:rowOff>492371</xdr:rowOff>
    </xdr:to>
    <xdr:cxnSp macro="">
      <xdr:nvCxnSpPr>
        <xdr:cNvPr id="1280698" name="Straight Connector 1280697"/>
        <xdr:cNvCxnSpPr/>
      </xdr:nvCxnSpPr>
      <xdr:spPr>
        <a:xfrm flipV="1">
          <a:off x="64674750" y="16498125"/>
          <a:ext cx="133350" cy="7264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38100</xdr:colOff>
      <xdr:row>28</xdr:row>
      <xdr:rowOff>48938</xdr:rowOff>
    </xdr:from>
    <xdr:to>
      <xdr:col>120</xdr:col>
      <xdr:colOff>283363</xdr:colOff>
      <xdr:row>30</xdr:row>
      <xdr:rowOff>305625</xdr:rowOff>
    </xdr:to>
    <xdr:cxnSp macro="">
      <xdr:nvCxnSpPr>
        <xdr:cNvPr id="1280699" name="Straight Connector 1280698"/>
        <xdr:cNvCxnSpPr/>
      </xdr:nvCxnSpPr>
      <xdr:spPr>
        <a:xfrm flipV="1">
          <a:off x="64808100" y="15161938"/>
          <a:ext cx="245263" cy="13361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38100</xdr:colOff>
      <xdr:row>28</xdr:row>
      <xdr:rowOff>48938</xdr:rowOff>
    </xdr:from>
    <xdr:to>
      <xdr:col>120</xdr:col>
      <xdr:colOff>283363</xdr:colOff>
      <xdr:row>30</xdr:row>
      <xdr:rowOff>305625</xdr:rowOff>
    </xdr:to>
    <xdr:cxnSp macro="">
      <xdr:nvCxnSpPr>
        <xdr:cNvPr id="1280700" name="Straight Connector 1280699"/>
        <xdr:cNvCxnSpPr/>
      </xdr:nvCxnSpPr>
      <xdr:spPr>
        <a:xfrm flipV="1">
          <a:off x="64808100" y="15161938"/>
          <a:ext cx="245263" cy="13361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505746</xdr:rowOff>
    </xdr:from>
    <xdr:to>
      <xdr:col>104</xdr:col>
      <xdr:colOff>73391</xdr:colOff>
      <xdr:row>41</xdr:row>
      <xdr:rowOff>505758</xdr:rowOff>
    </xdr:to>
    <xdr:cxnSp macro="">
      <xdr:nvCxnSpPr>
        <xdr:cNvPr id="1280701" name="Straight Connector 1280700"/>
        <xdr:cNvCxnSpPr/>
      </xdr:nvCxnSpPr>
      <xdr:spPr>
        <a:xfrm>
          <a:off x="56207378" y="22635496"/>
          <a:ext cx="13" cy="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505746</xdr:rowOff>
    </xdr:from>
    <xdr:to>
      <xdr:col>104</xdr:col>
      <xdr:colOff>73391</xdr:colOff>
      <xdr:row>41</xdr:row>
      <xdr:rowOff>505758</xdr:rowOff>
    </xdr:to>
    <xdr:cxnSp macro="">
      <xdr:nvCxnSpPr>
        <xdr:cNvPr id="1280702" name="Straight Connector 1280701"/>
        <xdr:cNvCxnSpPr/>
      </xdr:nvCxnSpPr>
      <xdr:spPr>
        <a:xfrm>
          <a:off x="56207378" y="22635496"/>
          <a:ext cx="13" cy="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73391</xdr:colOff>
      <xdr:row>41</xdr:row>
      <xdr:rowOff>505758</xdr:rowOff>
    </xdr:from>
    <xdr:to>
      <xdr:col>104</xdr:col>
      <xdr:colOff>139700</xdr:colOff>
      <xdr:row>42</xdr:row>
      <xdr:rowOff>21735</xdr:rowOff>
    </xdr:to>
    <xdr:cxnSp macro="">
      <xdr:nvCxnSpPr>
        <xdr:cNvPr id="1280703" name="Straight Connector 1280702"/>
        <xdr:cNvCxnSpPr/>
      </xdr:nvCxnSpPr>
      <xdr:spPr>
        <a:xfrm>
          <a:off x="56207391" y="22635508"/>
          <a:ext cx="66309" cy="557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73391</xdr:colOff>
      <xdr:row>41</xdr:row>
      <xdr:rowOff>505758</xdr:rowOff>
    </xdr:from>
    <xdr:to>
      <xdr:col>104</xdr:col>
      <xdr:colOff>139700</xdr:colOff>
      <xdr:row>42</xdr:row>
      <xdr:rowOff>21735</xdr:rowOff>
    </xdr:to>
    <xdr:cxnSp macro="">
      <xdr:nvCxnSpPr>
        <xdr:cNvPr id="1280704" name="Straight Connector 1280703"/>
        <xdr:cNvCxnSpPr/>
      </xdr:nvCxnSpPr>
      <xdr:spPr>
        <a:xfrm>
          <a:off x="56207391" y="22635508"/>
          <a:ext cx="66309" cy="557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139700</xdr:colOff>
      <xdr:row>42</xdr:row>
      <xdr:rowOff>21735</xdr:rowOff>
    </xdr:from>
    <xdr:to>
      <xdr:col>104</xdr:col>
      <xdr:colOff>406400</xdr:colOff>
      <xdr:row>42</xdr:row>
      <xdr:rowOff>241156</xdr:rowOff>
    </xdr:to>
    <xdr:cxnSp macro="">
      <xdr:nvCxnSpPr>
        <xdr:cNvPr id="1280705" name="Straight Connector 1280704"/>
        <xdr:cNvCxnSpPr/>
      </xdr:nvCxnSpPr>
      <xdr:spPr>
        <a:xfrm>
          <a:off x="56273700" y="22691235"/>
          <a:ext cx="266700" cy="2194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139700</xdr:colOff>
      <xdr:row>42</xdr:row>
      <xdr:rowOff>21735</xdr:rowOff>
    </xdr:from>
    <xdr:to>
      <xdr:col>104</xdr:col>
      <xdr:colOff>406400</xdr:colOff>
      <xdr:row>42</xdr:row>
      <xdr:rowOff>241156</xdr:rowOff>
    </xdr:to>
    <xdr:cxnSp macro="">
      <xdr:nvCxnSpPr>
        <xdr:cNvPr id="1280706" name="Straight Connector 1280705"/>
        <xdr:cNvCxnSpPr/>
      </xdr:nvCxnSpPr>
      <xdr:spPr>
        <a:xfrm>
          <a:off x="56273700" y="22691235"/>
          <a:ext cx="266700" cy="2194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406400</xdr:colOff>
      <xdr:row>42</xdr:row>
      <xdr:rowOff>241156</xdr:rowOff>
    </xdr:from>
    <xdr:to>
      <xdr:col>105</xdr:col>
      <xdr:colOff>0</xdr:colOff>
      <xdr:row>42</xdr:row>
      <xdr:rowOff>349634</xdr:rowOff>
    </xdr:to>
    <xdr:cxnSp macro="">
      <xdr:nvCxnSpPr>
        <xdr:cNvPr id="1280707" name="Straight Connector 1280706"/>
        <xdr:cNvCxnSpPr/>
      </xdr:nvCxnSpPr>
      <xdr:spPr>
        <a:xfrm>
          <a:off x="56540400" y="22910656"/>
          <a:ext cx="133350" cy="1084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406400</xdr:colOff>
      <xdr:row>42</xdr:row>
      <xdr:rowOff>241156</xdr:rowOff>
    </xdr:from>
    <xdr:to>
      <xdr:col>105</xdr:col>
      <xdr:colOff>0</xdr:colOff>
      <xdr:row>42</xdr:row>
      <xdr:rowOff>349634</xdr:rowOff>
    </xdr:to>
    <xdr:cxnSp macro="">
      <xdr:nvCxnSpPr>
        <xdr:cNvPr id="1280708" name="Straight Connector 1280707"/>
        <xdr:cNvCxnSpPr/>
      </xdr:nvCxnSpPr>
      <xdr:spPr>
        <a:xfrm>
          <a:off x="56540400" y="22910656"/>
          <a:ext cx="133350" cy="1084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349634</xdr:rowOff>
    </xdr:from>
    <xdr:to>
      <xdr:col>105</xdr:col>
      <xdr:colOff>133350</xdr:colOff>
      <xdr:row>42</xdr:row>
      <xdr:rowOff>458515</xdr:rowOff>
    </xdr:to>
    <xdr:cxnSp macro="">
      <xdr:nvCxnSpPr>
        <xdr:cNvPr id="1280709" name="Straight Connector 1280708"/>
        <xdr:cNvCxnSpPr/>
      </xdr:nvCxnSpPr>
      <xdr:spPr>
        <a:xfrm>
          <a:off x="56673750" y="23019134"/>
          <a:ext cx="133350" cy="1088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349634</xdr:rowOff>
    </xdr:from>
    <xdr:to>
      <xdr:col>105</xdr:col>
      <xdr:colOff>133350</xdr:colOff>
      <xdr:row>42</xdr:row>
      <xdr:rowOff>458515</xdr:rowOff>
    </xdr:to>
    <xdr:cxnSp macro="">
      <xdr:nvCxnSpPr>
        <xdr:cNvPr id="1280710" name="Straight Connector 1280709"/>
        <xdr:cNvCxnSpPr/>
      </xdr:nvCxnSpPr>
      <xdr:spPr>
        <a:xfrm>
          <a:off x="56673750" y="23019134"/>
          <a:ext cx="133350" cy="1088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133350</xdr:colOff>
      <xdr:row>42</xdr:row>
      <xdr:rowOff>458515</xdr:rowOff>
    </xdr:from>
    <xdr:to>
      <xdr:col>105</xdr:col>
      <xdr:colOff>400050</xdr:colOff>
      <xdr:row>43</xdr:row>
      <xdr:rowOff>141393</xdr:rowOff>
    </xdr:to>
    <xdr:cxnSp macro="">
      <xdr:nvCxnSpPr>
        <xdr:cNvPr id="1280711" name="Straight Connector 1280710"/>
        <xdr:cNvCxnSpPr/>
      </xdr:nvCxnSpPr>
      <xdr:spPr>
        <a:xfrm>
          <a:off x="56807100" y="23128015"/>
          <a:ext cx="266700" cy="2226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133350</xdr:colOff>
      <xdr:row>42</xdr:row>
      <xdr:rowOff>458515</xdr:rowOff>
    </xdr:from>
    <xdr:to>
      <xdr:col>105</xdr:col>
      <xdr:colOff>400050</xdr:colOff>
      <xdr:row>43</xdr:row>
      <xdr:rowOff>141393</xdr:rowOff>
    </xdr:to>
    <xdr:cxnSp macro="">
      <xdr:nvCxnSpPr>
        <xdr:cNvPr id="1280712" name="Straight Connector 1280711"/>
        <xdr:cNvCxnSpPr/>
      </xdr:nvCxnSpPr>
      <xdr:spPr>
        <a:xfrm>
          <a:off x="56807100" y="23128015"/>
          <a:ext cx="266700" cy="2226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400050</xdr:colOff>
      <xdr:row>43</xdr:row>
      <xdr:rowOff>141393</xdr:rowOff>
    </xdr:from>
    <xdr:to>
      <xdr:col>105</xdr:col>
      <xdr:colOff>406288</xdr:colOff>
      <xdr:row>43</xdr:row>
      <xdr:rowOff>146723</xdr:rowOff>
    </xdr:to>
    <xdr:cxnSp macro="">
      <xdr:nvCxnSpPr>
        <xdr:cNvPr id="1280713" name="Straight Connector 1280712"/>
        <xdr:cNvCxnSpPr/>
      </xdr:nvCxnSpPr>
      <xdr:spPr>
        <a:xfrm>
          <a:off x="57073800" y="23350643"/>
          <a:ext cx="6238" cy="53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400050</xdr:colOff>
      <xdr:row>43</xdr:row>
      <xdr:rowOff>141393</xdr:rowOff>
    </xdr:from>
    <xdr:to>
      <xdr:col>105</xdr:col>
      <xdr:colOff>406288</xdr:colOff>
      <xdr:row>43</xdr:row>
      <xdr:rowOff>146723</xdr:rowOff>
    </xdr:to>
    <xdr:cxnSp macro="">
      <xdr:nvCxnSpPr>
        <xdr:cNvPr id="1280714" name="Straight Connector 1280713"/>
        <xdr:cNvCxnSpPr/>
      </xdr:nvCxnSpPr>
      <xdr:spPr>
        <a:xfrm>
          <a:off x="57073800" y="23350643"/>
          <a:ext cx="6238" cy="53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406288</xdr:colOff>
      <xdr:row>43</xdr:row>
      <xdr:rowOff>146723</xdr:rowOff>
    </xdr:from>
    <xdr:to>
      <xdr:col>105</xdr:col>
      <xdr:colOff>406301</xdr:colOff>
      <xdr:row>43</xdr:row>
      <xdr:rowOff>322711</xdr:rowOff>
    </xdr:to>
    <xdr:cxnSp macro="">
      <xdr:nvCxnSpPr>
        <xdr:cNvPr id="1280715" name="Straight Connector 1280714"/>
        <xdr:cNvCxnSpPr/>
      </xdr:nvCxnSpPr>
      <xdr:spPr>
        <a:xfrm>
          <a:off x="57080038" y="23355973"/>
          <a:ext cx="13" cy="1759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406288</xdr:colOff>
      <xdr:row>43</xdr:row>
      <xdr:rowOff>146723</xdr:rowOff>
    </xdr:from>
    <xdr:to>
      <xdr:col>105</xdr:col>
      <xdr:colOff>406301</xdr:colOff>
      <xdr:row>43</xdr:row>
      <xdr:rowOff>322711</xdr:rowOff>
    </xdr:to>
    <xdr:cxnSp macro="">
      <xdr:nvCxnSpPr>
        <xdr:cNvPr id="1280716" name="Straight Connector 1280715"/>
        <xdr:cNvCxnSpPr/>
      </xdr:nvCxnSpPr>
      <xdr:spPr>
        <a:xfrm>
          <a:off x="57080038" y="23355973"/>
          <a:ext cx="13" cy="1759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406301</xdr:colOff>
      <xdr:row>43</xdr:row>
      <xdr:rowOff>138601</xdr:rowOff>
    </xdr:from>
    <xdr:to>
      <xdr:col>106</xdr:col>
      <xdr:colOff>186680</xdr:colOff>
      <xdr:row>43</xdr:row>
      <xdr:rowOff>322711</xdr:rowOff>
    </xdr:to>
    <xdr:cxnSp macro="">
      <xdr:nvCxnSpPr>
        <xdr:cNvPr id="1280717" name="Straight Connector 1280716"/>
        <xdr:cNvCxnSpPr/>
      </xdr:nvCxnSpPr>
      <xdr:spPr>
        <a:xfrm flipV="1">
          <a:off x="57080051" y="23347851"/>
          <a:ext cx="320129" cy="1841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406301</xdr:colOff>
      <xdr:row>43</xdr:row>
      <xdr:rowOff>104144</xdr:rowOff>
    </xdr:from>
    <xdr:to>
      <xdr:col>106</xdr:col>
      <xdr:colOff>67320</xdr:colOff>
      <xdr:row>43</xdr:row>
      <xdr:rowOff>322711</xdr:rowOff>
    </xdr:to>
    <xdr:cxnSp macro="">
      <xdr:nvCxnSpPr>
        <xdr:cNvPr id="1280718" name="Straight Connector 1280717"/>
        <xdr:cNvCxnSpPr/>
      </xdr:nvCxnSpPr>
      <xdr:spPr>
        <a:xfrm flipV="1">
          <a:off x="57080051" y="23313394"/>
          <a:ext cx="200769" cy="2185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186680</xdr:colOff>
      <xdr:row>42</xdr:row>
      <xdr:rowOff>211150</xdr:rowOff>
    </xdr:from>
    <xdr:to>
      <xdr:col>107</xdr:col>
      <xdr:colOff>480752</xdr:colOff>
      <xdr:row>43</xdr:row>
      <xdr:rowOff>138601</xdr:rowOff>
    </xdr:to>
    <xdr:cxnSp macro="">
      <xdr:nvCxnSpPr>
        <xdr:cNvPr id="1280719" name="Straight Connector 1280718"/>
        <xdr:cNvCxnSpPr/>
      </xdr:nvCxnSpPr>
      <xdr:spPr>
        <a:xfrm flipV="1">
          <a:off x="57400180" y="22880650"/>
          <a:ext cx="833822" cy="4672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67320</xdr:colOff>
      <xdr:row>42</xdr:row>
      <xdr:rowOff>80234</xdr:rowOff>
    </xdr:from>
    <xdr:to>
      <xdr:col>107</xdr:col>
      <xdr:colOff>27248</xdr:colOff>
      <xdr:row>43</xdr:row>
      <xdr:rowOff>104144</xdr:rowOff>
    </xdr:to>
    <xdr:cxnSp macro="">
      <xdr:nvCxnSpPr>
        <xdr:cNvPr id="1280720" name="Straight Connector 1280719"/>
        <xdr:cNvCxnSpPr/>
      </xdr:nvCxnSpPr>
      <xdr:spPr>
        <a:xfrm flipV="1">
          <a:off x="57280820" y="22749734"/>
          <a:ext cx="499678" cy="5636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480752</xdr:colOff>
      <xdr:row>41</xdr:row>
      <xdr:rowOff>278967</xdr:rowOff>
    </xdr:from>
    <xdr:to>
      <xdr:col>109</xdr:col>
      <xdr:colOff>218684</xdr:colOff>
      <xdr:row>42</xdr:row>
      <xdr:rowOff>211150</xdr:rowOff>
    </xdr:to>
    <xdr:cxnSp macro="">
      <xdr:nvCxnSpPr>
        <xdr:cNvPr id="1280721" name="Straight Connector 1280720"/>
        <xdr:cNvCxnSpPr/>
      </xdr:nvCxnSpPr>
      <xdr:spPr>
        <a:xfrm flipV="1">
          <a:off x="58234002" y="22408717"/>
          <a:ext cx="817432" cy="4719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27248</xdr:colOff>
      <xdr:row>41</xdr:row>
      <xdr:rowOff>61054</xdr:rowOff>
    </xdr:from>
    <xdr:to>
      <xdr:col>108</xdr:col>
      <xdr:colOff>3566</xdr:colOff>
      <xdr:row>42</xdr:row>
      <xdr:rowOff>80234</xdr:rowOff>
    </xdr:to>
    <xdr:cxnSp macro="">
      <xdr:nvCxnSpPr>
        <xdr:cNvPr id="1280722" name="Straight Connector 1280721"/>
        <xdr:cNvCxnSpPr/>
      </xdr:nvCxnSpPr>
      <xdr:spPr>
        <a:xfrm flipV="1">
          <a:off x="57780498" y="22190804"/>
          <a:ext cx="516068" cy="5589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218684</xdr:colOff>
      <xdr:row>40</xdr:row>
      <xdr:rowOff>334767</xdr:rowOff>
    </xdr:from>
    <xdr:to>
      <xdr:col>110</xdr:col>
      <xdr:colOff>454738</xdr:colOff>
      <xdr:row>41</xdr:row>
      <xdr:rowOff>278967</xdr:rowOff>
    </xdr:to>
    <xdr:cxnSp macro="">
      <xdr:nvCxnSpPr>
        <xdr:cNvPr id="1280723" name="Straight Connector 1280722"/>
        <xdr:cNvCxnSpPr/>
      </xdr:nvCxnSpPr>
      <xdr:spPr>
        <a:xfrm flipV="1">
          <a:off x="59051434" y="21924767"/>
          <a:ext cx="775804" cy="4839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3566</xdr:colOff>
      <xdr:row>40</xdr:row>
      <xdr:rowOff>53893</xdr:rowOff>
    </xdr:from>
    <xdr:to>
      <xdr:col>109</xdr:col>
      <xdr:colOff>21512</xdr:colOff>
      <xdr:row>41</xdr:row>
      <xdr:rowOff>61054</xdr:rowOff>
    </xdr:to>
    <xdr:cxnSp macro="">
      <xdr:nvCxnSpPr>
        <xdr:cNvPr id="1280724" name="Straight Connector 1280723"/>
        <xdr:cNvCxnSpPr/>
      </xdr:nvCxnSpPr>
      <xdr:spPr>
        <a:xfrm flipV="1">
          <a:off x="58296566" y="21643893"/>
          <a:ext cx="557696" cy="5469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454738</xdr:colOff>
      <xdr:row>39</xdr:row>
      <xdr:rowOff>376651</xdr:rowOff>
    </xdr:from>
    <xdr:to>
      <xdr:col>112</xdr:col>
      <xdr:colOff>102834</xdr:colOff>
      <xdr:row>40</xdr:row>
      <xdr:rowOff>334767</xdr:rowOff>
    </xdr:to>
    <xdr:cxnSp macro="">
      <xdr:nvCxnSpPr>
        <xdr:cNvPr id="1280725" name="Straight Connector 1280724"/>
        <xdr:cNvCxnSpPr/>
      </xdr:nvCxnSpPr>
      <xdr:spPr>
        <a:xfrm flipV="1">
          <a:off x="59827238" y="21426901"/>
          <a:ext cx="727596" cy="4978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21512</xdr:colOff>
      <xdr:row>39</xdr:row>
      <xdr:rowOff>60647</xdr:rowOff>
    </xdr:from>
    <xdr:to>
      <xdr:col>110</xdr:col>
      <xdr:colOff>87666</xdr:colOff>
      <xdr:row>40</xdr:row>
      <xdr:rowOff>53893</xdr:rowOff>
    </xdr:to>
    <xdr:cxnSp macro="">
      <xdr:nvCxnSpPr>
        <xdr:cNvPr id="1280726" name="Straight Connector 1280725"/>
        <xdr:cNvCxnSpPr/>
      </xdr:nvCxnSpPr>
      <xdr:spPr>
        <a:xfrm flipV="1">
          <a:off x="58854262" y="21110897"/>
          <a:ext cx="605904" cy="5329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102834</xdr:colOff>
      <xdr:row>38</xdr:row>
      <xdr:rowOff>406059</xdr:rowOff>
    </xdr:from>
    <xdr:to>
      <xdr:col>113</xdr:col>
      <xdr:colOff>247464</xdr:colOff>
      <xdr:row>39</xdr:row>
      <xdr:rowOff>376651</xdr:rowOff>
    </xdr:to>
    <xdr:cxnSp macro="">
      <xdr:nvCxnSpPr>
        <xdr:cNvPr id="1280727" name="Straight Connector 1280726"/>
        <xdr:cNvCxnSpPr/>
      </xdr:nvCxnSpPr>
      <xdr:spPr>
        <a:xfrm flipV="1">
          <a:off x="60554834" y="20916559"/>
          <a:ext cx="684380" cy="5103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87666</xdr:colOff>
      <xdr:row>38</xdr:row>
      <xdr:rowOff>79877</xdr:rowOff>
    </xdr:from>
    <xdr:to>
      <xdr:col>111</xdr:col>
      <xdr:colOff>197036</xdr:colOff>
      <xdr:row>39</xdr:row>
      <xdr:rowOff>60647</xdr:rowOff>
    </xdr:to>
    <xdr:cxnSp macro="">
      <xdr:nvCxnSpPr>
        <xdr:cNvPr id="1280728" name="Straight Connector 1280727"/>
        <xdr:cNvCxnSpPr/>
      </xdr:nvCxnSpPr>
      <xdr:spPr>
        <a:xfrm flipV="1">
          <a:off x="59460166" y="20590377"/>
          <a:ext cx="649120" cy="5205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247464</xdr:colOff>
      <xdr:row>37</xdr:row>
      <xdr:rowOff>425715</xdr:rowOff>
    </xdr:from>
    <xdr:to>
      <xdr:col>114</xdr:col>
      <xdr:colOff>358310</xdr:colOff>
      <xdr:row>38</xdr:row>
      <xdr:rowOff>406059</xdr:rowOff>
    </xdr:to>
    <xdr:cxnSp macro="">
      <xdr:nvCxnSpPr>
        <xdr:cNvPr id="1280729" name="Straight Connector 1280728"/>
        <xdr:cNvCxnSpPr/>
      </xdr:nvCxnSpPr>
      <xdr:spPr>
        <a:xfrm flipV="1">
          <a:off x="61239214" y="20396465"/>
          <a:ext cx="650596" cy="5200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197036</xdr:colOff>
      <xdr:row>37</xdr:row>
      <xdr:rowOff>108860</xdr:rowOff>
    </xdr:from>
    <xdr:to>
      <xdr:col>112</xdr:col>
      <xdr:colOff>340190</xdr:colOff>
      <xdr:row>38</xdr:row>
      <xdr:rowOff>79877</xdr:rowOff>
    </xdr:to>
    <xdr:cxnSp macro="">
      <xdr:nvCxnSpPr>
        <xdr:cNvPr id="1280730" name="Straight Connector 1280729"/>
        <xdr:cNvCxnSpPr/>
      </xdr:nvCxnSpPr>
      <xdr:spPr>
        <a:xfrm flipV="1">
          <a:off x="60109286" y="20079610"/>
          <a:ext cx="682904" cy="5107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358310</xdr:colOff>
      <xdr:row>36</xdr:row>
      <xdr:rowOff>437584</xdr:rowOff>
    </xdr:from>
    <xdr:to>
      <xdr:col>115</xdr:col>
      <xdr:colOff>442181</xdr:colOff>
      <xdr:row>37</xdr:row>
      <xdr:rowOff>425715</xdr:rowOff>
    </xdr:to>
    <xdr:cxnSp macro="">
      <xdr:nvCxnSpPr>
        <xdr:cNvPr id="1280731" name="Straight Connector 1280730"/>
        <xdr:cNvCxnSpPr/>
      </xdr:nvCxnSpPr>
      <xdr:spPr>
        <a:xfrm flipV="1">
          <a:off x="61889810" y="19868584"/>
          <a:ext cx="623621" cy="5278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340190</xdr:colOff>
      <xdr:row>36</xdr:row>
      <xdr:rowOff>145630</xdr:rowOff>
    </xdr:from>
    <xdr:to>
      <xdr:col>113</xdr:col>
      <xdr:colOff>510319</xdr:colOff>
      <xdr:row>37</xdr:row>
      <xdr:rowOff>108860</xdr:rowOff>
    </xdr:to>
    <xdr:cxnSp macro="">
      <xdr:nvCxnSpPr>
        <xdr:cNvPr id="1280732" name="Straight Connector 1280731"/>
        <xdr:cNvCxnSpPr/>
      </xdr:nvCxnSpPr>
      <xdr:spPr>
        <a:xfrm flipV="1">
          <a:off x="60792190" y="19576630"/>
          <a:ext cx="709879" cy="5029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442181</xdr:colOff>
      <xdr:row>35</xdr:row>
      <xdr:rowOff>440809</xdr:rowOff>
    </xdr:from>
    <xdr:to>
      <xdr:col>116</xdr:col>
      <xdr:colOff>496106</xdr:colOff>
      <xdr:row>36</xdr:row>
      <xdr:rowOff>437584</xdr:rowOff>
    </xdr:to>
    <xdr:cxnSp macro="">
      <xdr:nvCxnSpPr>
        <xdr:cNvPr id="1280733" name="Straight Connector 1280732"/>
        <xdr:cNvCxnSpPr/>
      </xdr:nvCxnSpPr>
      <xdr:spPr>
        <a:xfrm flipV="1">
          <a:off x="62513431" y="19332059"/>
          <a:ext cx="593675" cy="5365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510319</xdr:colOff>
      <xdr:row>35</xdr:row>
      <xdr:rowOff>191043</xdr:rowOff>
    </xdr:from>
    <xdr:to>
      <xdr:col>115</xdr:col>
      <xdr:colOff>170644</xdr:colOff>
      <xdr:row>36</xdr:row>
      <xdr:rowOff>145630</xdr:rowOff>
    </xdr:to>
    <xdr:cxnSp macro="">
      <xdr:nvCxnSpPr>
        <xdr:cNvPr id="1280734" name="Straight Connector 1280733"/>
        <xdr:cNvCxnSpPr/>
      </xdr:nvCxnSpPr>
      <xdr:spPr>
        <a:xfrm flipV="1">
          <a:off x="61502069" y="19082293"/>
          <a:ext cx="739825" cy="4943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496106</xdr:colOff>
      <xdr:row>34</xdr:row>
      <xdr:rowOff>430614</xdr:rowOff>
    </xdr:from>
    <xdr:to>
      <xdr:col>117</xdr:col>
      <xdr:colOff>503554</xdr:colOff>
      <xdr:row>35</xdr:row>
      <xdr:rowOff>440809</xdr:rowOff>
    </xdr:to>
    <xdr:cxnSp macro="">
      <xdr:nvCxnSpPr>
        <xdr:cNvPr id="1280735" name="Straight Connector 1280734"/>
        <xdr:cNvCxnSpPr/>
      </xdr:nvCxnSpPr>
      <xdr:spPr>
        <a:xfrm flipV="1">
          <a:off x="63107106" y="18782114"/>
          <a:ext cx="547198" cy="5499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170644</xdr:colOff>
      <xdr:row>34</xdr:row>
      <xdr:rowOff>249873</xdr:rowOff>
    </xdr:from>
    <xdr:to>
      <xdr:col>116</xdr:col>
      <xdr:colOff>417196</xdr:colOff>
      <xdr:row>35</xdr:row>
      <xdr:rowOff>191043</xdr:rowOff>
    </xdr:to>
    <xdr:cxnSp macro="">
      <xdr:nvCxnSpPr>
        <xdr:cNvPr id="1280736" name="Straight Connector 1280735"/>
        <xdr:cNvCxnSpPr/>
      </xdr:nvCxnSpPr>
      <xdr:spPr>
        <a:xfrm flipV="1">
          <a:off x="62241894" y="18601373"/>
          <a:ext cx="786302" cy="4809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503554</xdr:colOff>
      <xdr:row>33</xdr:row>
      <xdr:rowOff>391544</xdr:rowOff>
    </xdr:from>
    <xdr:to>
      <xdr:col>118</xdr:col>
      <xdr:colOff>410958</xdr:colOff>
      <xdr:row>34</xdr:row>
      <xdr:rowOff>430614</xdr:rowOff>
    </xdr:to>
    <xdr:cxnSp macro="">
      <xdr:nvCxnSpPr>
        <xdr:cNvPr id="1280737" name="Straight Connector 1280736"/>
        <xdr:cNvCxnSpPr/>
      </xdr:nvCxnSpPr>
      <xdr:spPr>
        <a:xfrm flipV="1">
          <a:off x="63654304" y="18203294"/>
          <a:ext cx="447154" cy="5788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417196</xdr:colOff>
      <xdr:row>33</xdr:row>
      <xdr:rowOff>337586</xdr:rowOff>
    </xdr:from>
    <xdr:to>
      <xdr:col>118</xdr:col>
      <xdr:colOff>224042</xdr:colOff>
      <xdr:row>34</xdr:row>
      <xdr:rowOff>249873</xdr:rowOff>
    </xdr:to>
    <xdr:cxnSp macro="">
      <xdr:nvCxnSpPr>
        <xdr:cNvPr id="1280738" name="Straight Connector 1280737"/>
        <xdr:cNvCxnSpPr/>
      </xdr:nvCxnSpPr>
      <xdr:spPr>
        <a:xfrm flipV="1">
          <a:off x="63028196" y="18149336"/>
          <a:ext cx="886346" cy="4520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410958</xdr:colOff>
      <xdr:row>33</xdr:row>
      <xdr:rowOff>209837</xdr:rowOff>
    </xdr:from>
    <xdr:to>
      <xdr:col>118</xdr:col>
      <xdr:colOff>517655</xdr:colOff>
      <xdr:row>33</xdr:row>
      <xdr:rowOff>391544</xdr:rowOff>
    </xdr:to>
    <xdr:cxnSp macro="">
      <xdr:nvCxnSpPr>
        <xdr:cNvPr id="1280739" name="Straight Connector 1280738"/>
        <xdr:cNvCxnSpPr/>
      </xdr:nvCxnSpPr>
      <xdr:spPr>
        <a:xfrm flipV="1">
          <a:off x="64101458" y="18021587"/>
          <a:ext cx="106697" cy="1817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224042</xdr:colOff>
      <xdr:row>33</xdr:row>
      <xdr:rowOff>209837</xdr:rowOff>
    </xdr:from>
    <xdr:to>
      <xdr:col>118</xdr:col>
      <xdr:colOff>517655</xdr:colOff>
      <xdr:row>33</xdr:row>
      <xdr:rowOff>337586</xdr:rowOff>
    </xdr:to>
    <xdr:cxnSp macro="">
      <xdr:nvCxnSpPr>
        <xdr:cNvPr id="1280740" name="Straight Connector 1280739"/>
        <xdr:cNvCxnSpPr/>
      </xdr:nvCxnSpPr>
      <xdr:spPr>
        <a:xfrm flipV="1">
          <a:off x="63914542" y="18021587"/>
          <a:ext cx="293613" cy="1277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517655</xdr:colOff>
      <xdr:row>33</xdr:row>
      <xdr:rowOff>33827</xdr:rowOff>
    </xdr:from>
    <xdr:to>
      <xdr:col>118</xdr:col>
      <xdr:colOff>517668</xdr:colOff>
      <xdr:row>33</xdr:row>
      <xdr:rowOff>209837</xdr:rowOff>
    </xdr:to>
    <xdr:cxnSp macro="">
      <xdr:nvCxnSpPr>
        <xdr:cNvPr id="1280741" name="Straight Connector 1280740"/>
        <xdr:cNvCxnSpPr/>
      </xdr:nvCxnSpPr>
      <xdr:spPr>
        <a:xfrm flipV="1">
          <a:off x="64208155" y="17845577"/>
          <a:ext cx="13" cy="1760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517655</xdr:colOff>
      <xdr:row>33</xdr:row>
      <xdr:rowOff>33827</xdr:rowOff>
    </xdr:from>
    <xdr:to>
      <xdr:col>118</xdr:col>
      <xdr:colOff>517668</xdr:colOff>
      <xdr:row>33</xdr:row>
      <xdr:rowOff>209837</xdr:rowOff>
    </xdr:to>
    <xdr:cxnSp macro="">
      <xdr:nvCxnSpPr>
        <xdr:cNvPr id="1280742" name="Straight Connector 1280741"/>
        <xdr:cNvCxnSpPr/>
      </xdr:nvCxnSpPr>
      <xdr:spPr>
        <a:xfrm flipV="1">
          <a:off x="64208155" y="17845577"/>
          <a:ext cx="13" cy="1760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517668</xdr:colOff>
      <xdr:row>32</xdr:row>
      <xdr:rowOff>362322</xdr:rowOff>
    </xdr:from>
    <xdr:to>
      <xdr:col>119</xdr:col>
      <xdr:colOff>44450</xdr:colOff>
      <xdr:row>33</xdr:row>
      <xdr:rowOff>33827</xdr:rowOff>
    </xdr:to>
    <xdr:cxnSp macro="">
      <xdr:nvCxnSpPr>
        <xdr:cNvPr id="1280743" name="Straight Connector 1280742"/>
        <xdr:cNvCxnSpPr/>
      </xdr:nvCxnSpPr>
      <xdr:spPr>
        <a:xfrm flipV="1">
          <a:off x="64208168" y="17634322"/>
          <a:ext cx="66532" cy="211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517668</xdr:colOff>
      <xdr:row>32</xdr:row>
      <xdr:rowOff>362322</xdr:rowOff>
    </xdr:from>
    <xdr:to>
      <xdr:col>119</xdr:col>
      <xdr:colOff>44450</xdr:colOff>
      <xdr:row>33</xdr:row>
      <xdr:rowOff>33827</xdr:rowOff>
    </xdr:to>
    <xdr:cxnSp macro="">
      <xdr:nvCxnSpPr>
        <xdr:cNvPr id="1280744" name="Straight Connector 1280743"/>
        <xdr:cNvCxnSpPr/>
      </xdr:nvCxnSpPr>
      <xdr:spPr>
        <a:xfrm flipV="1">
          <a:off x="64208168" y="17634322"/>
          <a:ext cx="66532" cy="211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</xdr:colOff>
      <xdr:row>31</xdr:row>
      <xdr:rowOff>55252</xdr:rowOff>
    </xdr:from>
    <xdr:to>
      <xdr:col>119</xdr:col>
      <xdr:colOff>311150</xdr:colOff>
      <xdr:row>32</xdr:row>
      <xdr:rowOff>362322</xdr:rowOff>
    </xdr:to>
    <xdr:cxnSp macro="">
      <xdr:nvCxnSpPr>
        <xdr:cNvPr id="1280745" name="Straight Connector 1280744"/>
        <xdr:cNvCxnSpPr/>
      </xdr:nvCxnSpPr>
      <xdr:spPr>
        <a:xfrm flipV="1">
          <a:off x="64274700" y="16787502"/>
          <a:ext cx="266700" cy="8468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</xdr:colOff>
      <xdr:row>31</xdr:row>
      <xdr:rowOff>55252</xdr:rowOff>
    </xdr:from>
    <xdr:to>
      <xdr:col>119</xdr:col>
      <xdr:colOff>311150</xdr:colOff>
      <xdr:row>32</xdr:row>
      <xdr:rowOff>362322</xdr:rowOff>
    </xdr:to>
    <xdr:cxnSp macro="">
      <xdr:nvCxnSpPr>
        <xdr:cNvPr id="1280746" name="Straight Connector 1280745"/>
        <xdr:cNvCxnSpPr/>
      </xdr:nvCxnSpPr>
      <xdr:spPr>
        <a:xfrm flipV="1">
          <a:off x="64274700" y="16787502"/>
          <a:ext cx="266700" cy="8468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311150</xdr:colOff>
      <xdr:row>30</xdr:row>
      <xdr:rowOff>171593</xdr:rowOff>
    </xdr:from>
    <xdr:to>
      <xdr:col>119</xdr:col>
      <xdr:colOff>444500</xdr:colOff>
      <xdr:row>31</xdr:row>
      <xdr:rowOff>55252</xdr:rowOff>
    </xdr:to>
    <xdr:cxnSp macro="">
      <xdr:nvCxnSpPr>
        <xdr:cNvPr id="1280747" name="Straight Connector 1280746"/>
        <xdr:cNvCxnSpPr/>
      </xdr:nvCxnSpPr>
      <xdr:spPr>
        <a:xfrm flipV="1">
          <a:off x="64541400" y="16364093"/>
          <a:ext cx="133350" cy="4234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311150</xdr:colOff>
      <xdr:row>30</xdr:row>
      <xdr:rowOff>171593</xdr:rowOff>
    </xdr:from>
    <xdr:to>
      <xdr:col>119</xdr:col>
      <xdr:colOff>444500</xdr:colOff>
      <xdr:row>31</xdr:row>
      <xdr:rowOff>55252</xdr:rowOff>
    </xdr:to>
    <xdr:cxnSp macro="">
      <xdr:nvCxnSpPr>
        <xdr:cNvPr id="1280748" name="Straight Connector 1280747"/>
        <xdr:cNvCxnSpPr/>
      </xdr:nvCxnSpPr>
      <xdr:spPr>
        <a:xfrm flipV="1">
          <a:off x="64541400" y="16364093"/>
          <a:ext cx="133350" cy="4234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29</xdr:row>
      <xdr:rowOff>287931</xdr:rowOff>
    </xdr:from>
    <xdr:to>
      <xdr:col>120</xdr:col>
      <xdr:colOff>38100</xdr:colOff>
      <xdr:row>30</xdr:row>
      <xdr:rowOff>171593</xdr:rowOff>
    </xdr:to>
    <xdr:cxnSp macro="">
      <xdr:nvCxnSpPr>
        <xdr:cNvPr id="1280749" name="Straight Connector 1280748"/>
        <xdr:cNvCxnSpPr/>
      </xdr:nvCxnSpPr>
      <xdr:spPr>
        <a:xfrm flipV="1">
          <a:off x="64674750" y="15940681"/>
          <a:ext cx="133350" cy="4234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29</xdr:row>
      <xdr:rowOff>287931</xdr:rowOff>
    </xdr:from>
    <xdr:to>
      <xdr:col>120</xdr:col>
      <xdr:colOff>38100</xdr:colOff>
      <xdr:row>30</xdr:row>
      <xdr:rowOff>171593</xdr:rowOff>
    </xdr:to>
    <xdr:cxnSp macro="">
      <xdr:nvCxnSpPr>
        <xdr:cNvPr id="1280750" name="Straight Connector 1280749"/>
        <xdr:cNvCxnSpPr/>
      </xdr:nvCxnSpPr>
      <xdr:spPr>
        <a:xfrm flipV="1">
          <a:off x="64674750" y="15940681"/>
          <a:ext cx="133350" cy="4234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38100</xdr:colOff>
      <xdr:row>28</xdr:row>
      <xdr:rowOff>48938</xdr:rowOff>
    </xdr:from>
    <xdr:to>
      <xdr:col>120</xdr:col>
      <xdr:colOff>283363</xdr:colOff>
      <xdr:row>29</xdr:row>
      <xdr:rowOff>287931</xdr:rowOff>
    </xdr:to>
    <xdr:cxnSp macro="">
      <xdr:nvCxnSpPr>
        <xdr:cNvPr id="1280751" name="Straight Connector 1280750"/>
        <xdr:cNvCxnSpPr/>
      </xdr:nvCxnSpPr>
      <xdr:spPr>
        <a:xfrm flipV="1">
          <a:off x="64808100" y="15161938"/>
          <a:ext cx="245263" cy="778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38100</xdr:colOff>
      <xdr:row>28</xdr:row>
      <xdr:rowOff>48938</xdr:rowOff>
    </xdr:from>
    <xdr:to>
      <xdr:col>120</xdr:col>
      <xdr:colOff>283363</xdr:colOff>
      <xdr:row>29</xdr:row>
      <xdr:rowOff>287931</xdr:rowOff>
    </xdr:to>
    <xdr:cxnSp macro="">
      <xdr:nvCxnSpPr>
        <xdr:cNvPr id="1280752" name="Straight Connector 1280751"/>
        <xdr:cNvCxnSpPr/>
      </xdr:nvCxnSpPr>
      <xdr:spPr>
        <a:xfrm flipV="1">
          <a:off x="64808100" y="15161938"/>
          <a:ext cx="245263" cy="778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505578</xdr:rowOff>
    </xdr:from>
    <xdr:to>
      <xdr:col>104</xdr:col>
      <xdr:colOff>73391</xdr:colOff>
      <xdr:row>41</xdr:row>
      <xdr:rowOff>505746</xdr:rowOff>
    </xdr:to>
    <xdr:cxnSp macro="">
      <xdr:nvCxnSpPr>
        <xdr:cNvPr id="1280753" name="Straight Connector 1280752"/>
        <xdr:cNvCxnSpPr/>
      </xdr:nvCxnSpPr>
      <xdr:spPr>
        <a:xfrm flipV="1">
          <a:off x="56207378" y="22635328"/>
          <a:ext cx="13" cy="1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505578</xdr:rowOff>
    </xdr:from>
    <xdr:to>
      <xdr:col>104</xdr:col>
      <xdr:colOff>73391</xdr:colOff>
      <xdr:row>41</xdr:row>
      <xdr:rowOff>505746</xdr:rowOff>
    </xdr:to>
    <xdr:cxnSp macro="">
      <xdr:nvCxnSpPr>
        <xdr:cNvPr id="1280754" name="Straight Connector 1280753"/>
        <xdr:cNvCxnSpPr/>
      </xdr:nvCxnSpPr>
      <xdr:spPr>
        <a:xfrm flipV="1">
          <a:off x="56207378" y="22635328"/>
          <a:ext cx="13" cy="1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73391</xdr:colOff>
      <xdr:row>41</xdr:row>
      <xdr:rowOff>505578</xdr:rowOff>
    </xdr:from>
    <xdr:to>
      <xdr:col>104</xdr:col>
      <xdr:colOff>139700</xdr:colOff>
      <xdr:row>42</xdr:row>
      <xdr:rowOff>21735</xdr:rowOff>
    </xdr:to>
    <xdr:cxnSp macro="">
      <xdr:nvCxnSpPr>
        <xdr:cNvPr id="1280755" name="Straight Connector 1280754"/>
        <xdr:cNvCxnSpPr/>
      </xdr:nvCxnSpPr>
      <xdr:spPr>
        <a:xfrm>
          <a:off x="56207391" y="22635328"/>
          <a:ext cx="66309" cy="559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73391</xdr:colOff>
      <xdr:row>41</xdr:row>
      <xdr:rowOff>505578</xdr:rowOff>
    </xdr:from>
    <xdr:to>
      <xdr:col>104</xdr:col>
      <xdr:colOff>139700</xdr:colOff>
      <xdr:row>42</xdr:row>
      <xdr:rowOff>21735</xdr:rowOff>
    </xdr:to>
    <xdr:cxnSp macro="">
      <xdr:nvCxnSpPr>
        <xdr:cNvPr id="1280756" name="Straight Connector 1280755"/>
        <xdr:cNvCxnSpPr/>
      </xdr:nvCxnSpPr>
      <xdr:spPr>
        <a:xfrm>
          <a:off x="56207391" y="22635328"/>
          <a:ext cx="66309" cy="559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139700</xdr:colOff>
      <xdr:row>42</xdr:row>
      <xdr:rowOff>21735</xdr:rowOff>
    </xdr:from>
    <xdr:to>
      <xdr:col>104</xdr:col>
      <xdr:colOff>406400</xdr:colOff>
      <xdr:row>42</xdr:row>
      <xdr:rowOff>241156</xdr:rowOff>
    </xdr:to>
    <xdr:cxnSp macro="">
      <xdr:nvCxnSpPr>
        <xdr:cNvPr id="1280757" name="Straight Connector 1280756"/>
        <xdr:cNvCxnSpPr/>
      </xdr:nvCxnSpPr>
      <xdr:spPr>
        <a:xfrm>
          <a:off x="56273700" y="22691235"/>
          <a:ext cx="266700" cy="2194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139700</xdr:colOff>
      <xdr:row>42</xdr:row>
      <xdr:rowOff>21735</xdr:rowOff>
    </xdr:from>
    <xdr:to>
      <xdr:col>104</xdr:col>
      <xdr:colOff>406400</xdr:colOff>
      <xdr:row>42</xdr:row>
      <xdr:rowOff>241156</xdr:rowOff>
    </xdr:to>
    <xdr:cxnSp macro="">
      <xdr:nvCxnSpPr>
        <xdr:cNvPr id="1280758" name="Straight Connector 1280757"/>
        <xdr:cNvCxnSpPr/>
      </xdr:nvCxnSpPr>
      <xdr:spPr>
        <a:xfrm>
          <a:off x="56273700" y="22691235"/>
          <a:ext cx="266700" cy="2194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406400</xdr:colOff>
      <xdr:row>42</xdr:row>
      <xdr:rowOff>241156</xdr:rowOff>
    </xdr:from>
    <xdr:to>
      <xdr:col>105</xdr:col>
      <xdr:colOff>0</xdr:colOff>
      <xdr:row>42</xdr:row>
      <xdr:rowOff>349433</xdr:rowOff>
    </xdr:to>
    <xdr:cxnSp macro="">
      <xdr:nvCxnSpPr>
        <xdr:cNvPr id="1280759" name="Straight Connector 1280758"/>
        <xdr:cNvCxnSpPr/>
      </xdr:nvCxnSpPr>
      <xdr:spPr>
        <a:xfrm>
          <a:off x="56540400" y="22910656"/>
          <a:ext cx="133350" cy="1082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406400</xdr:colOff>
      <xdr:row>42</xdr:row>
      <xdr:rowOff>241156</xdr:rowOff>
    </xdr:from>
    <xdr:to>
      <xdr:col>105</xdr:col>
      <xdr:colOff>0</xdr:colOff>
      <xdr:row>42</xdr:row>
      <xdr:rowOff>349433</xdr:rowOff>
    </xdr:to>
    <xdr:cxnSp macro="">
      <xdr:nvCxnSpPr>
        <xdr:cNvPr id="1280760" name="Straight Connector 1280759"/>
        <xdr:cNvCxnSpPr/>
      </xdr:nvCxnSpPr>
      <xdr:spPr>
        <a:xfrm>
          <a:off x="56540400" y="22910656"/>
          <a:ext cx="133350" cy="1082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349433</xdr:rowOff>
    </xdr:from>
    <xdr:to>
      <xdr:col>105</xdr:col>
      <xdr:colOff>133350</xdr:colOff>
      <xdr:row>42</xdr:row>
      <xdr:rowOff>458155</xdr:rowOff>
    </xdr:to>
    <xdr:cxnSp macro="">
      <xdr:nvCxnSpPr>
        <xdr:cNvPr id="1280761" name="Straight Connector 1280760"/>
        <xdr:cNvCxnSpPr/>
      </xdr:nvCxnSpPr>
      <xdr:spPr>
        <a:xfrm>
          <a:off x="56673750" y="23018933"/>
          <a:ext cx="133350" cy="1087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42</xdr:row>
      <xdr:rowOff>349433</xdr:rowOff>
    </xdr:from>
    <xdr:to>
      <xdr:col>105</xdr:col>
      <xdr:colOff>133350</xdr:colOff>
      <xdr:row>42</xdr:row>
      <xdr:rowOff>458155</xdr:rowOff>
    </xdr:to>
    <xdr:cxnSp macro="">
      <xdr:nvCxnSpPr>
        <xdr:cNvPr id="1280762" name="Straight Connector 1280761"/>
        <xdr:cNvCxnSpPr/>
      </xdr:nvCxnSpPr>
      <xdr:spPr>
        <a:xfrm>
          <a:off x="56673750" y="23018933"/>
          <a:ext cx="133350" cy="1087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133350</xdr:colOff>
      <xdr:row>42</xdr:row>
      <xdr:rowOff>458155</xdr:rowOff>
    </xdr:from>
    <xdr:to>
      <xdr:col>105</xdr:col>
      <xdr:colOff>400050</xdr:colOff>
      <xdr:row>43</xdr:row>
      <xdr:rowOff>141368</xdr:rowOff>
    </xdr:to>
    <xdr:cxnSp macro="">
      <xdr:nvCxnSpPr>
        <xdr:cNvPr id="1280763" name="Straight Connector 1280762"/>
        <xdr:cNvCxnSpPr/>
      </xdr:nvCxnSpPr>
      <xdr:spPr>
        <a:xfrm>
          <a:off x="56807100" y="23127655"/>
          <a:ext cx="266700" cy="2229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133350</xdr:colOff>
      <xdr:row>42</xdr:row>
      <xdr:rowOff>458155</xdr:rowOff>
    </xdr:from>
    <xdr:to>
      <xdr:col>105</xdr:col>
      <xdr:colOff>400050</xdr:colOff>
      <xdr:row>43</xdr:row>
      <xdr:rowOff>141368</xdr:rowOff>
    </xdr:to>
    <xdr:cxnSp macro="">
      <xdr:nvCxnSpPr>
        <xdr:cNvPr id="1280764" name="Straight Connector 1280763"/>
        <xdr:cNvCxnSpPr/>
      </xdr:nvCxnSpPr>
      <xdr:spPr>
        <a:xfrm>
          <a:off x="56807100" y="23127655"/>
          <a:ext cx="266700" cy="2229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400050</xdr:colOff>
      <xdr:row>43</xdr:row>
      <xdr:rowOff>141368</xdr:rowOff>
    </xdr:from>
    <xdr:to>
      <xdr:col>105</xdr:col>
      <xdr:colOff>406288</xdr:colOff>
      <xdr:row>43</xdr:row>
      <xdr:rowOff>146723</xdr:rowOff>
    </xdr:to>
    <xdr:cxnSp macro="">
      <xdr:nvCxnSpPr>
        <xdr:cNvPr id="1280765" name="Straight Connector 1280764"/>
        <xdr:cNvCxnSpPr/>
      </xdr:nvCxnSpPr>
      <xdr:spPr>
        <a:xfrm>
          <a:off x="57073800" y="23350618"/>
          <a:ext cx="6238" cy="53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400050</xdr:colOff>
      <xdr:row>43</xdr:row>
      <xdr:rowOff>141368</xdr:rowOff>
    </xdr:from>
    <xdr:to>
      <xdr:col>105</xdr:col>
      <xdr:colOff>406288</xdr:colOff>
      <xdr:row>43</xdr:row>
      <xdr:rowOff>146723</xdr:rowOff>
    </xdr:to>
    <xdr:cxnSp macro="">
      <xdr:nvCxnSpPr>
        <xdr:cNvPr id="1280766" name="Straight Connector 1280765"/>
        <xdr:cNvCxnSpPr/>
      </xdr:nvCxnSpPr>
      <xdr:spPr>
        <a:xfrm>
          <a:off x="57073800" y="23350618"/>
          <a:ext cx="6238" cy="53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406288</xdr:colOff>
      <xdr:row>43</xdr:row>
      <xdr:rowOff>146714</xdr:rowOff>
    </xdr:from>
    <xdr:to>
      <xdr:col>105</xdr:col>
      <xdr:colOff>406307</xdr:colOff>
      <xdr:row>43</xdr:row>
      <xdr:rowOff>146723</xdr:rowOff>
    </xdr:to>
    <xdr:cxnSp macro="">
      <xdr:nvCxnSpPr>
        <xdr:cNvPr id="1280767" name="Straight Connector 1280766"/>
        <xdr:cNvCxnSpPr/>
      </xdr:nvCxnSpPr>
      <xdr:spPr>
        <a:xfrm flipV="1">
          <a:off x="57080038" y="23355964"/>
          <a:ext cx="19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406288</xdr:colOff>
      <xdr:row>43</xdr:row>
      <xdr:rowOff>146712</xdr:rowOff>
    </xdr:from>
    <xdr:to>
      <xdr:col>105</xdr:col>
      <xdr:colOff>406301</xdr:colOff>
      <xdr:row>43</xdr:row>
      <xdr:rowOff>146723</xdr:rowOff>
    </xdr:to>
    <xdr:cxnSp macro="">
      <xdr:nvCxnSpPr>
        <xdr:cNvPr id="1280768" name="Straight Connector 1280767"/>
        <xdr:cNvCxnSpPr/>
      </xdr:nvCxnSpPr>
      <xdr:spPr>
        <a:xfrm flipV="1">
          <a:off x="57080038" y="23355962"/>
          <a:ext cx="13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406307</xdr:colOff>
      <xdr:row>42</xdr:row>
      <xdr:rowOff>502352</xdr:rowOff>
    </xdr:from>
    <xdr:to>
      <xdr:col>106</xdr:col>
      <xdr:colOff>186680</xdr:colOff>
      <xdr:row>43</xdr:row>
      <xdr:rowOff>146714</xdr:rowOff>
    </xdr:to>
    <xdr:cxnSp macro="">
      <xdr:nvCxnSpPr>
        <xdr:cNvPr id="1280769" name="Straight Connector 1280768"/>
        <xdr:cNvCxnSpPr/>
      </xdr:nvCxnSpPr>
      <xdr:spPr>
        <a:xfrm flipV="1">
          <a:off x="57080057" y="23171852"/>
          <a:ext cx="320123" cy="1841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406301</xdr:colOff>
      <xdr:row>42</xdr:row>
      <xdr:rowOff>467895</xdr:rowOff>
    </xdr:from>
    <xdr:to>
      <xdr:col>106</xdr:col>
      <xdr:colOff>67320</xdr:colOff>
      <xdr:row>43</xdr:row>
      <xdr:rowOff>146712</xdr:rowOff>
    </xdr:to>
    <xdr:cxnSp macro="">
      <xdr:nvCxnSpPr>
        <xdr:cNvPr id="1280770" name="Straight Connector 1280769"/>
        <xdr:cNvCxnSpPr/>
      </xdr:nvCxnSpPr>
      <xdr:spPr>
        <a:xfrm flipV="1">
          <a:off x="57080051" y="23137395"/>
          <a:ext cx="200769" cy="2185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186680</xdr:colOff>
      <xdr:row>42</xdr:row>
      <xdr:rowOff>35151</xdr:rowOff>
    </xdr:from>
    <xdr:to>
      <xdr:col>107</xdr:col>
      <xdr:colOff>480752</xdr:colOff>
      <xdr:row>42</xdr:row>
      <xdr:rowOff>502352</xdr:rowOff>
    </xdr:to>
    <xdr:cxnSp macro="">
      <xdr:nvCxnSpPr>
        <xdr:cNvPr id="1280771" name="Straight Connector 1280770"/>
        <xdr:cNvCxnSpPr/>
      </xdr:nvCxnSpPr>
      <xdr:spPr>
        <a:xfrm flipV="1">
          <a:off x="57400180" y="22704651"/>
          <a:ext cx="833822" cy="4672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67320</xdr:colOff>
      <xdr:row>41</xdr:row>
      <xdr:rowOff>443985</xdr:rowOff>
    </xdr:from>
    <xdr:to>
      <xdr:col>107</xdr:col>
      <xdr:colOff>27248</xdr:colOff>
      <xdr:row>42</xdr:row>
      <xdr:rowOff>467895</xdr:rowOff>
    </xdr:to>
    <xdr:cxnSp macro="">
      <xdr:nvCxnSpPr>
        <xdr:cNvPr id="1280772" name="Straight Connector 1280771"/>
        <xdr:cNvCxnSpPr/>
      </xdr:nvCxnSpPr>
      <xdr:spPr>
        <a:xfrm flipV="1">
          <a:off x="57280820" y="22573735"/>
          <a:ext cx="499678" cy="5636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480752</xdr:colOff>
      <xdr:row>41</xdr:row>
      <xdr:rowOff>102969</xdr:rowOff>
    </xdr:from>
    <xdr:to>
      <xdr:col>109</xdr:col>
      <xdr:colOff>218684</xdr:colOff>
      <xdr:row>42</xdr:row>
      <xdr:rowOff>35151</xdr:rowOff>
    </xdr:to>
    <xdr:cxnSp macro="">
      <xdr:nvCxnSpPr>
        <xdr:cNvPr id="1280773" name="Straight Connector 1280772"/>
        <xdr:cNvCxnSpPr/>
      </xdr:nvCxnSpPr>
      <xdr:spPr>
        <a:xfrm flipV="1">
          <a:off x="58234002" y="22232719"/>
          <a:ext cx="817432" cy="4719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27248</xdr:colOff>
      <xdr:row>40</xdr:row>
      <xdr:rowOff>424807</xdr:rowOff>
    </xdr:from>
    <xdr:to>
      <xdr:col>108</xdr:col>
      <xdr:colOff>3566</xdr:colOff>
      <xdr:row>41</xdr:row>
      <xdr:rowOff>443985</xdr:rowOff>
    </xdr:to>
    <xdr:cxnSp macro="">
      <xdr:nvCxnSpPr>
        <xdr:cNvPr id="1280774" name="Straight Connector 1280773"/>
        <xdr:cNvCxnSpPr/>
      </xdr:nvCxnSpPr>
      <xdr:spPr>
        <a:xfrm flipV="1">
          <a:off x="57780498" y="22014807"/>
          <a:ext cx="516068" cy="5589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218684</xdr:colOff>
      <xdr:row>40</xdr:row>
      <xdr:rowOff>158769</xdr:rowOff>
    </xdr:from>
    <xdr:to>
      <xdr:col>110</xdr:col>
      <xdr:colOff>454738</xdr:colOff>
      <xdr:row>41</xdr:row>
      <xdr:rowOff>102969</xdr:rowOff>
    </xdr:to>
    <xdr:cxnSp macro="">
      <xdr:nvCxnSpPr>
        <xdr:cNvPr id="1280775" name="Straight Connector 1280774"/>
        <xdr:cNvCxnSpPr/>
      </xdr:nvCxnSpPr>
      <xdr:spPr>
        <a:xfrm flipV="1">
          <a:off x="59051434" y="21748769"/>
          <a:ext cx="775804" cy="4839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3566</xdr:colOff>
      <xdr:row>39</xdr:row>
      <xdr:rowOff>417644</xdr:rowOff>
    </xdr:from>
    <xdr:to>
      <xdr:col>109</xdr:col>
      <xdr:colOff>21512</xdr:colOff>
      <xdr:row>40</xdr:row>
      <xdr:rowOff>424807</xdr:rowOff>
    </xdr:to>
    <xdr:cxnSp macro="">
      <xdr:nvCxnSpPr>
        <xdr:cNvPr id="1280776" name="Straight Connector 1280775"/>
        <xdr:cNvCxnSpPr/>
      </xdr:nvCxnSpPr>
      <xdr:spPr>
        <a:xfrm flipV="1">
          <a:off x="58296566" y="21467894"/>
          <a:ext cx="557696" cy="5469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454738</xdr:colOff>
      <xdr:row>39</xdr:row>
      <xdr:rowOff>200653</xdr:rowOff>
    </xdr:from>
    <xdr:to>
      <xdr:col>112</xdr:col>
      <xdr:colOff>102834</xdr:colOff>
      <xdr:row>40</xdr:row>
      <xdr:rowOff>158769</xdr:rowOff>
    </xdr:to>
    <xdr:cxnSp macro="">
      <xdr:nvCxnSpPr>
        <xdr:cNvPr id="1280777" name="Straight Connector 1280776"/>
        <xdr:cNvCxnSpPr/>
      </xdr:nvCxnSpPr>
      <xdr:spPr>
        <a:xfrm flipV="1">
          <a:off x="59827238" y="21250903"/>
          <a:ext cx="727596" cy="4978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21512</xdr:colOff>
      <xdr:row>38</xdr:row>
      <xdr:rowOff>424399</xdr:rowOff>
    </xdr:from>
    <xdr:to>
      <xdr:col>110</xdr:col>
      <xdr:colOff>87666</xdr:colOff>
      <xdr:row>39</xdr:row>
      <xdr:rowOff>417644</xdr:rowOff>
    </xdr:to>
    <xdr:cxnSp macro="">
      <xdr:nvCxnSpPr>
        <xdr:cNvPr id="1280778" name="Straight Connector 1280777"/>
        <xdr:cNvCxnSpPr/>
      </xdr:nvCxnSpPr>
      <xdr:spPr>
        <a:xfrm flipV="1">
          <a:off x="58854262" y="20934899"/>
          <a:ext cx="605904" cy="532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102834</xdr:colOff>
      <xdr:row>38</xdr:row>
      <xdr:rowOff>230060</xdr:rowOff>
    </xdr:from>
    <xdr:to>
      <xdr:col>113</xdr:col>
      <xdr:colOff>247464</xdr:colOff>
      <xdr:row>39</xdr:row>
      <xdr:rowOff>200653</xdr:rowOff>
    </xdr:to>
    <xdr:cxnSp macro="">
      <xdr:nvCxnSpPr>
        <xdr:cNvPr id="1280779" name="Straight Connector 1280778"/>
        <xdr:cNvCxnSpPr/>
      </xdr:nvCxnSpPr>
      <xdr:spPr>
        <a:xfrm flipV="1">
          <a:off x="60554834" y="20740560"/>
          <a:ext cx="684380" cy="5103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87666</xdr:colOff>
      <xdr:row>37</xdr:row>
      <xdr:rowOff>443629</xdr:rowOff>
    </xdr:from>
    <xdr:to>
      <xdr:col>111</xdr:col>
      <xdr:colOff>197036</xdr:colOff>
      <xdr:row>38</xdr:row>
      <xdr:rowOff>424399</xdr:rowOff>
    </xdr:to>
    <xdr:cxnSp macro="">
      <xdr:nvCxnSpPr>
        <xdr:cNvPr id="1280780" name="Straight Connector 1280779"/>
        <xdr:cNvCxnSpPr/>
      </xdr:nvCxnSpPr>
      <xdr:spPr>
        <a:xfrm flipV="1">
          <a:off x="59460166" y="20414379"/>
          <a:ext cx="649120" cy="5205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247464</xdr:colOff>
      <xdr:row>37</xdr:row>
      <xdr:rowOff>249718</xdr:rowOff>
    </xdr:from>
    <xdr:to>
      <xdr:col>114</xdr:col>
      <xdr:colOff>358310</xdr:colOff>
      <xdr:row>38</xdr:row>
      <xdr:rowOff>230060</xdr:rowOff>
    </xdr:to>
    <xdr:cxnSp macro="">
      <xdr:nvCxnSpPr>
        <xdr:cNvPr id="1280781" name="Straight Connector 1280780"/>
        <xdr:cNvCxnSpPr/>
      </xdr:nvCxnSpPr>
      <xdr:spPr>
        <a:xfrm flipV="1">
          <a:off x="61239214" y="20220468"/>
          <a:ext cx="650596" cy="5200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197036</xdr:colOff>
      <xdr:row>36</xdr:row>
      <xdr:rowOff>472611</xdr:rowOff>
    </xdr:from>
    <xdr:to>
      <xdr:col>112</xdr:col>
      <xdr:colOff>340190</xdr:colOff>
      <xdr:row>37</xdr:row>
      <xdr:rowOff>443629</xdr:rowOff>
    </xdr:to>
    <xdr:cxnSp macro="">
      <xdr:nvCxnSpPr>
        <xdr:cNvPr id="1280782" name="Straight Connector 1280781"/>
        <xdr:cNvCxnSpPr/>
      </xdr:nvCxnSpPr>
      <xdr:spPr>
        <a:xfrm flipV="1">
          <a:off x="60109286" y="19903611"/>
          <a:ext cx="682904" cy="5107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358310</xdr:colOff>
      <xdr:row>36</xdr:row>
      <xdr:rowOff>261586</xdr:rowOff>
    </xdr:from>
    <xdr:to>
      <xdr:col>115</xdr:col>
      <xdr:colOff>442181</xdr:colOff>
      <xdr:row>37</xdr:row>
      <xdr:rowOff>249718</xdr:rowOff>
    </xdr:to>
    <xdr:cxnSp macro="">
      <xdr:nvCxnSpPr>
        <xdr:cNvPr id="1280783" name="Straight Connector 1280782"/>
        <xdr:cNvCxnSpPr/>
      </xdr:nvCxnSpPr>
      <xdr:spPr>
        <a:xfrm flipV="1">
          <a:off x="61889810" y="19692586"/>
          <a:ext cx="623621" cy="5278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340190</xdr:colOff>
      <xdr:row>35</xdr:row>
      <xdr:rowOff>509381</xdr:rowOff>
    </xdr:from>
    <xdr:to>
      <xdr:col>113</xdr:col>
      <xdr:colOff>510319</xdr:colOff>
      <xdr:row>36</xdr:row>
      <xdr:rowOff>472611</xdr:rowOff>
    </xdr:to>
    <xdr:cxnSp macro="">
      <xdr:nvCxnSpPr>
        <xdr:cNvPr id="1280784" name="Straight Connector 1280783"/>
        <xdr:cNvCxnSpPr/>
      </xdr:nvCxnSpPr>
      <xdr:spPr>
        <a:xfrm flipV="1">
          <a:off x="60792190" y="19400631"/>
          <a:ext cx="709879" cy="5029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442181</xdr:colOff>
      <xdr:row>35</xdr:row>
      <xdr:rowOff>264810</xdr:rowOff>
    </xdr:from>
    <xdr:to>
      <xdr:col>116</xdr:col>
      <xdr:colOff>496106</xdr:colOff>
      <xdr:row>36</xdr:row>
      <xdr:rowOff>261586</xdr:rowOff>
    </xdr:to>
    <xdr:cxnSp macro="">
      <xdr:nvCxnSpPr>
        <xdr:cNvPr id="1280785" name="Straight Connector 1280784"/>
        <xdr:cNvCxnSpPr/>
      </xdr:nvCxnSpPr>
      <xdr:spPr>
        <a:xfrm flipV="1">
          <a:off x="62513431" y="19156060"/>
          <a:ext cx="593675" cy="5365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510319</xdr:colOff>
      <xdr:row>35</xdr:row>
      <xdr:rowOff>15044</xdr:rowOff>
    </xdr:from>
    <xdr:to>
      <xdr:col>115</xdr:col>
      <xdr:colOff>170644</xdr:colOff>
      <xdr:row>35</xdr:row>
      <xdr:rowOff>509381</xdr:rowOff>
    </xdr:to>
    <xdr:cxnSp macro="">
      <xdr:nvCxnSpPr>
        <xdr:cNvPr id="1280786" name="Straight Connector 1280785"/>
        <xdr:cNvCxnSpPr/>
      </xdr:nvCxnSpPr>
      <xdr:spPr>
        <a:xfrm flipV="1">
          <a:off x="61502069" y="18906294"/>
          <a:ext cx="739825" cy="4943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496106</xdr:colOff>
      <xdr:row>34</xdr:row>
      <xdr:rowOff>254615</xdr:rowOff>
    </xdr:from>
    <xdr:to>
      <xdr:col>117</xdr:col>
      <xdr:colOff>503548</xdr:colOff>
      <xdr:row>35</xdr:row>
      <xdr:rowOff>264810</xdr:rowOff>
    </xdr:to>
    <xdr:cxnSp macro="">
      <xdr:nvCxnSpPr>
        <xdr:cNvPr id="1280787" name="Straight Connector 1280786"/>
        <xdr:cNvCxnSpPr/>
      </xdr:nvCxnSpPr>
      <xdr:spPr>
        <a:xfrm flipV="1">
          <a:off x="63107106" y="18606115"/>
          <a:ext cx="547192" cy="5499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170644</xdr:colOff>
      <xdr:row>34</xdr:row>
      <xdr:rowOff>73878</xdr:rowOff>
    </xdr:from>
    <xdr:to>
      <xdr:col>116</xdr:col>
      <xdr:colOff>417202</xdr:colOff>
      <xdr:row>35</xdr:row>
      <xdr:rowOff>15044</xdr:rowOff>
    </xdr:to>
    <xdr:cxnSp macro="">
      <xdr:nvCxnSpPr>
        <xdr:cNvPr id="1280788" name="Straight Connector 1280787"/>
        <xdr:cNvCxnSpPr/>
      </xdr:nvCxnSpPr>
      <xdr:spPr>
        <a:xfrm flipV="1">
          <a:off x="62241894" y="18425378"/>
          <a:ext cx="786308" cy="4809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503548</xdr:colOff>
      <xdr:row>33</xdr:row>
      <xdr:rowOff>215545</xdr:rowOff>
    </xdr:from>
    <xdr:to>
      <xdr:col>118</xdr:col>
      <xdr:colOff>410958</xdr:colOff>
      <xdr:row>34</xdr:row>
      <xdr:rowOff>254615</xdr:rowOff>
    </xdr:to>
    <xdr:cxnSp macro="">
      <xdr:nvCxnSpPr>
        <xdr:cNvPr id="1280789" name="Straight Connector 1280788"/>
        <xdr:cNvCxnSpPr/>
      </xdr:nvCxnSpPr>
      <xdr:spPr>
        <a:xfrm flipV="1">
          <a:off x="63654298" y="18027295"/>
          <a:ext cx="447160" cy="5788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417202</xdr:colOff>
      <xdr:row>33</xdr:row>
      <xdr:rowOff>161587</xdr:rowOff>
    </xdr:from>
    <xdr:to>
      <xdr:col>118</xdr:col>
      <xdr:colOff>224042</xdr:colOff>
      <xdr:row>34</xdr:row>
      <xdr:rowOff>73878</xdr:rowOff>
    </xdr:to>
    <xdr:cxnSp macro="">
      <xdr:nvCxnSpPr>
        <xdr:cNvPr id="1280790" name="Straight Connector 1280789"/>
        <xdr:cNvCxnSpPr/>
      </xdr:nvCxnSpPr>
      <xdr:spPr>
        <a:xfrm flipV="1">
          <a:off x="63028202" y="17973337"/>
          <a:ext cx="886340" cy="4520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410958</xdr:colOff>
      <xdr:row>33</xdr:row>
      <xdr:rowOff>33840</xdr:rowOff>
    </xdr:from>
    <xdr:to>
      <xdr:col>118</xdr:col>
      <xdr:colOff>517661</xdr:colOff>
      <xdr:row>33</xdr:row>
      <xdr:rowOff>215545</xdr:rowOff>
    </xdr:to>
    <xdr:cxnSp macro="">
      <xdr:nvCxnSpPr>
        <xdr:cNvPr id="1280791" name="Straight Connector 1280790"/>
        <xdr:cNvCxnSpPr/>
      </xdr:nvCxnSpPr>
      <xdr:spPr>
        <a:xfrm flipV="1">
          <a:off x="64101458" y="17845590"/>
          <a:ext cx="106703" cy="1817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224042</xdr:colOff>
      <xdr:row>33</xdr:row>
      <xdr:rowOff>33835</xdr:rowOff>
    </xdr:from>
    <xdr:to>
      <xdr:col>118</xdr:col>
      <xdr:colOff>517649</xdr:colOff>
      <xdr:row>33</xdr:row>
      <xdr:rowOff>161587</xdr:rowOff>
    </xdr:to>
    <xdr:cxnSp macro="">
      <xdr:nvCxnSpPr>
        <xdr:cNvPr id="1280792" name="Straight Connector 1280791"/>
        <xdr:cNvCxnSpPr/>
      </xdr:nvCxnSpPr>
      <xdr:spPr>
        <a:xfrm flipV="1">
          <a:off x="63914542" y="17845585"/>
          <a:ext cx="293607" cy="1277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517661</xdr:colOff>
      <xdr:row>33</xdr:row>
      <xdr:rowOff>33827</xdr:rowOff>
    </xdr:from>
    <xdr:to>
      <xdr:col>118</xdr:col>
      <xdr:colOff>517668</xdr:colOff>
      <xdr:row>33</xdr:row>
      <xdr:rowOff>33840</xdr:rowOff>
    </xdr:to>
    <xdr:cxnSp macro="">
      <xdr:nvCxnSpPr>
        <xdr:cNvPr id="1280793" name="Straight Connector 1280792"/>
        <xdr:cNvCxnSpPr/>
      </xdr:nvCxnSpPr>
      <xdr:spPr>
        <a:xfrm flipV="1">
          <a:off x="64208161" y="17845577"/>
          <a:ext cx="7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517649</xdr:colOff>
      <xdr:row>33</xdr:row>
      <xdr:rowOff>33827</xdr:rowOff>
    </xdr:from>
    <xdr:to>
      <xdr:col>118</xdr:col>
      <xdr:colOff>517668</xdr:colOff>
      <xdr:row>33</xdr:row>
      <xdr:rowOff>33835</xdr:rowOff>
    </xdr:to>
    <xdr:cxnSp macro="">
      <xdr:nvCxnSpPr>
        <xdr:cNvPr id="1280794" name="Straight Connector 1280793"/>
        <xdr:cNvCxnSpPr/>
      </xdr:nvCxnSpPr>
      <xdr:spPr>
        <a:xfrm flipV="1">
          <a:off x="64208149" y="17845577"/>
          <a:ext cx="19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517668</xdr:colOff>
      <xdr:row>32</xdr:row>
      <xdr:rowOff>362322</xdr:rowOff>
    </xdr:from>
    <xdr:to>
      <xdr:col>119</xdr:col>
      <xdr:colOff>44450</xdr:colOff>
      <xdr:row>33</xdr:row>
      <xdr:rowOff>33827</xdr:rowOff>
    </xdr:to>
    <xdr:cxnSp macro="">
      <xdr:nvCxnSpPr>
        <xdr:cNvPr id="1280795" name="Straight Connector 1280794"/>
        <xdr:cNvCxnSpPr/>
      </xdr:nvCxnSpPr>
      <xdr:spPr>
        <a:xfrm flipV="1">
          <a:off x="64208168" y="17634322"/>
          <a:ext cx="66532" cy="211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517668</xdr:colOff>
      <xdr:row>32</xdr:row>
      <xdr:rowOff>362322</xdr:rowOff>
    </xdr:from>
    <xdr:to>
      <xdr:col>119</xdr:col>
      <xdr:colOff>44450</xdr:colOff>
      <xdr:row>33</xdr:row>
      <xdr:rowOff>33827</xdr:rowOff>
    </xdr:to>
    <xdr:cxnSp macro="">
      <xdr:nvCxnSpPr>
        <xdr:cNvPr id="1280796" name="Straight Connector 1280795"/>
        <xdr:cNvCxnSpPr/>
      </xdr:nvCxnSpPr>
      <xdr:spPr>
        <a:xfrm flipV="1">
          <a:off x="64208168" y="17634322"/>
          <a:ext cx="66532" cy="211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</xdr:colOff>
      <xdr:row>31</xdr:row>
      <xdr:rowOff>55252</xdr:rowOff>
    </xdr:from>
    <xdr:to>
      <xdr:col>119</xdr:col>
      <xdr:colOff>311150</xdr:colOff>
      <xdr:row>32</xdr:row>
      <xdr:rowOff>362322</xdr:rowOff>
    </xdr:to>
    <xdr:cxnSp macro="">
      <xdr:nvCxnSpPr>
        <xdr:cNvPr id="1280797" name="Straight Connector 1280796"/>
        <xdr:cNvCxnSpPr/>
      </xdr:nvCxnSpPr>
      <xdr:spPr>
        <a:xfrm flipV="1">
          <a:off x="64274700" y="16787502"/>
          <a:ext cx="266700" cy="8468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</xdr:colOff>
      <xdr:row>31</xdr:row>
      <xdr:rowOff>55252</xdr:rowOff>
    </xdr:from>
    <xdr:to>
      <xdr:col>119</xdr:col>
      <xdr:colOff>311150</xdr:colOff>
      <xdr:row>32</xdr:row>
      <xdr:rowOff>362322</xdr:rowOff>
    </xdr:to>
    <xdr:cxnSp macro="">
      <xdr:nvCxnSpPr>
        <xdr:cNvPr id="1280798" name="Straight Connector 1280797"/>
        <xdr:cNvCxnSpPr/>
      </xdr:nvCxnSpPr>
      <xdr:spPr>
        <a:xfrm flipV="1">
          <a:off x="64274700" y="16787502"/>
          <a:ext cx="266700" cy="8468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311150</xdr:colOff>
      <xdr:row>30</xdr:row>
      <xdr:rowOff>171593</xdr:rowOff>
    </xdr:from>
    <xdr:to>
      <xdr:col>119</xdr:col>
      <xdr:colOff>444500</xdr:colOff>
      <xdr:row>31</xdr:row>
      <xdr:rowOff>55252</xdr:rowOff>
    </xdr:to>
    <xdr:cxnSp macro="">
      <xdr:nvCxnSpPr>
        <xdr:cNvPr id="1280799" name="Straight Connector 1280798"/>
        <xdr:cNvCxnSpPr/>
      </xdr:nvCxnSpPr>
      <xdr:spPr>
        <a:xfrm flipV="1">
          <a:off x="64541400" y="16364093"/>
          <a:ext cx="133350" cy="4234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311150</xdr:colOff>
      <xdr:row>30</xdr:row>
      <xdr:rowOff>171593</xdr:rowOff>
    </xdr:from>
    <xdr:to>
      <xdr:col>119</xdr:col>
      <xdr:colOff>444500</xdr:colOff>
      <xdr:row>31</xdr:row>
      <xdr:rowOff>55252</xdr:rowOff>
    </xdr:to>
    <xdr:cxnSp macro="">
      <xdr:nvCxnSpPr>
        <xdr:cNvPr id="1280800" name="Straight Connector 1280799"/>
        <xdr:cNvCxnSpPr/>
      </xdr:nvCxnSpPr>
      <xdr:spPr>
        <a:xfrm flipV="1">
          <a:off x="64541400" y="16364093"/>
          <a:ext cx="133350" cy="4234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29</xdr:row>
      <xdr:rowOff>287931</xdr:rowOff>
    </xdr:from>
    <xdr:to>
      <xdr:col>120</xdr:col>
      <xdr:colOff>38100</xdr:colOff>
      <xdr:row>30</xdr:row>
      <xdr:rowOff>171593</xdr:rowOff>
    </xdr:to>
    <xdr:cxnSp macro="">
      <xdr:nvCxnSpPr>
        <xdr:cNvPr id="1280801" name="Straight Connector 1280800"/>
        <xdr:cNvCxnSpPr/>
      </xdr:nvCxnSpPr>
      <xdr:spPr>
        <a:xfrm flipV="1">
          <a:off x="64674750" y="15940681"/>
          <a:ext cx="133350" cy="4234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444500</xdr:colOff>
      <xdr:row>29</xdr:row>
      <xdr:rowOff>287931</xdr:rowOff>
    </xdr:from>
    <xdr:to>
      <xdr:col>120</xdr:col>
      <xdr:colOff>38100</xdr:colOff>
      <xdr:row>30</xdr:row>
      <xdr:rowOff>171593</xdr:rowOff>
    </xdr:to>
    <xdr:cxnSp macro="">
      <xdr:nvCxnSpPr>
        <xdr:cNvPr id="1280802" name="Straight Connector 1280801"/>
        <xdr:cNvCxnSpPr/>
      </xdr:nvCxnSpPr>
      <xdr:spPr>
        <a:xfrm flipV="1">
          <a:off x="64674750" y="15940681"/>
          <a:ext cx="133350" cy="4234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38100</xdr:colOff>
      <xdr:row>28</xdr:row>
      <xdr:rowOff>48938</xdr:rowOff>
    </xdr:from>
    <xdr:to>
      <xdr:col>120</xdr:col>
      <xdr:colOff>283363</xdr:colOff>
      <xdr:row>29</xdr:row>
      <xdr:rowOff>287931</xdr:rowOff>
    </xdr:to>
    <xdr:cxnSp macro="">
      <xdr:nvCxnSpPr>
        <xdr:cNvPr id="1280803" name="Straight Connector 1280802"/>
        <xdr:cNvCxnSpPr/>
      </xdr:nvCxnSpPr>
      <xdr:spPr>
        <a:xfrm flipV="1">
          <a:off x="64808100" y="15161938"/>
          <a:ext cx="245263" cy="778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38100</xdr:colOff>
      <xdr:row>28</xdr:row>
      <xdr:rowOff>48938</xdr:rowOff>
    </xdr:from>
    <xdr:to>
      <xdr:col>120</xdr:col>
      <xdr:colOff>283363</xdr:colOff>
      <xdr:row>29</xdr:row>
      <xdr:rowOff>287931</xdr:rowOff>
    </xdr:to>
    <xdr:cxnSp macro="">
      <xdr:nvCxnSpPr>
        <xdr:cNvPr id="1280804" name="Straight Connector 1280803"/>
        <xdr:cNvCxnSpPr/>
      </xdr:nvCxnSpPr>
      <xdr:spPr>
        <a:xfrm flipV="1">
          <a:off x="64808100" y="15161938"/>
          <a:ext cx="245263" cy="778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39</xdr:row>
      <xdr:rowOff>58530</xdr:rowOff>
    </xdr:from>
    <xdr:to>
      <xdr:col>103</xdr:col>
      <xdr:colOff>412762</xdr:colOff>
      <xdr:row>39</xdr:row>
      <xdr:rowOff>58632</xdr:rowOff>
    </xdr:to>
    <xdr:cxnSp macro="">
      <xdr:nvCxnSpPr>
        <xdr:cNvPr id="1280805" name="Straight Connector 1280804"/>
        <xdr:cNvCxnSpPr/>
      </xdr:nvCxnSpPr>
      <xdr:spPr>
        <a:xfrm>
          <a:off x="56007000" y="21108780"/>
          <a:ext cx="12" cy="1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39</xdr:row>
      <xdr:rowOff>58530</xdr:rowOff>
    </xdr:from>
    <xdr:to>
      <xdr:col>103</xdr:col>
      <xdr:colOff>412762</xdr:colOff>
      <xdr:row>39</xdr:row>
      <xdr:rowOff>58632</xdr:rowOff>
    </xdr:to>
    <xdr:cxnSp macro="">
      <xdr:nvCxnSpPr>
        <xdr:cNvPr id="1280806" name="Straight Connector 1280805"/>
        <xdr:cNvCxnSpPr/>
      </xdr:nvCxnSpPr>
      <xdr:spPr>
        <a:xfrm>
          <a:off x="56007000" y="21108780"/>
          <a:ext cx="12" cy="1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412762</xdr:colOff>
      <xdr:row>39</xdr:row>
      <xdr:rowOff>58632</xdr:rowOff>
    </xdr:from>
    <xdr:to>
      <xdr:col>104</xdr:col>
      <xdr:colOff>6350</xdr:colOff>
      <xdr:row>40</xdr:row>
      <xdr:rowOff>534694</xdr:rowOff>
    </xdr:to>
    <xdr:cxnSp macro="">
      <xdr:nvCxnSpPr>
        <xdr:cNvPr id="1280807" name="Straight Connector 1280806"/>
        <xdr:cNvCxnSpPr/>
      </xdr:nvCxnSpPr>
      <xdr:spPr>
        <a:xfrm>
          <a:off x="56007012" y="21108882"/>
          <a:ext cx="133338" cy="10158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412762</xdr:colOff>
      <xdr:row>39</xdr:row>
      <xdr:rowOff>58632</xdr:rowOff>
    </xdr:from>
    <xdr:to>
      <xdr:col>104</xdr:col>
      <xdr:colOff>6350</xdr:colOff>
      <xdr:row>40</xdr:row>
      <xdr:rowOff>534694</xdr:rowOff>
    </xdr:to>
    <xdr:cxnSp macro="">
      <xdr:nvCxnSpPr>
        <xdr:cNvPr id="1280808" name="Straight Connector 1280807"/>
        <xdr:cNvCxnSpPr/>
      </xdr:nvCxnSpPr>
      <xdr:spPr>
        <a:xfrm>
          <a:off x="56007012" y="21108882"/>
          <a:ext cx="133338" cy="10158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6350</xdr:colOff>
      <xdr:row>40</xdr:row>
      <xdr:rowOff>534694</xdr:rowOff>
    </xdr:from>
    <xdr:to>
      <xdr:col>104</xdr:col>
      <xdr:colOff>73378</xdr:colOff>
      <xdr:row>41</xdr:row>
      <xdr:rowOff>505591</xdr:rowOff>
    </xdr:to>
    <xdr:cxnSp macro="">
      <xdr:nvCxnSpPr>
        <xdr:cNvPr id="1280809" name="Straight Connector 1280808"/>
        <xdr:cNvCxnSpPr/>
      </xdr:nvCxnSpPr>
      <xdr:spPr>
        <a:xfrm>
          <a:off x="56140350" y="22124694"/>
          <a:ext cx="67028" cy="5106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6350</xdr:colOff>
      <xdr:row>40</xdr:row>
      <xdr:rowOff>534694</xdr:rowOff>
    </xdr:from>
    <xdr:to>
      <xdr:col>104</xdr:col>
      <xdr:colOff>73378</xdr:colOff>
      <xdr:row>41</xdr:row>
      <xdr:rowOff>505591</xdr:rowOff>
    </xdr:to>
    <xdr:cxnSp macro="">
      <xdr:nvCxnSpPr>
        <xdr:cNvPr id="1280810" name="Straight Connector 1280809"/>
        <xdr:cNvCxnSpPr/>
      </xdr:nvCxnSpPr>
      <xdr:spPr>
        <a:xfrm>
          <a:off x="56140350" y="22124694"/>
          <a:ext cx="67028" cy="5106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505589</xdr:rowOff>
    </xdr:from>
    <xdr:to>
      <xdr:col>104</xdr:col>
      <xdr:colOff>73403</xdr:colOff>
      <xdr:row>41</xdr:row>
      <xdr:rowOff>505591</xdr:rowOff>
    </xdr:to>
    <xdr:cxnSp macro="">
      <xdr:nvCxnSpPr>
        <xdr:cNvPr id="1280811" name="Straight Connector 1280810"/>
        <xdr:cNvCxnSpPr/>
      </xdr:nvCxnSpPr>
      <xdr:spPr>
        <a:xfrm flipV="1">
          <a:off x="56207378" y="22635339"/>
          <a:ext cx="25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73378</xdr:colOff>
      <xdr:row>41</xdr:row>
      <xdr:rowOff>505580</xdr:rowOff>
    </xdr:from>
    <xdr:to>
      <xdr:col>104</xdr:col>
      <xdr:colOff>73378</xdr:colOff>
      <xdr:row>41</xdr:row>
      <xdr:rowOff>505591</xdr:rowOff>
    </xdr:to>
    <xdr:cxnSp macro="">
      <xdr:nvCxnSpPr>
        <xdr:cNvPr id="1280812" name="Straight Connector 1280811"/>
        <xdr:cNvCxnSpPr/>
      </xdr:nvCxnSpPr>
      <xdr:spPr>
        <a:xfrm flipV="1">
          <a:off x="56207378" y="22635330"/>
          <a:ext cx="0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73403</xdr:colOff>
      <xdr:row>41</xdr:row>
      <xdr:rowOff>494883</xdr:rowOff>
    </xdr:from>
    <xdr:to>
      <xdr:col>104</xdr:col>
      <xdr:colOff>211541</xdr:colOff>
      <xdr:row>41</xdr:row>
      <xdr:rowOff>505589</xdr:rowOff>
    </xdr:to>
    <xdr:cxnSp macro="">
      <xdr:nvCxnSpPr>
        <xdr:cNvPr id="1280813" name="Straight Connector 1280812"/>
        <xdr:cNvCxnSpPr/>
      </xdr:nvCxnSpPr>
      <xdr:spPr>
        <a:xfrm flipV="1">
          <a:off x="56207403" y="22624633"/>
          <a:ext cx="138138" cy="107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67859</xdr:colOff>
      <xdr:row>41</xdr:row>
      <xdr:rowOff>453408</xdr:rowOff>
    </xdr:from>
    <xdr:to>
      <xdr:col>104</xdr:col>
      <xdr:colOff>73378</xdr:colOff>
      <xdr:row>41</xdr:row>
      <xdr:rowOff>505580</xdr:rowOff>
    </xdr:to>
    <xdr:cxnSp macro="">
      <xdr:nvCxnSpPr>
        <xdr:cNvPr id="1280814" name="Straight Connector 1280813"/>
        <xdr:cNvCxnSpPr/>
      </xdr:nvCxnSpPr>
      <xdr:spPr>
        <a:xfrm flipH="1" flipV="1">
          <a:off x="56201859" y="22583158"/>
          <a:ext cx="5519" cy="521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211541</xdr:colOff>
      <xdr:row>41</xdr:row>
      <xdr:rowOff>443322</xdr:rowOff>
    </xdr:from>
    <xdr:to>
      <xdr:col>105</xdr:col>
      <xdr:colOff>210896</xdr:colOff>
      <xdr:row>41</xdr:row>
      <xdr:rowOff>494883</xdr:rowOff>
    </xdr:to>
    <xdr:cxnSp macro="">
      <xdr:nvCxnSpPr>
        <xdr:cNvPr id="1280815" name="Straight Connector 1280814"/>
        <xdr:cNvCxnSpPr/>
      </xdr:nvCxnSpPr>
      <xdr:spPr>
        <a:xfrm flipV="1">
          <a:off x="56345541" y="22573072"/>
          <a:ext cx="539105" cy="515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62154</xdr:colOff>
      <xdr:row>41</xdr:row>
      <xdr:rowOff>244571</xdr:rowOff>
    </xdr:from>
    <xdr:to>
      <xdr:col>104</xdr:col>
      <xdr:colOff>67859</xdr:colOff>
      <xdr:row>41</xdr:row>
      <xdr:rowOff>453408</xdr:rowOff>
    </xdr:to>
    <xdr:cxnSp macro="">
      <xdr:nvCxnSpPr>
        <xdr:cNvPr id="1280816" name="Straight Connector 1280815"/>
        <xdr:cNvCxnSpPr/>
      </xdr:nvCxnSpPr>
      <xdr:spPr>
        <a:xfrm flipH="1" flipV="1">
          <a:off x="56196154" y="22374321"/>
          <a:ext cx="5705" cy="2088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210896</xdr:colOff>
      <xdr:row>41</xdr:row>
      <xdr:rowOff>412572</xdr:rowOff>
    </xdr:from>
    <xdr:to>
      <xdr:col>105</xdr:col>
      <xdr:colOff>471035</xdr:colOff>
      <xdr:row>41</xdr:row>
      <xdr:rowOff>443322</xdr:rowOff>
    </xdr:to>
    <xdr:cxnSp macro="">
      <xdr:nvCxnSpPr>
        <xdr:cNvPr id="1280817" name="Straight Connector 1280816"/>
        <xdr:cNvCxnSpPr/>
      </xdr:nvCxnSpPr>
      <xdr:spPr>
        <a:xfrm flipV="1">
          <a:off x="56884646" y="22542322"/>
          <a:ext cx="260139" cy="307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62154</xdr:colOff>
      <xdr:row>41</xdr:row>
      <xdr:rowOff>140618</xdr:rowOff>
    </xdr:from>
    <xdr:to>
      <xdr:col>104</xdr:col>
      <xdr:colOff>68715</xdr:colOff>
      <xdr:row>41</xdr:row>
      <xdr:rowOff>244571</xdr:rowOff>
    </xdr:to>
    <xdr:cxnSp macro="">
      <xdr:nvCxnSpPr>
        <xdr:cNvPr id="1280818" name="Straight Connector 1280817"/>
        <xdr:cNvCxnSpPr/>
      </xdr:nvCxnSpPr>
      <xdr:spPr>
        <a:xfrm flipV="1">
          <a:off x="56196154" y="22270368"/>
          <a:ext cx="6561" cy="1039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471035</xdr:colOff>
      <xdr:row>41</xdr:row>
      <xdr:rowOff>378606</xdr:rowOff>
    </xdr:from>
    <xdr:to>
      <xdr:col>106</xdr:col>
      <xdr:colOff>185496</xdr:colOff>
      <xdr:row>41</xdr:row>
      <xdr:rowOff>412572</xdr:rowOff>
    </xdr:to>
    <xdr:cxnSp macro="">
      <xdr:nvCxnSpPr>
        <xdr:cNvPr id="1280819" name="Straight Connector 1280818"/>
        <xdr:cNvCxnSpPr/>
      </xdr:nvCxnSpPr>
      <xdr:spPr>
        <a:xfrm flipV="1">
          <a:off x="57144785" y="22508356"/>
          <a:ext cx="254211" cy="339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68715</xdr:colOff>
      <xdr:row>41</xdr:row>
      <xdr:rowOff>36875</xdr:rowOff>
    </xdr:from>
    <xdr:to>
      <xdr:col>104</xdr:col>
      <xdr:colOff>81204</xdr:colOff>
      <xdr:row>41</xdr:row>
      <xdr:rowOff>140618</xdr:rowOff>
    </xdr:to>
    <xdr:cxnSp macro="">
      <xdr:nvCxnSpPr>
        <xdr:cNvPr id="1280820" name="Straight Connector 1280819"/>
        <xdr:cNvCxnSpPr/>
      </xdr:nvCxnSpPr>
      <xdr:spPr>
        <a:xfrm flipV="1">
          <a:off x="56202715" y="22166625"/>
          <a:ext cx="12489" cy="103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185496</xdr:colOff>
      <xdr:row>41</xdr:row>
      <xdr:rowOff>301324</xdr:rowOff>
    </xdr:from>
    <xdr:to>
      <xdr:col>107</xdr:col>
      <xdr:colOff>137375</xdr:colOff>
      <xdr:row>41</xdr:row>
      <xdr:rowOff>378606</xdr:rowOff>
    </xdr:to>
    <xdr:cxnSp macro="">
      <xdr:nvCxnSpPr>
        <xdr:cNvPr id="1280821" name="Straight Connector 1280820"/>
        <xdr:cNvCxnSpPr/>
      </xdr:nvCxnSpPr>
      <xdr:spPr>
        <a:xfrm flipV="1">
          <a:off x="57398996" y="22431074"/>
          <a:ext cx="491629" cy="772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81204</xdr:colOff>
      <xdr:row>40</xdr:row>
      <xdr:rowOff>369483</xdr:rowOff>
    </xdr:from>
    <xdr:to>
      <xdr:col>104</xdr:col>
      <xdr:colOff>122975</xdr:colOff>
      <xdr:row>41</xdr:row>
      <xdr:rowOff>36875</xdr:rowOff>
    </xdr:to>
    <xdr:cxnSp macro="">
      <xdr:nvCxnSpPr>
        <xdr:cNvPr id="1280822" name="Straight Connector 1280821"/>
        <xdr:cNvCxnSpPr/>
      </xdr:nvCxnSpPr>
      <xdr:spPr>
        <a:xfrm flipV="1">
          <a:off x="56215204" y="21959483"/>
          <a:ext cx="41771" cy="2071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137375</xdr:colOff>
      <xdr:row>41</xdr:row>
      <xdr:rowOff>299371</xdr:rowOff>
    </xdr:from>
    <xdr:to>
      <xdr:col>107</xdr:col>
      <xdr:colOff>148617</xdr:colOff>
      <xdr:row>41</xdr:row>
      <xdr:rowOff>301324</xdr:rowOff>
    </xdr:to>
    <xdr:cxnSp macro="">
      <xdr:nvCxnSpPr>
        <xdr:cNvPr id="1280823" name="Straight Connector 1280822"/>
        <xdr:cNvCxnSpPr/>
      </xdr:nvCxnSpPr>
      <xdr:spPr>
        <a:xfrm flipV="1">
          <a:off x="57890625" y="22429121"/>
          <a:ext cx="11242" cy="19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122975</xdr:colOff>
      <xdr:row>40</xdr:row>
      <xdr:rowOff>364638</xdr:rowOff>
    </xdr:from>
    <xdr:to>
      <xdr:col>104</xdr:col>
      <xdr:colOff>124209</xdr:colOff>
      <xdr:row>40</xdr:row>
      <xdr:rowOff>369483</xdr:rowOff>
    </xdr:to>
    <xdr:cxnSp macro="">
      <xdr:nvCxnSpPr>
        <xdr:cNvPr id="1280824" name="Straight Connector 1280823"/>
        <xdr:cNvCxnSpPr/>
      </xdr:nvCxnSpPr>
      <xdr:spPr>
        <a:xfrm flipV="1">
          <a:off x="56256975" y="21954638"/>
          <a:ext cx="1234" cy="4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148617</xdr:colOff>
      <xdr:row>41</xdr:row>
      <xdr:rowOff>299366</xdr:rowOff>
    </xdr:from>
    <xdr:to>
      <xdr:col>107</xdr:col>
      <xdr:colOff>148642</xdr:colOff>
      <xdr:row>41</xdr:row>
      <xdr:rowOff>299371</xdr:rowOff>
    </xdr:to>
    <xdr:cxnSp macro="">
      <xdr:nvCxnSpPr>
        <xdr:cNvPr id="1280825" name="Straight Connector 1280824"/>
        <xdr:cNvCxnSpPr/>
      </xdr:nvCxnSpPr>
      <xdr:spPr>
        <a:xfrm flipV="1">
          <a:off x="57901867" y="22429116"/>
          <a:ext cx="25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124209</xdr:colOff>
      <xdr:row>40</xdr:row>
      <xdr:rowOff>364627</xdr:rowOff>
    </xdr:from>
    <xdr:to>
      <xdr:col>104</xdr:col>
      <xdr:colOff>124216</xdr:colOff>
      <xdr:row>40</xdr:row>
      <xdr:rowOff>364638</xdr:rowOff>
    </xdr:to>
    <xdr:cxnSp macro="">
      <xdr:nvCxnSpPr>
        <xdr:cNvPr id="1280826" name="Straight Connector 1280825"/>
        <xdr:cNvCxnSpPr/>
      </xdr:nvCxnSpPr>
      <xdr:spPr>
        <a:xfrm flipV="1">
          <a:off x="56258209" y="21954627"/>
          <a:ext cx="7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148642</xdr:colOff>
      <xdr:row>41</xdr:row>
      <xdr:rowOff>212017</xdr:rowOff>
    </xdr:from>
    <xdr:to>
      <xdr:col>108</xdr:col>
      <xdr:colOff>68393</xdr:colOff>
      <xdr:row>41</xdr:row>
      <xdr:rowOff>299366</xdr:rowOff>
    </xdr:to>
    <xdr:cxnSp macro="">
      <xdr:nvCxnSpPr>
        <xdr:cNvPr id="1280827" name="Straight Connector 1280826"/>
        <xdr:cNvCxnSpPr/>
      </xdr:nvCxnSpPr>
      <xdr:spPr>
        <a:xfrm flipV="1">
          <a:off x="57901892" y="22341767"/>
          <a:ext cx="459501" cy="873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124216</xdr:colOff>
      <xdr:row>40</xdr:row>
      <xdr:rowOff>162353</xdr:rowOff>
    </xdr:from>
    <xdr:to>
      <xdr:col>104</xdr:col>
      <xdr:colOff>185607</xdr:colOff>
      <xdr:row>40</xdr:row>
      <xdr:rowOff>364627</xdr:rowOff>
    </xdr:to>
    <xdr:cxnSp macro="">
      <xdr:nvCxnSpPr>
        <xdr:cNvPr id="1280828" name="Straight Connector 1280827"/>
        <xdr:cNvCxnSpPr/>
      </xdr:nvCxnSpPr>
      <xdr:spPr>
        <a:xfrm flipV="1">
          <a:off x="56258216" y="21752353"/>
          <a:ext cx="61391" cy="2022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68393</xdr:colOff>
      <xdr:row>40</xdr:row>
      <xdr:rowOff>478952</xdr:rowOff>
    </xdr:from>
    <xdr:to>
      <xdr:col>110</xdr:col>
      <xdr:colOff>85235</xdr:colOff>
      <xdr:row>41</xdr:row>
      <xdr:rowOff>212017</xdr:rowOff>
    </xdr:to>
    <xdr:cxnSp macro="">
      <xdr:nvCxnSpPr>
        <xdr:cNvPr id="1280829" name="Straight Connector 1280828"/>
        <xdr:cNvCxnSpPr/>
      </xdr:nvCxnSpPr>
      <xdr:spPr>
        <a:xfrm flipV="1">
          <a:off x="58361393" y="22068952"/>
          <a:ext cx="1096342" cy="2728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185607</xdr:colOff>
      <xdr:row>39</xdr:row>
      <xdr:rowOff>181263</xdr:rowOff>
    </xdr:from>
    <xdr:to>
      <xdr:col>104</xdr:col>
      <xdr:colOff>422765</xdr:colOff>
      <xdr:row>40</xdr:row>
      <xdr:rowOff>162353</xdr:rowOff>
    </xdr:to>
    <xdr:cxnSp macro="">
      <xdr:nvCxnSpPr>
        <xdr:cNvPr id="1280830" name="Straight Connector 1280829"/>
        <xdr:cNvCxnSpPr/>
      </xdr:nvCxnSpPr>
      <xdr:spPr>
        <a:xfrm flipV="1">
          <a:off x="56319607" y="21231513"/>
          <a:ext cx="237158" cy="5208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85235</xdr:colOff>
      <xdr:row>40</xdr:row>
      <xdr:rowOff>140120</xdr:rowOff>
    </xdr:from>
    <xdr:to>
      <xdr:col>112</xdr:col>
      <xdr:colOff>3435</xdr:colOff>
      <xdr:row>40</xdr:row>
      <xdr:rowOff>478952</xdr:rowOff>
    </xdr:to>
    <xdr:cxnSp macro="">
      <xdr:nvCxnSpPr>
        <xdr:cNvPr id="1280831" name="Straight Connector 1280830"/>
        <xdr:cNvCxnSpPr/>
      </xdr:nvCxnSpPr>
      <xdr:spPr>
        <a:xfrm flipV="1">
          <a:off x="59457735" y="21730120"/>
          <a:ext cx="997700" cy="3388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422765</xdr:colOff>
      <xdr:row>38</xdr:row>
      <xdr:rowOff>191106</xdr:rowOff>
    </xdr:from>
    <xdr:to>
      <xdr:col>105</xdr:col>
      <xdr:colOff>218815</xdr:colOff>
      <xdr:row>39</xdr:row>
      <xdr:rowOff>181263</xdr:rowOff>
    </xdr:to>
    <xdr:cxnSp macro="">
      <xdr:nvCxnSpPr>
        <xdr:cNvPr id="1280832" name="Straight Connector 1280831"/>
        <xdr:cNvCxnSpPr/>
      </xdr:nvCxnSpPr>
      <xdr:spPr>
        <a:xfrm flipV="1">
          <a:off x="56556765" y="20701606"/>
          <a:ext cx="335800" cy="5299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3435</xdr:colOff>
      <xdr:row>39</xdr:row>
      <xdr:rowOff>279296</xdr:rowOff>
    </xdr:from>
    <xdr:to>
      <xdr:col>113</xdr:col>
      <xdr:colOff>377552</xdr:colOff>
      <xdr:row>40</xdr:row>
      <xdr:rowOff>140120</xdr:rowOff>
    </xdr:to>
    <xdr:cxnSp macro="">
      <xdr:nvCxnSpPr>
        <xdr:cNvPr id="1280833" name="Straight Connector 1280832"/>
        <xdr:cNvCxnSpPr/>
      </xdr:nvCxnSpPr>
      <xdr:spPr>
        <a:xfrm flipV="1">
          <a:off x="60455435" y="21329546"/>
          <a:ext cx="913867" cy="4005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218815</xdr:colOff>
      <xdr:row>37</xdr:row>
      <xdr:rowOff>187610</xdr:rowOff>
    </xdr:from>
    <xdr:to>
      <xdr:col>106</xdr:col>
      <xdr:colOff>98698</xdr:colOff>
      <xdr:row>38</xdr:row>
      <xdr:rowOff>191106</xdr:rowOff>
    </xdr:to>
    <xdr:cxnSp macro="">
      <xdr:nvCxnSpPr>
        <xdr:cNvPr id="1280834" name="Straight Connector 1280833"/>
        <xdr:cNvCxnSpPr/>
      </xdr:nvCxnSpPr>
      <xdr:spPr>
        <a:xfrm flipV="1">
          <a:off x="56892565" y="20158360"/>
          <a:ext cx="419633" cy="5432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377552</xdr:colOff>
      <xdr:row>38</xdr:row>
      <xdr:rowOff>359035</xdr:rowOff>
    </xdr:from>
    <xdr:to>
      <xdr:col>115</xdr:col>
      <xdr:colOff>136072</xdr:colOff>
      <xdr:row>39</xdr:row>
      <xdr:rowOff>279296</xdr:rowOff>
    </xdr:to>
    <xdr:cxnSp macro="">
      <xdr:nvCxnSpPr>
        <xdr:cNvPr id="1280835" name="Straight Connector 1280834"/>
        <xdr:cNvCxnSpPr/>
      </xdr:nvCxnSpPr>
      <xdr:spPr>
        <a:xfrm flipV="1">
          <a:off x="61369302" y="20869535"/>
          <a:ext cx="838020" cy="4600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98698</xdr:colOff>
      <xdr:row>36</xdr:row>
      <xdr:rowOff>168466</xdr:rowOff>
    </xdr:from>
    <xdr:to>
      <xdr:col>107</xdr:col>
      <xdr:colOff>54428</xdr:colOff>
      <xdr:row>37</xdr:row>
      <xdr:rowOff>187610</xdr:rowOff>
    </xdr:to>
    <xdr:cxnSp macro="">
      <xdr:nvCxnSpPr>
        <xdr:cNvPr id="1280836" name="Straight Connector 1280835"/>
        <xdr:cNvCxnSpPr/>
      </xdr:nvCxnSpPr>
      <xdr:spPr>
        <a:xfrm flipV="1">
          <a:off x="57312198" y="19599466"/>
          <a:ext cx="495480" cy="5588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136072</xdr:colOff>
      <xdr:row>37</xdr:row>
      <xdr:rowOff>379674</xdr:rowOff>
    </xdr:from>
    <xdr:to>
      <xdr:col>116</xdr:col>
      <xdr:colOff>359662</xdr:colOff>
      <xdr:row>38</xdr:row>
      <xdr:rowOff>359035</xdr:rowOff>
    </xdr:to>
    <xdr:cxnSp macro="">
      <xdr:nvCxnSpPr>
        <xdr:cNvPr id="1280837" name="Straight Connector 1280836"/>
        <xdr:cNvCxnSpPr/>
      </xdr:nvCxnSpPr>
      <xdr:spPr>
        <a:xfrm flipV="1">
          <a:off x="62207322" y="20350424"/>
          <a:ext cx="763340" cy="5191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54428</xdr:colOff>
      <xdr:row>35</xdr:row>
      <xdr:rowOff>133339</xdr:rowOff>
    </xdr:from>
    <xdr:to>
      <xdr:col>108</xdr:col>
      <xdr:colOff>84838</xdr:colOff>
      <xdr:row>36</xdr:row>
      <xdr:rowOff>168466</xdr:rowOff>
    </xdr:to>
    <xdr:cxnSp macro="">
      <xdr:nvCxnSpPr>
        <xdr:cNvPr id="1280838" name="Straight Connector 1280837"/>
        <xdr:cNvCxnSpPr/>
      </xdr:nvCxnSpPr>
      <xdr:spPr>
        <a:xfrm flipV="1">
          <a:off x="57807678" y="19024589"/>
          <a:ext cx="570160" cy="5748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359662</xdr:colOff>
      <xdr:row>36</xdr:row>
      <xdr:rowOff>339582</xdr:rowOff>
    </xdr:from>
    <xdr:to>
      <xdr:col>117</xdr:col>
      <xdr:colOff>502921</xdr:colOff>
      <xdr:row>37</xdr:row>
      <xdr:rowOff>379674</xdr:rowOff>
    </xdr:to>
    <xdr:cxnSp macro="">
      <xdr:nvCxnSpPr>
        <xdr:cNvPr id="1280839" name="Straight Connector 1280838"/>
        <xdr:cNvCxnSpPr/>
      </xdr:nvCxnSpPr>
      <xdr:spPr>
        <a:xfrm flipV="1">
          <a:off x="62970662" y="19770582"/>
          <a:ext cx="683009" cy="5798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84838</xdr:colOff>
      <xdr:row>34</xdr:row>
      <xdr:rowOff>83858</xdr:rowOff>
    </xdr:from>
    <xdr:to>
      <xdr:col>109</xdr:col>
      <xdr:colOff>195579</xdr:colOff>
      <xdr:row>35</xdr:row>
      <xdr:rowOff>133339</xdr:rowOff>
    </xdr:to>
    <xdr:cxnSp macro="">
      <xdr:nvCxnSpPr>
        <xdr:cNvPr id="1280840" name="Straight Connector 1280839"/>
        <xdr:cNvCxnSpPr/>
      </xdr:nvCxnSpPr>
      <xdr:spPr>
        <a:xfrm flipV="1">
          <a:off x="58377838" y="18435358"/>
          <a:ext cx="650491" cy="5892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502921</xdr:colOff>
      <xdr:row>35</xdr:row>
      <xdr:rowOff>235158</xdr:rowOff>
    </xdr:from>
    <xdr:to>
      <xdr:col>119</xdr:col>
      <xdr:colOff>13630</xdr:colOff>
      <xdr:row>36</xdr:row>
      <xdr:rowOff>339582</xdr:rowOff>
    </xdr:to>
    <xdr:cxnSp macro="">
      <xdr:nvCxnSpPr>
        <xdr:cNvPr id="1280841" name="Straight Connector 1280840"/>
        <xdr:cNvCxnSpPr/>
      </xdr:nvCxnSpPr>
      <xdr:spPr>
        <a:xfrm flipV="1">
          <a:off x="63653671" y="19126408"/>
          <a:ext cx="590209" cy="6441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195579</xdr:colOff>
      <xdr:row>33</xdr:row>
      <xdr:rowOff>23626</xdr:rowOff>
    </xdr:from>
    <xdr:to>
      <xdr:col>110</xdr:col>
      <xdr:colOff>399120</xdr:colOff>
      <xdr:row>34</xdr:row>
      <xdr:rowOff>83858</xdr:rowOff>
    </xdr:to>
    <xdr:cxnSp macro="">
      <xdr:nvCxnSpPr>
        <xdr:cNvPr id="1280842" name="Straight Connector 1280841"/>
        <xdr:cNvCxnSpPr/>
      </xdr:nvCxnSpPr>
      <xdr:spPr>
        <a:xfrm flipV="1">
          <a:off x="59028329" y="17835376"/>
          <a:ext cx="743291" cy="5999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13630</xdr:colOff>
      <xdr:row>34</xdr:row>
      <xdr:rowOff>60835</xdr:rowOff>
    </xdr:from>
    <xdr:to>
      <xdr:col>119</xdr:col>
      <xdr:colOff>491747</xdr:colOff>
      <xdr:row>35</xdr:row>
      <xdr:rowOff>235158</xdr:rowOff>
    </xdr:to>
    <xdr:cxnSp macro="">
      <xdr:nvCxnSpPr>
        <xdr:cNvPr id="1280843" name="Straight Connector 1280842"/>
        <xdr:cNvCxnSpPr/>
      </xdr:nvCxnSpPr>
      <xdr:spPr>
        <a:xfrm flipV="1">
          <a:off x="64243880" y="18412335"/>
          <a:ext cx="478117" cy="714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399120</xdr:colOff>
      <xdr:row>31</xdr:row>
      <xdr:rowOff>497962</xdr:rowOff>
    </xdr:from>
    <xdr:to>
      <xdr:col>112</xdr:col>
      <xdr:colOff>175003</xdr:colOff>
      <xdr:row>33</xdr:row>
      <xdr:rowOff>23626</xdr:rowOff>
    </xdr:to>
    <xdr:cxnSp macro="">
      <xdr:nvCxnSpPr>
        <xdr:cNvPr id="1280844" name="Straight Connector 1280843"/>
        <xdr:cNvCxnSpPr/>
      </xdr:nvCxnSpPr>
      <xdr:spPr>
        <a:xfrm flipV="1">
          <a:off x="59771620" y="17230212"/>
          <a:ext cx="855383" cy="605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491747</xdr:colOff>
      <xdr:row>32</xdr:row>
      <xdr:rowOff>349055</xdr:rowOff>
    </xdr:from>
    <xdr:to>
      <xdr:col>120</xdr:col>
      <xdr:colOff>292708</xdr:colOff>
      <xdr:row>34</xdr:row>
      <xdr:rowOff>60835</xdr:rowOff>
    </xdr:to>
    <xdr:cxnSp macro="">
      <xdr:nvCxnSpPr>
        <xdr:cNvPr id="1280845" name="Straight Connector 1280844"/>
        <xdr:cNvCxnSpPr/>
      </xdr:nvCxnSpPr>
      <xdr:spPr>
        <a:xfrm flipV="1">
          <a:off x="64721997" y="17621055"/>
          <a:ext cx="340711" cy="7912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175003</xdr:colOff>
      <xdr:row>30</xdr:row>
      <xdr:rowOff>434670</xdr:rowOff>
    </xdr:from>
    <xdr:to>
      <xdr:col>114</xdr:col>
      <xdr:colOff>88292</xdr:colOff>
      <xdr:row>31</xdr:row>
      <xdr:rowOff>497962</xdr:rowOff>
    </xdr:to>
    <xdr:cxnSp macro="">
      <xdr:nvCxnSpPr>
        <xdr:cNvPr id="1280846" name="Straight Connector 1280845"/>
        <xdr:cNvCxnSpPr/>
      </xdr:nvCxnSpPr>
      <xdr:spPr>
        <a:xfrm flipV="1">
          <a:off x="60627003" y="16627170"/>
          <a:ext cx="992789" cy="6030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292708</xdr:colOff>
      <xdr:row>31</xdr:row>
      <xdr:rowOff>10120</xdr:rowOff>
    </xdr:from>
    <xdr:to>
      <xdr:col>120</xdr:col>
      <xdr:colOff>460697</xdr:colOff>
      <xdr:row>32</xdr:row>
      <xdr:rowOff>349055</xdr:rowOff>
    </xdr:to>
    <xdr:cxnSp macro="">
      <xdr:nvCxnSpPr>
        <xdr:cNvPr id="1280847" name="Straight Connector 1280846"/>
        <xdr:cNvCxnSpPr/>
      </xdr:nvCxnSpPr>
      <xdr:spPr>
        <a:xfrm flipV="1">
          <a:off x="65062708" y="16742370"/>
          <a:ext cx="167989" cy="8786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88292</xdr:colOff>
      <xdr:row>29</xdr:row>
      <xdr:rowOff>383698</xdr:rowOff>
    </xdr:from>
    <xdr:to>
      <xdr:col>116</xdr:col>
      <xdr:colOff>174303</xdr:colOff>
      <xdr:row>30</xdr:row>
      <xdr:rowOff>434670</xdr:rowOff>
    </xdr:to>
    <xdr:cxnSp macro="">
      <xdr:nvCxnSpPr>
        <xdr:cNvPr id="1280848" name="Straight Connector 1280847"/>
        <xdr:cNvCxnSpPr/>
      </xdr:nvCxnSpPr>
      <xdr:spPr>
        <a:xfrm flipV="1">
          <a:off x="61619792" y="16036448"/>
          <a:ext cx="1165511" cy="5907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460697</xdr:colOff>
      <xdr:row>30</xdr:row>
      <xdr:rowOff>267536</xdr:rowOff>
    </xdr:from>
    <xdr:to>
      <xdr:col>120</xdr:col>
      <xdr:colOff>472207</xdr:colOff>
      <xdr:row>31</xdr:row>
      <xdr:rowOff>10120</xdr:rowOff>
    </xdr:to>
    <xdr:cxnSp macro="">
      <xdr:nvCxnSpPr>
        <xdr:cNvPr id="1280849" name="Straight Connector 1280848"/>
        <xdr:cNvCxnSpPr/>
      </xdr:nvCxnSpPr>
      <xdr:spPr>
        <a:xfrm flipV="1">
          <a:off x="65230697" y="16460036"/>
          <a:ext cx="11510" cy="2823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174303</xdr:colOff>
      <xdr:row>29</xdr:row>
      <xdr:rowOff>210274</xdr:rowOff>
    </xdr:from>
    <xdr:to>
      <xdr:col>117</xdr:col>
      <xdr:colOff>23347</xdr:colOff>
      <xdr:row>29</xdr:row>
      <xdr:rowOff>383698</xdr:rowOff>
    </xdr:to>
    <xdr:cxnSp macro="">
      <xdr:nvCxnSpPr>
        <xdr:cNvPr id="1280850" name="Straight Connector 1280849"/>
        <xdr:cNvCxnSpPr/>
      </xdr:nvCxnSpPr>
      <xdr:spPr>
        <a:xfrm flipV="1">
          <a:off x="62785303" y="15863024"/>
          <a:ext cx="388794" cy="1734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472207</xdr:colOff>
      <xdr:row>30</xdr:row>
      <xdr:rowOff>267515</xdr:rowOff>
    </xdr:from>
    <xdr:to>
      <xdr:col>120</xdr:col>
      <xdr:colOff>472207</xdr:colOff>
      <xdr:row>30</xdr:row>
      <xdr:rowOff>267536</xdr:rowOff>
    </xdr:to>
    <xdr:cxnSp macro="">
      <xdr:nvCxnSpPr>
        <xdr:cNvPr id="1280851" name="Straight Connector 1280850"/>
        <xdr:cNvCxnSpPr/>
      </xdr:nvCxnSpPr>
      <xdr:spPr>
        <a:xfrm flipV="1">
          <a:off x="65242207" y="16460015"/>
          <a:ext cx="0" cy="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23347</xdr:colOff>
      <xdr:row>29</xdr:row>
      <xdr:rowOff>210263</xdr:rowOff>
    </xdr:from>
    <xdr:to>
      <xdr:col>117</xdr:col>
      <xdr:colOff>23378</xdr:colOff>
      <xdr:row>29</xdr:row>
      <xdr:rowOff>210274</xdr:rowOff>
    </xdr:to>
    <xdr:cxnSp macro="">
      <xdr:nvCxnSpPr>
        <xdr:cNvPr id="1280852" name="Straight Connector 1280851"/>
        <xdr:cNvCxnSpPr/>
      </xdr:nvCxnSpPr>
      <xdr:spPr>
        <a:xfrm flipV="1">
          <a:off x="63174097" y="15863013"/>
          <a:ext cx="31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471618</xdr:colOff>
      <xdr:row>30</xdr:row>
      <xdr:rowOff>171641</xdr:rowOff>
    </xdr:from>
    <xdr:to>
      <xdr:col>120</xdr:col>
      <xdr:colOff>472207</xdr:colOff>
      <xdr:row>30</xdr:row>
      <xdr:rowOff>267515</xdr:rowOff>
    </xdr:to>
    <xdr:cxnSp macro="">
      <xdr:nvCxnSpPr>
        <xdr:cNvPr id="1280853" name="Straight Connector 1280852"/>
        <xdr:cNvCxnSpPr/>
      </xdr:nvCxnSpPr>
      <xdr:spPr>
        <a:xfrm flipH="1" flipV="1">
          <a:off x="65241618" y="16364141"/>
          <a:ext cx="589" cy="958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23378</xdr:colOff>
      <xdr:row>29</xdr:row>
      <xdr:rowOff>153141</xdr:rowOff>
    </xdr:from>
    <xdr:to>
      <xdr:col>117</xdr:col>
      <xdr:colOff>157032</xdr:colOff>
      <xdr:row>29</xdr:row>
      <xdr:rowOff>210263</xdr:rowOff>
    </xdr:to>
    <xdr:cxnSp macro="">
      <xdr:nvCxnSpPr>
        <xdr:cNvPr id="1280854" name="Straight Connector 1280853"/>
        <xdr:cNvCxnSpPr/>
      </xdr:nvCxnSpPr>
      <xdr:spPr>
        <a:xfrm flipV="1">
          <a:off x="63174128" y="15805891"/>
          <a:ext cx="133654" cy="571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446025</xdr:colOff>
      <xdr:row>29</xdr:row>
      <xdr:rowOff>316613</xdr:rowOff>
    </xdr:from>
    <xdr:to>
      <xdr:col>120</xdr:col>
      <xdr:colOff>471618</xdr:colOff>
      <xdr:row>30</xdr:row>
      <xdr:rowOff>171641</xdr:rowOff>
    </xdr:to>
    <xdr:cxnSp macro="">
      <xdr:nvCxnSpPr>
        <xdr:cNvPr id="1280855" name="Straight Connector 1280854"/>
        <xdr:cNvCxnSpPr/>
      </xdr:nvCxnSpPr>
      <xdr:spPr>
        <a:xfrm flipH="1" flipV="1">
          <a:off x="65216025" y="15969363"/>
          <a:ext cx="25593" cy="3947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157032</xdr:colOff>
      <xdr:row>28</xdr:row>
      <xdr:rowOff>466869</xdr:rowOff>
    </xdr:from>
    <xdr:to>
      <xdr:col>118</xdr:col>
      <xdr:colOff>176275</xdr:colOff>
      <xdr:row>29</xdr:row>
      <xdr:rowOff>153141</xdr:rowOff>
    </xdr:to>
    <xdr:cxnSp macro="">
      <xdr:nvCxnSpPr>
        <xdr:cNvPr id="1280856" name="Straight Connector 1280855"/>
        <xdr:cNvCxnSpPr/>
      </xdr:nvCxnSpPr>
      <xdr:spPr>
        <a:xfrm flipV="1">
          <a:off x="63307782" y="15579869"/>
          <a:ext cx="558993" cy="2260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418604</xdr:colOff>
      <xdr:row>29</xdr:row>
      <xdr:rowOff>112750</xdr:rowOff>
    </xdr:from>
    <xdr:to>
      <xdr:col>120</xdr:col>
      <xdr:colOff>446025</xdr:colOff>
      <xdr:row>29</xdr:row>
      <xdr:rowOff>316613</xdr:rowOff>
    </xdr:to>
    <xdr:cxnSp macro="">
      <xdr:nvCxnSpPr>
        <xdr:cNvPr id="1280857" name="Straight Connector 1280856"/>
        <xdr:cNvCxnSpPr/>
      </xdr:nvCxnSpPr>
      <xdr:spPr>
        <a:xfrm flipH="1" flipV="1">
          <a:off x="65188604" y="15765500"/>
          <a:ext cx="27421" cy="2038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176275</xdr:colOff>
      <xdr:row>28</xdr:row>
      <xdr:rowOff>355828</xdr:rowOff>
    </xdr:from>
    <xdr:to>
      <xdr:col>118</xdr:col>
      <xdr:colOff>470396</xdr:colOff>
      <xdr:row>28</xdr:row>
      <xdr:rowOff>466869</xdr:rowOff>
    </xdr:to>
    <xdr:cxnSp macro="">
      <xdr:nvCxnSpPr>
        <xdr:cNvPr id="1280858" name="Straight Connector 1280857"/>
        <xdr:cNvCxnSpPr/>
      </xdr:nvCxnSpPr>
      <xdr:spPr>
        <a:xfrm flipV="1">
          <a:off x="63866775" y="15468828"/>
          <a:ext cx="294121" cy="1110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380895</xdr:colOff>
      <xdr:row>28</xdr:row>
      <xdr:rowOff>444167</xdr:rowOff>
    </xdr:from>
    <xdr:to>
      <xdr:col>120</xdr:col>
      <xdr:colOff>418604</xdr:colOff>
      <xdr:row>29</xdr:row>
      <xdr:rowOff>112750</xdr:rowOff>
    </xdr:to>
    <xdr:cxnSp macro="">
      <xdr:nvCxnSpPr>
        <xdr:cNvPr id="1280859" name="Straight Connector 1280858"/>
        <xdr:cNvCxnSpPr/>
      </xdr:nvCxnSpPr>
      <xdr:spPr>
        <a:xfrm flipH="1" flipV="1">
          <a:off x="65150895" y="15557167"/>
          <a:ext cx="37709" cy="2083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470396</xdr:colOff>
      <xdr:row>28</xdr:row>
      <xdr:rowOff>246253</xdr:rowOff>
    </xdr:from>
    <xdr:to>
      <xdr:col>119</xdr:col>
      <xdr:colOff>235055</xdr:colOff>
      <xdr:row>28</xdr:row>
      <xdr:rowOff>355828</xdr:rowOff>
    </xdr:to>
    <xdr:cxnSp macro="">
      <xdr:nvCxnSpPr>
        <xdr:cNvPr id="1280860" name="Straight Connector 1280859"/>
        <xdr:cNvCxnSpPr/>
      </xdr:nvCxnSpPr>
      <xdr:spPr>
        <a:xfrm flipV="1">
          <a:off x="64160896" y="15359253"/>
          <a:ext cx="304409" cy="1095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283363</xdr:colOff>
      <xdr:row>28</xdr:row>
      <xdr:rowOff>48938</xdr:rowOff>
    </xdr:from>
    <xdr:to>
      <xdr:col>120</xdr:col>
      <xdr:colOff>380895</xdr:colOff>
      <xdr:row>28</xdr:row>
      <xdr:rowOff>444167</xdr:rowOff>
    </xdr:to>
    <xdr:cxnSp macro="">
      <xdr:nvCxnSpPr>
        <xdr:cNvPr id="1280861" name="Straight Connector 1280860"/>
        <xdr:cNvCxnSpPr/>
      </xdr:nvCxnSpPr>
      <xdr:spPr>
        <a:xfrm flipH="1" flipV="1">
          <a:off x="65053363" y="15161938"/>
          <a:ext cx="97532" cy="3952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235055</xdr:colOff>
      <xdr:row>28</xdr:row>
      <xdr:rowOff>48938</xdr:rowOff>
    </xdr:from>
    <xdr:to>
      <xdr:col>120</xdr:col>
      <xdr:colOff>283363</xdr:colOff>
      <xdr:row>28</xdr:row>
      <xdr:rowOff>246253</xdr:rowOff>
    </xdr:to>
    <xdr:cxnSp macro="">
      <xdr:nvCxnSpPr>
        <xdr:cNvPr id="1280862" name="Straight Connector 1280861"/>
        <xdr:cNvCxnSpPr/>
      </xdr:nvCxnSpPr>
      <xdr:spPr>
        <a:xfrm flipV="1">
          <a:off x="64465305" y="15161938"/>
          <a:ext cx="588058" cy="1973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283363</xdr:colOff>
      <xdr:row>27</xdr:row>
      <xdr:rowOff>471880</xdr:rowOff>
    </xdr:from>
    <xdr:to>
      <xdr:col>120</xdr:col>
      <xdr:colOff>304800</xdr:colOff>
      <xdr:row>28</xdr:row>
      <xdr:rowOff>48938</xdr:rowOff>
    </xdr:to>
    <xdr:cxnSp macro="">
      <xdr:nvCxnSpPr>
        <xdr:cNvPr id="1280863" name="Straight Connector 1280862"/>
        <xdr:cNvCxnSpPr/>
      </xdr:nvCxnSpPr>
      <xdr:spPr>
        <a:xfrm flipV="1">
          <a:off x="65053363" y="15045130"/>
          <a:ext cx="21437" cy="1168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283363</xdr:colOff>
      <xdr:row>27</xdr:row>
      <xdr:rowOff>471880</xdr:rowOff>
    </xdr:from>
    <xdr:to>
      <xdr:col>120</xdr:col>
      <xdr:colOff>304800</xdr:colOff>
      <xdr:row>28</xdr:row>
      <xdr:rowOff>48938</xdr:rowOff>
    </xdr:to>
    <xdr:cxnSp macro="">
      <xdr:nvCxnSpPr>
        <xdr:cNvPr id="1280864" name="Straight Connector 1280863"/>
        <xdr:cNvCxnSpPr/>
      </xdr:nvCxnSpPr>
      <xdr:spPr>
        <a:xfrm flipV="1">
          <a:off x="65053363" y="15045130"/>
          <a:ext cx="21437" cy="1168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304800</xdr:colOff>
      <xdr:row>26</xdr:row>
      <xdr:rowOff>285133</xdr:rowOff>
    </xdr:from>
    <xdr:to>
      <xdr:col>120</xdr:col>
      <xdr:colOff>438150</xdr:colOff>
      <xdr:row>27</xdr:row>
      <xdr:rowOff>471880</xdr:rowOff>
    </xdr:to>
    <xdr:cxnSp macro="">
      <xdr:nvCxnSpPr>
        <xdr:cNvPr id="1280865" name="Straight Connector 1280864"/>
        <xdr:cNvCxnSpPr/>
      </xdr:nvCxnSpPr>
      <xdr:spPr>
        <a:xfrm flipV="1">
          <a:off x="65074800" y="14318633"/>
          <a:ext cx="133350" cy="7264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304800</xdr:colOff>
      <xdr:row>26</xdr:row>
      <xdr:rowOff>285133</xdr:rowOff>
    </xdr:from>
    <xdr:to>
      <xdr:col>120</xdr:col>
      <xdr:colOff>438150</xdr:colOff>
      <xdr:row>27</xdr:row>
      <xdr:rowOff>471880</xdr:rowOff>
    </xdr:to>
    <xdr:cxnSp macro="">
      <xdr:nvCxnSpPr>
        <xdr:cNvPr id="1280866" name="Straight Connector 1280865"/>
        <xdr:cNvCxnSpPr/>
      </xdr:nvCxnSpPr>
      <xdr:spPr>
        <a:xfrm flipV="1">
          <a:off x="65074800" y="14318633"/>
          <a:ext cx="133350" cy="7264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438150</xdr:colOff>
      <xdr:row>25</xdr:row>
      <xdr:rowOff>148006</xdr:rowOff>
    </xdr:from>
    <xdr:to>
      <xdr:col>121</xdr:col>
      <xdr:colOff>22640</xdr:colOff>
      <xdr:row>26</xdr:row>
      <xdr:rowOff>285133</xdr:rowOff>
    </xdr:to>
    <xdr:cxnSp macro="">
      <xdr:nvCxnSpPr>
        <xdr:cNvPr id="1280867" name="Straight Connector 1280866"/>
        <xdr:cNvCxnSpPr/>
      </xdr:nvCxnSpPr>
      <xdr:spPr>
        <a:xfrm flipV="1">
          <a:off x="65208150" y="13641756"/>
          <a:ext cx="124240" cy="6768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438150</xdr:colOff>
      <xdr:row>25</xdr:row>
      <xdr:rowOff>148006</xdr:rowOff>
    </xdr:from>
    <xdr:to>
      <xdr:col>121</xdr:col>
      <xdr:colOff>22640</xdr:colOff>
      <xdr:row>26</xdr:row>
      <xdr:rowOff>285133</xdr:rowOff>
    </xdr:to>
    <xdr:cxnSp macro="">
      <xdr:nvCxnSpPr>
        <xdr:cNvPr id="1280868" name="Straight Connector 1280867"/>
        <xdr:cNvCxnSpPr/>
      </xdr:nvCxnSpPr>
      <xdr:spPr>
        <a:xfrm flipV="1">
          <a:off x="65208150" y="13641756"/>
          <a:ext cx="124240" cy="6768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38</xdr:row>
      <xdr:rowOff>370664</xdr:rowOff>
    </xdr:from>
    <xdr:to>
      <xdr:col>103</xdr:col>
      <xdr:colOff>412762</xdr:colOff>
      <xdr:row>39</xdr:row>
      <xdr:rowOff>58519</xdr:rowOff>
    </xdr:to>
    <xdr:cxnSp macro="">
      <xdr:nvCxnSpPr>
        <xdr:cNvPr id="1280869" name="Straight Connector 1280868"/>
        <xdr:cNvCxnSpPr/>
      </xdr:nvCxnSpPr>
      <xdr:spPr>
        <a:xfrm>
          <a:off x="56007000" y="20881164"/>
          <a:ext cx="12" cy="2276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412750</xdr:colOff>
      <xdr:row>38</xdr:row>
      <xdr:rowOff>370664</xdr:rowOff>
    </xdr:from>
    <xdr:to>
      <xdr:col>103</xdr:col>
      <xdr:colOff>412762</xdr:colOff>
      <xdr:row>39</xdr:row>
      <xdr:rowOff>58519</xdr:rowOff>
    </xdr:to>
    <xdr:cxnSp macro="">
      <xdr:nvCxnSpPr>
        <xdr:cNvPr id="1280870" name="Straight Connector 1280869"/>
        <xdr:cNvCxnSpPr/>
      </xdr:nvCxnSpPr>
      <xdr:spPr>
        <a:xfrm>
          <a:off x="56007000" y="20881164"/>
          <a:ext cx="12" cy="2276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412762</xdr:colOff>
      <xdr:row>39</xdr:row>
      <xdr:rowOff>58519</xdr:rowOff>
    </xdr:from>
    <xdr:to>
      <xdr:col>104</xdr:col>
      <xdr:colOff>276969</xdr:colOff>
      <xdr:row>39</xdr:row>
      <xdr:rowOff>58958</xdr:rowOff>
    </xdr:to>
    <xdr:cxnSp macro="">
      <xdr:nvCxnSpPr>
        <xdr:cNvPr id="1280871" name="Straight Connector 1280870"/>
        <xdr:cNvCxnSpPr/>
      </xdr:nvCxnSpPr>
      <xdr:spPr>
        <a:xfrm>
          <a:off x="56007012" y="21108769"/>
          <a:ext cx="403957" cy="4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275481</xdr:colOff>
      <xdr:row>38</xdr:row>
      <xdr:rowOff>442464</xdr:rowOff>
    </xdr:from>
    <xdr:to>
      <xdr:col>103</xdr:col>
      <xdr:colOff>412762</xdr:colOff>
      <xdr:row>39</xdr:row>
      <xdr:rowOff>58519</xdr:rowOff>
    </xdr:to>
    <xdr:cxnSp macro="">
      <xdr:nvCxnSpPr>
        <xdr:cNvPr id="1280872" name="Straight Connector 1280871"/>
        <xdr:cNvCxnSpPr/>
      </xdr:nvCxnSpPr>
      <xdr:spPr>
        <a:xfrm flipH="1" flipV="1">
          <a:off x="55869731" y="20952964"/>
          <a:ext cx="137281" cy="1558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276969</xdr:colOff>
      <xdr:row>39</xdr:row>
      <xdr:rowOff>56445</xdr:rowOff>
    </xdr:from>
    <xdr:to>
      <xdr:col>104</xdr:col>
      <xdr:colOff>471674</xdr:colOff>
      <xdr:row>39</xdr:row>
      <xdr:rowOff>58958</xdr:rowOff>
    </xdr:to>
    <xdr:cxnSp macro="">
      <xdr:nvCxnSpPr>
        <xdr:cNvPr id="1280873" name="Straight Connector 1280872"/>
        <xdr:cNvCxnSpPr/>
      </xdr:nvCxnSpPr>
      <xdr:spPr>
        <a:xfrm flipV="1">
          <a:off x="56410969" y="21106695"/>
          <a:ext cx="194705" cy="25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214833</xdr:colOff>
      <xdr:row>38</xdr:row>
      <xdr:rowOff>366240</xdr:rowOff>
    </xdr:from>
    <xdr:to>
      <xdr:col>103</xdr:col>
      <xdr:colOff>275481</xdr:colOff>
      <xdr:row>38</xdr:row>
      <xdr:rowOff>442464</xdr:rowOff>
    </xdr:to>
    <xdr:cxnSp macro="">
      <xdr:nvCxnSpPr>
        <xdr:cNvPr id="1280874" name="Straight Connector 1280873"/>
        <xdr:cNvCxnSpPr/>
      </xdr:nvCxnSpPr>
      <xdr:spPr>
        <a:xfrm flipH="1" flipV="1">
          <a:off x="55809083" y="20876740"/>
          <a:ext cx="60648" cy="762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471674</xdr:colOff>
      <xdr:row>39</xdr:row>
      <xdr:rowOff>56443</xdr:rowOff>
    </xdr:from>
    <xdr:to>
      <xdr:col>104</xdr:col>
      <xdr:colOff>471711</xdr:colOff>
      <xdr:row>39</xdr:row>
      <xdr:rowOff>56445</xdr:rowOff>
    </xdr:to>
    <xdr:cxnSp macro="">
      <xdr:nvCxnSpPr>
        <xdr:cNvPr id="1280875" name="Straight Connector 1280874"/>
        <xdr:cNvCxnSpPr/>
      </xdr:nvCxnSpPr>
      <xdr:spPr>
        <a:xfrm flipV="1">
          <a:off x="56605674" y="21106693"/>
          <a:ext cx="37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214821</xdr:colOff>
      <xdr:row>38</xdr:row>
      <xdr:rowOff>366224</xdr:rowOff>
    </xdr:from>
    <xdr:to>
      <xdr:col>103</xdr:col>
      <xdr:colOff>214833</xdr:colOff>
      <xdr:row>38</xdr:row>
      <xdr:rowOff>366240</xdr:rowOff>
    </xdr:to>
    <xdr:cxnSp macro="">
      <xdr:nvCxnSpPr>
        <xdr:cNvPr id="1280876" name="Straight Connector 1280875"/>
        <xdr:cNvCxnSpPr/>
      </xdr:nvCxnSpPr>
      <xdr:spPr>
        <a:xfrm flipH="1" flipV="1">
          <a:off x="55809071" y="20876724"/>
          <a:ext cx="12" cy="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471711</xdr:colOff>
      <xdr:row>39</xdr:row>
      <xdr:rowOff>52214</xdr:rowOff>
    </xdr:from>
    <xdr:to>
      <xdr:col>105</xdr:col>
      <xdr:colOff>119261</xdr:colOff>
      <xdr:row>39</xdr:row>
      <xdr:rowOff>56443</xdr:rowOff>
    </xdr:to>
    <xdr:cxnSp macro="">
      <xdr:nvCxnSpPr>
        <xdr:cNvPr id="1280877" name="Straight Connector 1280876"/>
        <xdr:cNvCxnSpPr/>
      </xdr:nvCxnSpPr>
      <xdr:spPr>
        <a:xfrm flipV="1">
          <a:off x="56605711" y="21102464"/>
          <a:ext cx="187300" cy="42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160139</xdr:colOff>
      <xdr:row>38</xdr:row>
      <xdr:rowOff>292139</xdr:rowOff>
    </xdr:from>
    <xdr:to>
      <xdr:col>103</xdr:col>
      <xdr:colOff>214821</xdr:colOff>
      <xdr:row>38</xdr:row>
      <xdr:rowOff>366224</xdr:rowOff>
    </xdr:to>
    <xdr:cxnSp macro="">
      <xdr:nvCxnSpPr>
        <xdr:cNvPr id="1280878" name="Straight Connector 1280877"/>
        <xdr:cNvCxnSpPr/>
      </xdr:nvCxnSpPr>
      <xdr:spPr>
        <a:xfrm flipH="1" flipV="1">
          <a:off x="55754389" y="20802639"/>
          <a:ext cx="54682" cy="740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119261</xdr:colOff>
      <xdr:row>39</xdr:row>
      <xdr:rowOff>18563</xdr:rowOff>
    </xdr:from>
    <xdr:to>
      <xdr:col>106</xdr:col>
      <xdr:colOff>282525</xdr:colOff>
      <xdr:row>39</xdr:row>
      <xdr:rowOff>52214</xdr:rowOff>
    </xdr:to>
    <xdr:cxnSp macro="">
      <xdr:nvCxnSpPr>
        <xdr:cNvPr id="1280879" name="Straight Connector 1280878"/>
        <xdr:cNvCxnSpPr/>
      </xdr:nvCxnSpPr>
      <xdr:spPr>
        <a:xfrm flipV="1">
          <a:off x="56793011" y="21068813"/>
          <a:ext cx="703014" cy="336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530275</xdr:colOff>
      <xdr:row>38</xdr:row>
      <xdr:rowOff>6581</xdr:rowOff>
    </xdr:from>
    <xdr:to>
      <xdr:col>103</xdr:col>
      <xdr:colOff>160139</xdr:colOff>
      <xdr:row>38</xdr:row>
      <xdr:rowOff>292139</xdr:rowOff>
    </xdr:to>
    <xdr:cxnSp macro="">
      <xdr:nvCxnSpPr>
        <xdr:cNvPr id="1280880" name="Straight Connector 1280879"/>
        <xdr:cNvCxnSpPr/>
      </xdr:nvCxnSpPr>
      <xdr:spPr>
        <a:xfrm flipH="1" flipV="1">
          <a:off x="55584775" y="20517081"/>
          <a:ext cx="169614" cy="2855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282525</xdr:colOff>
      <xdr:row>38</xdr:row>
      <xdr:rowOff>532113</xdr:rowOff>
    </xdr:from>
    <xdr:to>
      <xdr:col>107</xdr:col>
      <xdr:colOff>66198</xdr:colOff>
      <xdr:row>39</xdr:row>
      <xdr:rowOff>18563</xdr:rowOff>
    </xdr:to>
    <xdr:cxnSp macro="">
      <xdr:nvCxnSpPr>
        <xdr:cNvPr id="1280881" name="Straight Connector 1280880"/>
        <xdr:cNvCxnSpPr/>
      </xdr:nvCxnSpPr>
      <xdr:spPr>
        <a:xfrm flipV="1">
          <a:off x="57496025" y="21042613"/>
          <a:ext cx="323423" cy="262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473552</xdr:colOff>
      <xdr:row>37</xdr:row>
      <xdr:rowOff>410395</xdr:rowOff>
    </xdr:from>
    <xdr:to>
      <xdr:col>102</xdr:col>
      <xdr:colOff>530275</xdr:colOff>
      <xdr:row>38</xdr:row>
      <xdr:rowOff>6581</xdr:rowOff>
    </xdr:to>
    <xdr:cxnSp macro="">
      <xdr:nvCxnSpPr>
        <xdr:cNvPr id="1280882" name="Straight Connector 1280881"/>
        <xdr:cNvCxnSpPr/>
      </xdr:nvCxnSpPr>
      <xdr:spPr>
        <a:xfrm flipH="1" flipV="1">
          <a:off x="55528052" y="20381145"/>
          <a:ext cx="56723" cy="1359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66198</xdr:colOff>
      <xdr:row>38</xdr:row>
      <xdr:rowOff>500095</xdr:rowOff>
    </xdr:from>
    <xdr:to>
      <xdr:col>107</xdr:col>
      <xdr:colOff>372387</xdr:colOff>
      <xdr:row>38</xdr:row>
      <xdr:rowOff>532113</xdr:rowOff>
    </xdr:to>
    <xdr:cxnSp macro="">
      <xdr:nvCxnSpPr>
        <xdr:cNvPr id="1280883" name="Straight Connector 1280882"/>
        <xdr:cNvCxnSpPr/>
      </xdr:nvCxnSpPr>
      <xdr:spPr>
        <a:xfrm flipV="1">
          <a:off x="57819448" y="21010595"/>
          <a:ext cx="306189" cy="320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434063</xdr:colOff>
      <xdr:row>37</xdr:row>
      <xdr:rowOff>278589</xdr:rowOff>
    </xdr:from>
    <xdr:to>
      <xdr:col>102</xdr:col>
      <xdr:colOff>473552</xdr:colOff>
      <xdr:row>37</xdr:row>
      <xdr:rowOff>410395</xdr:rowOff>
    </xdr:to>
    <xdr:cxnSp macro="">
      <xdr:nvCxnSpPr>
        <xdr:cNvPr id="1280884" name="Straight Connector 1280883"/>
        <xdr:cNvCxnSpPr/>
      </xdr:nvCxnSpPr>
      <xdr:spPr>
        <a:xfrm flipH="1" flipV="1">
          <a:off x="55488563" y="20249339"/>
          <a:ext cx="39489" cy="1318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372387</xdr:colOff>
      <xdr:row>38</xdr:row>
      <xdr:rowOff>419903</xdr:rowOff>
    </xdr:from>
    <xdr:to>
      <xdr:col>108</xdr:col>
      <xdr:colOff>397811</xdr:colOff>
      <xdr:row>38</xdr:row>
      <xdr:rowOff>500095</xdr:rowOff>
    </xdr:to>
    <xdr:cxnSp macro="">
      <xdr:nvCxnSpPr>
        <xdr:cNvPr id="1280885" name="Straight Connector 1280884"/>
        <xdr:cNvCxnSpPr/>
      </xdr:nvCxnSpPr>
      <xdr:spPr>
        <a:xfrm flipV="1">
          <a:off x="58125637" y="20930403"/>
          <a:ext cx="565174" cy="801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402289</xdr:colOff>
      <xdr:row>37</xdr:row>
      <xdr:rowOff>26071</xdr:rowOff>
    </xdr:from>
    <xdr:to>
      <xdr:col>102</xdr:col>
      <xdr:colOff>434063</xdr:colOff>
      <xdr:row>37</xdr:row>
      <xdr:rowOff>278589</xdr:rowOff>
    </xdr:to>
    <xdr:cxnSp macro="">
      <xdr:nvCxnSpPr>
        <xdr:cNvPr id="1280886" name="Straight Connector 1280885"/>
        <xdr:cNvCxnSpPr/>
      </xdr:nvCxnSpPr>
      <xdr:spPr>
        <a:xfrm flipH="1" flipV="1">
          <a:off x="55456789" y="19996821"/>
          <a:ext cx="31774" cy="2525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397811</xdr:colOff>
      <xdr:row>38</xdr:row>
      <xdr:rowOff>417784</xdr:rowOff>
    </xdr:from>
    <xdr:to>
      <xdr:col>108</xdr:col>
      <xdr:colOff>410332</xdr:colOff>
      <xdr:row>38</xdr:row>
      <xdr:rowOff>419903</xdr:rowOff>
    </xdr:to>
    <xdr:cxnSp macro="">
      <xdr:nvCxnSpPr>
        <xdr:cNvPr id="1280887" name="Straight Connector 1280886"/>
        <xdr:cNvCxnSpPr/>
      </xdr:nvCxnSpPr>
      <xdr:spPr>
        <a:xfrm flipV="1">
          <a:off x="58690811" y="20928284"/>
          <a:ext cx="12521" cy="21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402245</xdr:colOff>
      <xdr:row>37</xdr:row>
      <xdr:rowOff>20326</xdr:rowOff>
    </xdr:from>
    <xdr:to>
      <xdr:col>102</xdr:col>
      <xdr:colOff>402289</xdr:colOff>
      <xdr:row>37</xdr:row>
      <xdr:rowOff>26071</xdr:rowOff>
    </xdr:to>
    <xdr:cxnSp macro="">
      <xdr:nvCxnSpPr>
        <xdr:cNvPr id="1280888" name="Straight Connector 1280887"/>
        <xdr:cNvCxnSpPr/>
      </xdr:nvCxnSpPr>
      <xdr:spPr>
        <a:xfrm flipH="1" flipV="1">
          <a:off x="55456745" y="19991076"/>
          <a:ext cx="44" cy="57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410332</xdr:colOff>
      <xdr:row>38</xdr:row>
      <xdr:rowOff>417779</xdr:rowOff>
    </xdr:from>
    <xdr:to>
      <xdr:col>108</xdr:col>
      <xdr:colOff>410356</xdr:colOff>
      <xdr:row>38</xdr:row>
      <xdr:rowOff>417784</xdr:rowOff>
    </xdr:to>
    <xdr:cxnSp macro="">
      <xdr:nvCxnSpPr>
        <xdr:cNvPr id="1280889" name="Straight Connector 1280888"/>
        <xdr:cNvCxnSpPr/>
      </xdr:nvCxnSpPr>
      <xdr:spPr>
        <a:xfrm flipV="1">
          <a:off x="58703332" y="20928279"/>
          <a:ext cx="24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402245</xdr:colOff>
      <xdr:row>37</xdr:row>
      <xdr:rowOff>20313</xdr:rowOff>
    </xdr:from>
    <xdr:to>
      <xdr:col>102</xdr:col>
      <xdr:colOff>402245</xdr:colOff>
      <xdr:row>37</xdr:row>
      <xdr:rowOff>20326</xdr:rowOff>
    </xdr:to>
    <xdr:cxnSp macro="">
      <xdr:nvCxnSpPr>
        <xdr:cNvPr id="1280890" name="Straight Connector 1280889"/>
        <xdr:cNvCxnSpPr/>
      </xdr:nvCxnSpPr>
      <xdr:spPr>
        <a:xfrm flipV="1">
          <a:off x="55456745" y="19991063"/>
          <a:ext cx="0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410356</xdr:colOff>
      <xdr:row>38</xdr:row>
      <xdr:rowOff>320156</xdr:rowOff>
    </xdr:from>
    <xdr:to>
      <xdr:col>109</xdr:col>
      <xdr:colOff>367184</xdr:colOff>
      <xdr:row>38</xdr:row>
      <xdr:rowOff>417779</xdr:rowOff>
    </xdr:to>
    <xdr:cxnSp macro="">
      <xdr:nvCxnSpPr>
        <xdr:cNvPr id="1280891" name="Straight Connector 1280890"/>
        <xdr:cNvCxnSpPr/>
      </xdr:nvCxnSpPr>
      <xdr:spPr>
        <a:xfrm flipV="1">
          <a:off x="58703356" y="20830656"/>
          <a:ext cx="496578" cy="976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402245</xdr:colOff>
      <xdr:row>36</xdr:row>
      <xdr:rowOff>326109</xdr:rowOff>
    </xdr:from>
    <xdr:to>
      <xdr:col>102</xdr:col>
      <xdr:colOff>426566</xdr:colOff>
      <xdr:row>37</xdr:row>
      <xdr:rowOff>20313</xdr:rowOff>
    </xdr:to>
    <xdr:cxnSp macro="">
      <xdr:nvCxnSpPr>
        <xdr:cNvPr id="1280892" name="Straight Connector 1280891"/>
        <xdr:cNvCxnSpPr/>
      </xdr:nvCxnSpPr>
      <xdr:spPr>
        <a:xfrm flipV="1">
          <a:off x="55456745" y="19757109"/>
          <a:ext cx="24321" cy="2339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367184</xdr:colOff>
      <xdr:row>37</xdr:row>
      <xdr:rowOff>539285</xdr:rowOff>
    </xdr:from>
    <xdr:to>
      <xdr:col>111</xdr:col>
      <xdr:colOff>364834</xdr:colOff>
      <xdr:row>38</xdr:row>
      <xdr:rowOff>320156</xdr:rowOff>
    </xdr:to>
    <xdr:cxnSp macro="">
      <xdr:nvCxnSpPr>
        <xdr:cNvPr id="1280893" name="Straight Connector 1280892"/>
        <xdr:cNvCxnSpPr/>
      </xdr:nvCxnSpPr>
      <xdr:spPr>
        <a:xfrm flipV="1">
          <a:off x="59199934" y="20510035"/>
          <a:ext cx="1077150" cy="3206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426566</xdr:colOff>
      <xdr:row>35</xdr:row>
      <xdr:rowOff>308294</xdr:rowOff>
    </xdr:from>
    <xdr:to>
      <xdr:col>103</xdr:col>
      <xdr:colOff>143166</xdr:colOff>
      <xdr:row>36</xdr:row>
      <xdr:rowOff>326109</xdr:rowOff>
    </xdr:to>
    <xdr:cxnSp macro="">
      <xdr:nvCxnSpPr>
        <xdr:cNvPr id="1280894" name="Straight Connector 1280893"/>
        <xdr:cNvCxnSpPr/>
      </xdr:nvCxnSpPr>
      <xdr:spPr>
        <a:xfrm flipV="1">
          <a:off x="55481066" y="19199544"/>
          <a:ext cx="256350" cy="5575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364834</xdr:colOff>
      <xdr:row>37</xdr:row>
      <xdr:rowOff>140320</xdr:rowOff>
    </xdr:from>
    <xdr:to>
      <xdr:col>113</xdr:col>
      <xdr:colOff>164170</xdr:colOff>
      <xdr:row>37</xdr:row>
      <xdr:rowOff>539285</xdr:rowOff>
    </xdr:to>
    <xdr:cxnSp macro="">
      <xdr:nvCxnSpPr>
        <xdr:cNvPr id="1280895" name="Straight Connector 1280894"/>
        <xdr:cNvCxnSpPr/>
      </xdr:nvCxnSpPr>
      <xdr:spPr>
        <a:xfrm flipV="1">
          <a:off x="60277084" y="20111070"/>
          <a:ext cx="878836" cy="3989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143166</xdr:colOff>
      <xdr:row>34</xdr:row>
      <xdr:rowOff>326631</xdr:rowOff>
    </xdr:from>
    <xdr:to>
      <xdr:col>104</xdr:col>
      <xdr:colOff>58080</xdr:colOff>
      <xdr:row>35</xdr:row>
      <xdr:rowOff>308294</xdr:rowOff>
    </xdr:to>
    <xdr:cxnSp macro="">
      <xdr:nvCxnSpPr>
        <xdr:cNvPr id="1280896" name="Straight Connector 1280895"/>
        <xdr:cNvCxnSpPr/>
      </xdr:nvCxnSpPr>
      <xdr:spPr>
        <a:xfrm flipV="1">
          <a:off x="55737416" y="18678131"/>
          <a:ext cx="454664" cy="5214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164170</xdr:colOff>
      <xdr:row>36</xdr:row>
      <xdr:rowOff>226292</xdr:rowOff>
    </xdr:from>
    <xdr:to>
      <xdr:col>114</xdr:col>
      <xdr:colOff>386457</xdr:colOff>
      <xdr:row>37</xdr:row>
      <xdr:rowOff>140320</xdr:rowOff>
    </xdr:to>
    <xdr:cxnSp macro="">
      <xdr:nvCxnSpPr>
        <xdr:cNvPr id="1280897" name="Straight Connector 1280896"/>
        <xdr:cNvCxnSpPr/>
      </xdr:nvCxnSpPr>
      <xdr:spPr>
        <a:xfrm flipV="1">
          <a:off x="61155920" y="19657292"/>
          <a:ext cx="762037" cy="4537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58080</xdr:colOff>
      <xdr:row>33</xdr:row>
      <xdr:rowOff>357591</xdr:rowOff>
    </xdr:from>
    <xdr:to>
      <xdr:col>105</xdr:col>
      <xdr:colOff>89793</xdr:colOff>
      <xdr:row>34</xdr:row>
      <xdr:rowOff>326631</xdr:rowOff>
    </xdr:to>
    <xdr:cxnSp macro="">
      <xdr:nvCxnSpPr>
        <xdr:cNvPr id="1280898" name="Straight Connector 1280897"/>
        <xdr:cNvCxnSpPr/>
      </xdr:nvCxnSpPr>
      <xdr:spPr>
        <a:xfrm flipV="1">
          <a:off x="56192080" y="18169341"/>
          <a:ext cx="571463" cy="5087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386457</xdr:colOff>
      <xdr:row>35</xdr:row>
      <xdr:rowOff>274189</xdr:rowOff>
    </xdr:from>
    <xdr:to>
      <xdr:col>116</xdr:col>
      <xdr:colOff>10176</xdr:colOff>
      <xdr:row>36</xdr:row>
      <xdr:rowOff>226292</xdr:rowOff>
    </xdr:to>
    <xdr:cxnSp macro="">
      <xdr:nvCxnSpPr>
        <xdr:cNvPr id="1280899" name="Straight Connector 1280898"/>
        <xdr:cNvCxnSpPr/>
      </xdr:nvCxnSpPr>
      <xdr:spPr>
        <a:xfrm flipV="1">
          <a:off x="61917957" y="19165439"/>
          <a:ext cx="703219" cy="4918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89793</xdr:colOff>
      <xdr:row>32</xdr:row>
      <xdr:rowOff>384434</xdr:rowOff>
    </xdr:from>
    <xdr:to>
      <xdr:col>106</xdr:col>
      <xdr:colOff>180324</xdr:colOff>
      <xdr:row>33</xdr:row>
      <xdr:rowOff>357591</xdr:rowOff>
    </xdr:to>
    <xdr:cxnSp macro="">
      <xdr:nvCxnSpPr>
        <xdr:cNvPr id="1280900" name="Straight Connector 1280899"/>
        <xdr:cNvCxnSpPr/>
      </xdr:nvCxnSpPr>
      <xdr:spPr>
        <a:xfrm flipV="1">
          <a:off x="56763543" y="17656434"/>
          <a:ext cx="630281" cy="5129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10176</xdr:colOff>
      <xdr:row>34</xdr:row>
      <xdr:rowOff>293954</xdr:rowOff>
    </xdr:from>
    <xdr:to>
      <xdr:col>117</xdr:col>
      <xdr:colOff>149268</xdr:colOff>
      <xdr:row>35</xdr:row>
      <xdr:rowOff>274189</xdr:rowOff>
    </xdr:to>
    <xdr:cxnSp macro="">
      <xdr:nvCxnSpPr>
        <xdr:cNvPr id="1280901" name="Straight Connector 1280900"/>
        <xdr:cNvCxnSpPr/>
      </xdr:nvCxnSpPr>
      <xdr:spPr>
        <a:xfrm flipV="1">
          <a:off x="62621176" y="18645454"/>
          <a:ext cx="678842" cy="5199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180324</xdr:colOff>
      <xdr:row>31</xdr:row>
      <xdr:rowOff>397216</xdr:rowOff>
    </xdr:from>
    <xdr:to>
      <xdr:col>107</xdr:col>
      <xdr:colOff>295232</xdr:colOff>
      <xdr:row>32</xdr:row>
      <xdr:rowOff>384434</xdr:rowOff>
    </xdr:to>
    <xdr:cxnSp macro="">
      <xdr:nvCxnSpPr>
        <xdr:cNvPr id="1280902" name="Straight Connector 1280901"/>
        <xdr:cNvCxnSpPr/>
      </xdr:nvCxnSpPr>
      <xdr:spPr>
        <a:xfrm flipV="1">
          <a:off x="57393824" y="17129466"/>
          <a:ext cx="654658" cy="5269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149268</xdr:colOff>
      <xdr:row>33</xdr:row>
      <xdr:rowOff>288742</xdr:rowOff>
    </xdr:from>
    <xdr:to>
      <xdr:col>118</xdr:col>
      <xdr:colOff>274910</xdr:colOff>
      <xdr:row>34</xdr:row>
      <xdr:rowOff>293954</xdr:rowOff>
    </xdr:to>
    <xdr:cxnSp macro="">
      <xdr:nvCxnSpPr>
        <xdr:cNvPr id="1280903" name="Straight Connector 1280902"/>
        <xdr:cNvCxnSpPr/>
      </xdr:nvCxnSpPr>
      <xdr:spPr>
        <a:xfrm flipV="1">
          <a:off x="63300018" y="18100492"/>
          <a:ext cx="665392" cy="5449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295232</xdr:colOff>
      <xdr:row>30</xdr:row>
      <xdr:rowOff>392785</xdr:rowOff>
    </xdr:from>
    <xdr:to>
      <xdr:col>108</xdr:col>
      <xdr:colOff>423590</xdr:colOff>
      <xdr:row>31</xdr:row>
      <xdr:rowOff>397216</xdr:rowOff>
    </xdr:to>
    <xdr:cxnSp macro="">
      <xdr:nvCxnSpPr>
        <xdr:cNvPr id="1280904" name="Straight Connector 1280903"/>
        <xdr:cNvCxnSpPr/>
      </xdr:nvCxnSpPr>
      <xdr:spPr>
        <a:xfrm flipV="1">
          <a:off x="58048482" y="16585285"/>
          <a:ext cx="668108" cy="5441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274910</xdr:colOff>
      <xdr:row>32</xdr:row>
      <xdr:rowOff>254908</xdr:rowOff>
    </xdr:from>
    <xdr:to>
      <xdr:col>119</xdr:col>
      <xdr:colOff>374495</xdr:colOff>
      <xdr:row>33</xdr:row>
      <xdr:rowOff>288742</xdr:rowOff>
    </xdr:to>
    <xdr:cxnSp macro="">
      <xdr:nvCxnSpPr>
        <xdr:cNvPr id="1280905" name="Straight Connector 1280904"/>
        <xdr:cNvCxnSpPr/>
      </xdr:nvCxnSpPr>
      <xdr:spPr>
        <a:xfrm flipV="1">
          <a:off x="63965410" y="17526908"/>
          <a:ext cx="639335" cy="5735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423590</xdr:colOff>
      <xdr:row>29</xdr:row>
      <xdr:rowOff>374783</xdr:rowOff>
    </xdr:from>
    <xdr:to>
      <xdr:col>110</xdr:col>
      <xdr:colOff>38255</xdr:colOff>
      <xdr:row>30</xdr:row>
      <xdr:rowOff>392785</xdr:rowOff>
    </xdr:to>
    <xdr:cxnSp macro="">
      <xdr:nvCxnSpPr>
        <xdr:cNvPr id="1280906" name="Straight Connector 1280905"/>
        <xdr:cNvCxnSpPr/>
      </xdr:nvCxnSpPr>
      <xdr:spPr>
        <a:xfrm flipV="1">
          <a:off x="58716590" y="16027533"/>
          <a:ext cx="694165" cy="5577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374495</xdr:colOff>
      <xdr:row>31</xdr:row>
      <xdr:rowOff>182023</xdr:rowOff>
    </xdr:from>
    <xdr:to>
      <xdr:col>120</xdr:col>
      <xdr:colOff>411869</xdr:colOff>
      <xdr:row>32</xdr:row>
      <xdr:rowOff>254908</xdr:rowOff>
    </xdr:to>
    <xdr:cxnSp macro="">
      <xdr:nvCxnSpPr>
        <xdr:cNvPr id="1280907" name="Straight Connector 1280906"/>
        <xdr:cNvCxnSpPr/>
      </xdr:nvCxnSpPr>
      <xdr:spPr>
        <a:xfrm flipV="1">
          <a:off x="64604745" y="16914273"/>
          <a:ext cx="577124" cy="6126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38255</xdr:colOff>
      <xdr:row>28</xdr:row>
      <xdr:rowOff>353644</xdr:rowOff>
    </xdr:from>
    <xdr:to>
      <xdr:col>111</xdr:col>
      <xdr:colOff>254881</xdr:colOff>
      <xdr:row>29</xdr:row>
      <xdr:rowOff>374783</xdr:rowOff>
    </xdr:to>
    <xdr:cxnSp macro="">
      <xdr:nvCxnSpPr>
        <xdr:cNvPr id="1280908" name="Straight Connector 1280907"/>
        <xdr:cNvCxnSpPr/>
      </xdr:nvCxnSpPr>
      <xdr:spPr>
        <a:xfrm flipV="1">
          <a:off x="59410755" y="15466644"/>
          <a:ext cx="756376" cy="5608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411869</xdr:colOff>
      <xdr:row>30</xdr:row>
      <xdr:rowOff>53649</xdr:rowOff>
    </xdr:from>
    <xdr:to>
      <xdr:col>121</xdr:col>
      <xdr:colOff>330107</xdr:colOff>
      <xdr:row>31</xdr:row>
      <xdr:rowOff>182023</xdr:rowOff>
    </xdr:to>
    <xdr:cxnSp macro="">
      <xdr:nvCxnSpPr>
        <xdr:cNvPr id="1280909" name="Straight Connector 1280908"/>
        <xdr:cNvCxnSpPr/>
      </xdr:nvCxnSpPr>
      <xdr:spPr>
        <a:xfrm flipV="1">
          <a:off x="65181869" y="16246149"/>
          <a:ext cx="457988" cy="668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254881</xdr:colOff>
      <xdr:row>27</xdr:row>
      <xdr:rowOff>345797</xdr:rowOff>
    </xdr:from>
    <xdr:to>
      <xdr:col>113</xdr:col>
      <xdr:colOff>50893</xdr:colOff>
      <xdr:row>28</xdr:row>
      <xdr:rowOff>353644</xdr:rowOff>
    </xdr:to>
    <xdr:cxnSp macro="">
      <xdr:nvCxnSpPr>
        <xdr:cNvPr id="1280910" name="Straight Connector 1280909"/>
        <xdr:cNvCxnSpPr/>
      </xdr:nvCxnSpPr>
      <xdr:spPr>
        <a:xfrm flipV="1">
          <a:off x="60167131" y="14919047"/>
          <a:ext cx="875512" cy="5475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330107</xdr:colOff>
      <xdr:row>28</xdr:row>
      <xdr:rowOff>383144</xdr:rowOff>
    </xdr:from>
    <xdr:to>
      <xdr:col>122</xdr:col>
      <xdr:colOff>37778</xdr:colOff>
      <xdr:row>30</xdr:row>
      <xdr:rowOff>53649</xdr:rowOff>
    </xdr:to>
    <xdr:cxnSp macro="">
      <xdr:nvCxnSpPr>
        <xdr:cNvPr id="1280911" name="Straight Connector 1280910"/>
        <xdr:cNvCxnSpPr/>
      </xdr:nvCxnSpPr>
      <xdr:spPr>
        <a:xfrm flipV="1">
          <a:off x="65639857" y="15496144"/>
          <a:ext cx="247421" cy="7500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50893</xdr:colOff>
      <xdr:row>26</xdr:row>
      <xdr:rowOff>377644</xdr:rowOff>
    </xdr:from>
    <xdr:to>
      <xdr:col>115</xdr:col>
      <xdr:colOff>57472</xdr:colOff>
      <xdr:row>27</xdr:row>
      <xdr:rowOff>345797</xdr:rowOff>
    </xdr:to>
    <xdr:cxnSp macro="">
      <xdr:nvCxnSpPr>
        <xdr:cNvPr id="1280912" name="Straight Connector 1280911"/>
        <xdr:cNvCxnSpPr/>
      </xdr:nvCxnSpPr>
      <xdr:spPr>
        <a:xfrm flipV="1">
          <a:off x="61042643" y="14411144"/>
          <a:ext cx="1086079" cy="5079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37778</xdr:colOff>
      <xdr:row>28</xdr:row>
      <xdr:rowOff>138142</xdr:rowOff>
    </xdr:from>
    <xdr:to>
      <xdr:col>122</xdr:col>
      <xdr:colOff>57528</xdr:colOff>
      <xdr:row>28</xdr:row>
      <xdr:rowOff>383144</xdr:rowOff>
    </xdr:to>
    <xdr:cxnSp macro="">
      <xdr:nvCxnSpPr>
        <xdr:cNvPr id="1280913" name="Straight Connector 1280912"/>
        <xdr:cNvCxnSpPr/>
      </xdr:nvCxnSpPr>
      <xdr:spPr>
        <a:xfrm flipV="1">
          <a:off x="65887278" y="15251142"/>
          <a:ext cx="19750" cy="2450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57472</xdr:colOff>
      <xdr:row>26</xdr:row>
      <xdr:rowOff>236796</xdr:rowOff>
    </xdr:from>
    <xdr:to>
      <xdr:col>115</xdr:col>
      <xdr:colOff>438032</xdr:colOff>
      <xdr:row>26</xdr:row>
      <xdr:rowOff>377644</xdr:rowOff>
    </xdr:to>
    <xdr:cxnSp macro="">
      <xdr:nvCxnSpPr>
        <xdr:cNvPr id="1280914" name="Straight Connector 1280913"/>
        <xdr:cNvCxnSpPr/>
      </xdr:nvCxnSpPr>
      <xdr:spPr>
        <a:xfrm flipV="1">
          <a:off x="62128722" y="14270296"/>
          <a:ext cx="380560" cy="1408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57528</xdr:colOff>
      <xdr:row>28</xdr:row>
      <xdr:rowOff>138125</xdr:rowOff>
    </xdr:from>
    <xdr:to>
      <xdr:col>122</xdr:col>
      <xdr:colOff>57528</xdr:colOff>
      <xdr:row>28</xdr:row>
      <xdr:rowOff>138142</xdr:rowOff>
    </xdr:to>
    <xdr:cxnSp macro="">
      <xdr:nvCxnSpPr>
        <xdr:cNvPr id="1280915" name="Straight Connector 1280914"/>
        <xdr:cNvCxnSpPr/>
      </xdr:nvCxnSpPr>
      <xdr:spPr>
        <a:xfrm flipV="1">
          <a:off x="65907028" y="15251125"/>
          <a:ext cx="0" cy="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438032</xdr:colOff>
      <xdr:row>26</xdr:row>
      <xdr:rowOff>236787</xdr:rowOff>
    </xdr:from>
    <xdr:to>
      <xdr:col>115</xdr:col>
      <xdr:colOff>438057</xdr:colOff>
      <xdr:row>26</xdr:row>
      <xdr:rowOff>236796</xdr:rowOff>
    </xdr:to>
    <xdr:cxnSp macro="">
      <xdr:nvCxnSpPr>
        <xdr:cNvPr id="1280916" name="Straight Connector 1280915"/>
        <xdr:cNvCxnSpPr/>
      </xdr:nvCxnSpPr>
      <xdr:spPr>
        <a:xfrm flipV="1">
          <a:off x="62509282" y="14270287"/>
          <a:ext cx="25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57299</xdr:colOff>
      <xdr:row>28</xdr:row>
      <xdr:rowOff>54301</xdr:rowOff>
    </xdr:from>
    <xdr:to>
      <xdr:col>122</xdr:col>
      <xdr:colOff>57528</xdr:colOff>
      <xdr:row>28</xdr:row>
      <xdr:rowOff>138125</xdr:rowOff>
    </xdr:to>
    <xdr:cxnSp macro="">
      <xdr:nvCxnSpPr>
        <xdr:cNvPr id="1280917" name="Straight Connector 1280916"/>
        <xdr:cNvCxnSpPr/>
      </xdr:nvCxnSpPr>
      <xdr:spPr>
        <a:xfrm flipH="1" flipV="1">
          <a:off x="65906799" y="15167301"/>
          <a:ext cx="229" cy="838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438057</xdr:colOff>
      <xdr:row>26</xdr:row>
      <xdr:rowOff>191509</xdr:rowOff>
    </xdr:from>
    <xdr:to>
      <xdr:col>116</xdr:col>
      <xdr:colOff>31601</xdr:colOff>
      <xdr:row>26</xdr:row>
      <xdr:rowOff>236787</xdr:rowOff>
    </xdr:to>
    <xdr:cxnSp macro="">
      <xdr:nvCxnSpPr>
        <xdr:cNvPr id="1280918" name="Straight Connector 1280917"/>
        <xdr:cNvCxnSpPr/>
      </xdr:nvCxnSpPr>
      <xdr:spPr>
        <a:xfrm flipV="1">
          <a:off x="62509307" y="14225009"/>
          <a:ext cx="133294" cy="452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19310</xdr:colOff>
      <xdr:row>27</xdr:row>
      <xdr:rowOff>245230</xdr:rowOff>
    </xdr:from>
    <xdr:to>
      <xdr:col>122</xdr:col>
      <xdr:colOff>57299</xdr:colOff>
      <xdr:row>28</xdr:row>
      <xdr:rowOff>54301</xdr:rowOff>
    </xdr:to>
    <xdr:cxnSp macro="">
      <xdr:nvCxnSpPr>
        <xdr:cNvPr id="1280919" name="Straight Connector 1280918"/>
        <xdr:cNvCxnSpPr/>
      </xdr:nvCxnSpPr>
      <xdr:spPr>
        <a:xfrm flipH="1" flipV="1">
          <a:off x="65868810" y="14818480"/>
          <a:ext cx="37989" cy="3488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31601</xdr:colOff>
      <xdr:row>26</xdr:row>
      <xdr:rowOff>18602</xdr:rowOff>
    </xdr:from>
    <xdr:to>
      <xdr:col>117</xdr:col>
      <xdr:colOff>63240</xdr:colOff>
      <xdr:row>26</xdr:row>
      <xdr:rowOff>191509</xdr:rowOff>
    </xdr:to>
    <xdr:cxnSp macro="">
      <xdr:nvCxnSpPr>
        <xdr:cNvPr id="1280920" name="Straight Connector 1280919"/>
        <xdr:cNvCxnSpPr/>
      </xdr:nvCxnSpPr>
      <xdr:spPr>
        <a:xfrm flipV="1">
          <a:off x="62642601" y="14052102"/>
          <a:ext cx="571389" cy="1729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515882</xdr:colOff>
      <xdr:row>27</xdr:row>
      <xdr:rowOff>62574</xdr:rowOff>
    </xdr:from>
    <xdr:to>
      <xdr:col>122</xdr:col>
      <xdr:colOff>19310</xdr:colOff>
      <xdr:row>27</xdr:row>
      <xdr:rowOff>245230</xdr:rowOff>
    </xdr:to>
    <xdr:cxnSp macro="">
      <xdr:nvCxnSpPr>
        <xdr:cNvPr id="1280921" name="Straight Connector 1280920"/>
        <xdr:cNvCxnSpPr/>
      </xdr:nvCxnSpPr>
      <xdr:spPr>
        <a:xfrm flipH="1" flipV="1">
          <a:off x="65825632" y="14635824"/>
          <a:ext cx="43178" cy="1826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63240</xdr:colOff>
      <xdr:row>25</xdr:row>
      <xdr:rowOff>477613</xdr:rowOff>
    </xdr:from>
    <xdr:to>
      <xdr:col>117</xdr:col>
      <xdr:colOff>373118</xdr:colOff>
      <xdr:row>26</xdr:row>
      <xdr:rowOff>18602</xdr:rowOff>
    </xdr:to>
    <xdr:cxnSp macro="">
      <xdr:nvCxnSpPr>
        <xdr:cNvPr id="1280922" name="Straight Connector 1280921"/>
        <xdr:cNvCxnSpPr/>
      </xdr:nvCxnSpPr>
      <xdr:spPr>
        <a:xfrm flipV="1">
          <a:off x="63213990" y="13971363"/>
          <a:ext cx="309878" cy="807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455067</xdr:colOff>
      <xdr:row>26</xdr:row>
      <xdr:rowOff>413731</xdr:rowOff>
    </xdr:from>
    <xdr:to>
      <xdr:col>121</xdr:col>
      <xdr:colOff>515882</xdr:colOff>
      <xdr:row>27</xdr:row>
      <xdr:rowOff>62574</xdr:rowOff>
    </xdr:to>
    <xdr:cxnSp macro="">
      <xdr:nvCxnSpPr>
        <xdr:cNvPr id="1280923" name="Straight Connector 1280922"/>
        <xdr:cNvCxnSpPr/>
      </xdr:nvCxnSpPr>
      <xdr:spPr>
        <a:xfrm flipH="1" flipV="1">
          <a:off x="65764817" y="14447231"/>
          <a:ext cx="60815" cy="1885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373118</xdr:colOff>
      <xdr:row>25</xdr:row>
      <xdr:rowOff>401121</xdr:rowOff>
    </xdr:from>
    <xdr:to>
      <xdr:col>118</xdr:col>
      <xdr:colOff>160883</xdr:colOff>
      <xdr:row>25</xdr:row>
      <xdr:rowOff>477613</xdr:rowOff>
    </xdr:to>
    <xdr:cxnSp macro="">
      <xdr:nvCxnSpPr>
        <xdr:cNvPr id="1280924" name="Straight Connector 1280923"/>
        <xdr:cNvCxnSpPr/>
      </xdr:nvCxnSpPr>
      <xdr:spPr>
        <a:xfrm flipV="1">
          <a:off x="63523868" y="13894871"/>
          <a:ext cx="327515" cy="764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293390</xdr:colOff>
      <xdr:row>26</xdr:row>
      <xdr:rowOff>50282</xdr:rowOff>
    </xdr:from>
    <xdr:to>
      <xdr:col>121</xdr:col>
      <xdr:colOff>455067</xdr:colOff>
      <xdr:row>26</xdr:row>
      <xdr:rowOff>413731</xdr:rowOff>
    </xdr:to>
    <xdr:cxnSp macro="">
      <xdr:nvCxnSpPr>
        <xdr:cNvPr id="1280925" name="Straight Connector 1280924"/>
        <xdr:cNvCxnSpPr/>
      </xdr:nvCxnSpPr>
      <xdr:spPr>
        <a:xfrm flipH="1" flipV="1">
          <a:off x="65603140" y="14083782"/>
          <a:ext cx="161677" cy="3634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160883</xdr:colOff>
      <xdr:row>25</xdr:row>
      <xdr:rowOff>272619</xdr:rowOff>
    </xdr:from>
    <xdr:to>
      <xdr:col>119</xdr:col>
      <xdr:colOff>273329</xdr:colOff>
      <xdr:row>25</xdr:row>
      <xdr:rowOff>401121</xdr:rowOff>
    </xdr:to>
    <xdr:cxnSp macro="">
      <xdr:nvCxnSpPr>
        <xdr:cNvPr id="1280926" name="Straight Connector 1280925"/>
        <xdr:cNvCxnSpPr/>
      </xdr:nvCxnSpPr>
      <xdr:spPr>
        <a:xfrm flipV="1">
          <a:off x="63851383" y="13766369"/>
          <a:ext cx="652196" cy="1285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275983</xdr:colOff>
      <xdr:row>26</xdr:row>
      <xdr:rowOff>17431</xdr:rowOff>
    </xdr:from>
    <xdr:to>
      <xdr:col>121</xdr:col>
      <xdr:colOff>293390</xdr:colOff>
      <xdr:row>26</xdr:row>
      <xdr:rowOff>50282</xdr:rowOff>
    </xdr:to>
    <xdr:cxnSp macro="">
      <xdr:nvCxnSpPr>
        <xdr:cNvPr id="1280927" name="Straight Connector 1280926"/>
        <xdr:cNvCxnSpPr/>
      </xdr:nvCxnSpPr>
      <xdr:spPr>
        <a:xfrm flipH="1" flipV="1">
          <a:off x="65585733" y="14050931"/>
          <a:ext cx="17407" cy="328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273329</xdr:colOff>
      <xdr:row>25</xdr:row>
      <xdr:rowOff>262192</xdr:rowOff>
    </xdr:from>
    <xdr:to>
      <xdr:col>119</xdr:col>
      <xdr:colOff>333617</xdr:colOff>
      <xdr:row>25</xdr:row>
      <xdr:rowOff>272619</xdr:rowOff>
    </xdr:to>
    <xdr:cxnSp macro="">
      <xdr:nvCxnSpPr>
        <xdr:cNvPr id="1280928" name="Straight Connector 1280927"/>
        <xdr:cNvCxnSpPr/>
      </xdr:nvCxnSpPr>
      <xdr:spPr>
        <a:xfrm flipV="1">
          <a:off x="64503579" y="13755942"/>
          <a:ext cx="60288" cy="104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155259</xdr:colOff>
      <xdr:row>25</xdr:row>
      <xdr:rowOff>348763</xdr:rowOff>
    </xdr:from>
    <xdr:to>
      <xdr:col>121</xdr:col>
      <xdr:colOff>275983</xdr:colOff>
      <xdr:row>26</xdr:row>
      <xdr:rowOff>17431</xdr:rowOff>
    </xdr:to>
    <xdr:cxnSp macro="">
      <xdr:nvCxnSpPr>
        <xdr:cNvPr id="1280929" name="Straight Connector 1280928"/>
        <xdr:cNvCxnSpPr/>
      </xdr:nvCxnSpPr>
      <xdr:spPr>
        <a:xfrm flipH="1" flipV="1">
          <a:off x="65465009" y="13842513"/>
          <a:ext cx="120724" cy="2084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333617</xdr:colOff>
      <xdr:row>25</xdr:row>
      <xdr:rowOff>200465</xdr:rowOff>
    </xdr:from>
    <xdr:to>
      <xdr:col>120</xdr:col>
      <xdr:colOff>181291</xdr:colOff>
      <xdr:row>25</xdr:row>
      <xdr:rowOff>262192</xdr:rowOff>
    </xdr:to>
    <xdr:cxnSp macro="">
      <xdr:nvCxnSpPr>
        <xdr:cNvPr id="1280930" name="Straight Connector 1280929"/>
        <xdr:cNvCxnSpPr/>
      </xdr:nvCxnSpPr>
      <xdr:spPr>
        <a:xfrm flipV="1">
          <a:off x="64563867" y="13694215"/>
          <a:ext cx="387424" cy="617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22640</xdr:colOff>
      <xdr:row>25</xdr:row>
      <xdr:rowOff>148006</xdr:rowOff>
    </xdr:from>
    <xdr:to>
      <xdr:col>121</xdr:col>
      <xdr:colOff>155259</xdr:colOff>
      <xdr:row>25</xdr:row>
      <xdr:rowOff>348763</xdr:rowOff>
    </xdr:to>
    <xdr:cxnSp macro="">
      <xdr:nvCxnSpPr>
        <xdr:cNvPr id="1280931" name="Straight Connector 1280930"/>
        <xdr:cNvCxnSpPr/>
      </xdr:nvCxnSpPr>
      <xdr:spPr>
        <a:xfrm flipH="1" flipV="1">
          <a:off x="65332390" y="13641756"/>
          <a:ext cx="132619" cy="2007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181291</xdr:colOff>
      <xdr:row>25</xdr:row>
      <xdr:rowOff>148006</xdr:rowOff>
    </xdr:from>
    <xdr:to>
      <xdr:col>121</xdr:col>
      <xdr:colOff>22640</xdr:colOff>
      <xdr:row>25</xdr:row>
      <xdr:rowOff>200465</xdr:rowOff>
    </xdr:to>
    <xdr:cxnSp macro="">
      <xdr:nvCxnSpPr>
        <xdr:cNvPr id="1280932" name="Straight Connector 1280931"/>
        <xdr:cNvCxnSpPr/>
      </xdr:nvCxnSpPr>
      <xdr:spPr>
        <a:xfrm flipV="1">
          <a:off x="64951291" y="13641756"/>
          <a:ext cx="381099" cy="524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22640</xdr:colOff>
      <xdr:row>24</xdr:row>
      <xdr:rowOff>400884</xdr:rowOff>
    </xdr:from>
    <xdr:to>
      <xdr:col>121</xdr:col>
      <xdr:colOff>82668</xdr:colOff>
      <xdr:row>25</xdr:row>
      <xdr:rowOff>148006</xdr:rowOff>
    </xdr:to>
    <xdr:cxnSp macro="">
      <xdr:nvCxnSpPr>
        <xdr:cNvPr id="1280933" name="Straight Connector 1280932"/>
        <xdr:cNvCxnSpPr/>
      </xdr:nvCxnSpPr>
      <xdr:spPr>
        <a:xfrm flipV="1">
          <a:off x="65332390" y="13354884"/>
          <a:ext cx="60028" cy="2868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22640</xdr:colOff>
      <xdr:row>24</xdr:row>
      <xdr:rowOff>400884</xdr:rowOff>
    </xdr:from>
    <xdr:to>
      <xdr:col>121</xdr:col>
      <xdr:colOff>82668</xdr:colOff>
      <xdr:row>25</xdr:row>
      <xdr:rowOff>148006</xdr:rowOff>
    </xdr:to>
    <xdr:cxnSp macro="">
      <xdr:nvCxnSpPr>
        <xdr:cNvPr id="1280934" name="Straight Connector 1280933"/>
        <xdr:cNvCxnSpPr/>
      </xdr:nvCxnSpPr>
      <xdr:spPr>
        <a:xfrm flipV="1">
          <a:off x="65332390" y="13354884"/>
          <a:ext cx="60028" cy="2868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531583</xdr:colOff>
      <xdr:row>38</xdr:row>
      <xdr:rowOff>404968</xdr:rowOff>
    </xdr:from>
    <xdr:to>
      <xdr:col>103</xdr:col>
      <xdr:colOff>531620</xdr:colOff>
      <xdr:row>38</xdr:row>
      <xdr:rowOff>404968</xdr:rowOff>
    </xdr:to>
    <xdr:cxnSp macro="">
      <xdr:nvCxnSpPr>
        <xdr:cNvPr id="1280935" name="Straight Connector 1280934"/>
        <xdr:cNvCxnSpPr/>
      </xdr:nvCxnSpPr>
      <xdr:spPr>
        <a:xfrm>
          <a:off x="56125833" y="20915468"/>
          <a:ext cx="3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293905</xdr:colOff>
      <xdr:row>38</xdr:row>
      <xdr:rowOff>336345</xdr:rowOff>
    </xdr:from>
    <xdr:to>
      <xdr:col>103</xdr:col>
      <xdr:colOff>293917</xdr:colOff>
      <xdr:row>38</xdr:row>
      <xdr:rowOff>336361</xdr:rowOff>
    </xdr:to>
    <xdr:cxnSp macro="">
      <xdr:nvCxnSpPr>
        <xdr:cNvPr id="1280936" name="Straight Connector 1280935"/>
        <xdr:cNvCxnSpPr/>
      </xdr:nvCxnSpPr>
      <xdr:spPr>
        <a:xfrm flipH="1" flipV="1">
          <a:off x="55888155" y="20846845"/>
          <a:ext cx="12" cy="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531620</xdr:colOff>
      <xdr:row>38</xdr:row>
      <xdr:rowOff>404968</xdr:rowOff>
    </xdr:from>
    <xdr:to>
      <xdr:col>104</xdr:col>
      <xdr:colOff>395033</xdr:colOff>
      <xdr:row>38</xdr:row>
      <xdr:rowOff>405738</xdr:rowOff>
    </xdr:to>
    <xdr:cxnSp macro="">
      <xdr:nvCxnSpPr>
        <xdr:cNvPr id="1280937" name="Straight Connector 1280936"/>
        <xdr:cNvCxnSpPr/>
      </xdr:nvCxnSpPr>
      <xdr:spPr>
        <a:xfrm>
          <a:off x="56125870" y="20915468"/>
          <a:ext cx="403163" cy="7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157417</xdr:colOff>
      <xdr:row>38</xdr:row>
      <xdr:rowOff>181332</xdr:rowOff>
    </xdr:from>
    <xdr:to>
      <xdr:col>103</xdr:col>
      <xdr:colOff>293905</xdr:colOff>
      <xdr:row>38</xdr:row>
      <xdr:rowOff>336345</xdr:rowOff>
    </xdr:to>
    <xdr:cxnSp macro="">
      <xdr:nvCxnSpPr>
        <xdr:cNvPr id="1280938" name="Straight Connector 1280937"/>
        <xdr:cNvCxnSpPr/>
      </xdr:nvCxnSpPr>
      <xdr:spPr>
        <a:xfrm flipH="1" flipV="1">
          <a:off x="55751667" y="20691832"/>
          <a:ext cx="136488" cy="1550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395033</xdr:colOff>
      <xdr:row>38</xdr:row>
      <xdr:rowOff>403349</xdr:rowOff>
    </xdr:from>
    <xdr:to>
      <xdr:col>105</xdr:col>
      <xdr:colOff>49461</xdr:colOff>
      <xdr:row>38</xdr:row>
      <xdr:rowOff>405738</xdr:rowOff>
    </xdr:to>
    <xdr:cxnSp macro="">
      <xdr:nvCxnSpPr>
        <xdr:cNvPr id="1280939" name="Straight Connector 1280938"/>
        <xdr:cNvCxnSpPr/>
      </xdr:nvCxnSpPr>
      <xdr:spPr>
        <a:xfrm flipV="1">
          <a:off x="56529033" y="20913849"/>
          <a:ext cx="194178" cy="23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97296</xdr:colOff>
      <xdr:row>38</xdr:row>
      <xdr:rowOff>105535</xdr:rowOff>
    </xdr:from>
    <xdr:to>
      <xdr:col>103</xdr:col>
      <xdr:colOff>157417</xdr:colOff>
      <xdr:row>38</xdr:row>
      <xdr:rowOff>181332</xdr:rowOff>
    </xdr:to>
    <xdr:cxnSp macro="">
      <xdr:nvCxnSpPr>
        <xdr:cNvPr id="1280940" name="Straight Connector 1280939"/>
        <xdr:cNvCxnSpPr/>
      </xdr:nvCxnSpPr>
      <xdr:spPr>
        <a:xfrm flipH="1" flipV="1">
          <a:off x="55691546" y="20616035"/>
          <a:ext cx="60121" cy="757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49461</xdr:colOff>
      <xdr:row>38</xdr:row>
      <xdr:rowOff>403349</xdr:rowOff>
    </xdr:from>
    <xdr:to>
      <xdr:col>105</xdr:col>
      <xdr:colOff>49498</xdr:colOff>
      <xdr:row>38</xdr:row>
      <xdr:rowOff>403349</xdr:rowOff>
    </xdr:to>
    <xdr:cxnSp macro="">
      <xdr:nvCxnSpPr>
        <xdr:cNvPr id="1280941" name="Straight Connector 1280940"/>
        <xdr:cNvCxnSpPr/>
      </xdr:nvCxnSpPr>
      <xdr:spPr>
        <a:xfrm>
          <a:off x="56723211" y="20913849"/>
          <a:ext cx="37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97284</xdr:colOff>
      <xdr:row>38</xdr:row>
      <xdr:rowOff>105519</xdr:rowOff>
    </xdr:from>
    <xdr:to>
      <xdr:col>103</xdr:col>
      <xdr:colOff>97296</xdr:colOff>
      <xdr:row>38</xdr:row>
      <xdr:rowOff>105535</xdr:rowOff>
    </xdr:to>
    <xdr:cxnSp macro="">
      <xdr:nvCxnSpPr>
        <xdr:cNvPr id="1280942" name="Straight Connector 1280941"/>
        <xdr:cNvCxnSpPr/>
      </xdr:nvCxnSpPr>
      <xdr:spPr>
        <a:xfrm flipH="1" flipV="1">
          <a:off x="55691534" y="20616019"/>
          <a:ext cx="12" cy="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49498</xdr:colOff>
      <xdr:row>38</xdr:row>
      <xdr:rowOff>399217</xdr:rowOff>
    </xdr:from>
    <xdr:to>
      <xdr:col>105</xdr:col>
      <xdr:colOff>236203</xdr:colOff>
      <xdr:row>38</xdr:row>
      <xdr:rowOff>403349</xdr:rowOff>
    </xdr:to>
    <xdr:cxnSp macro="">
      <xdr:nvCxnSpPr>
        <xdr:cNvPr id="1280943" name="Straight Connector 1280942"/>
        <xdr:cNvCxnSpPr/>
      </xdr:nvCxnSpPr>
      <xdr:spPr>
        <a:xfrm flipV="1">
          <a:off x="56723248" y="20909717"/>
          <a:ext cx="186705" cy="41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43197</xdr:colOff>
      <xdr:row>38</xdr:row>
      <xdr:rowOff>31876</xdr:rowOff>
    </xdr:from>
    <xdr:to>
      <xdr:col>103</xdr:col>
      <xdr:colOff>97284</xdr:colOff>
      <xdr:row>38</xdr:row>
      <xdr:rowOff>105519</xdr:rowOff>
    </xdr:to>
    <xdr:cxnSp macro="">
      <xdr:nvCxnSpPr>
        <xdr:cNvPr id="1280944" name="Straight Connector 1280943"/>
        <xdr:cNvCxnSpPr/>
      </xdr:nvCxnSpPr>
      <xdr:spPr>
        <a:xfrm flipH="1" flipV="1">
          <a:off x="55637447" y="20542376"/>
          <a:ext cx="54087" cy="736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236203</xdr:colOff>
      <xdr:row>38</xdr:row>
      <xdr:rowOff>365767</xdr:rowOff>
    </xdr:from>
    <xdr:to>
      <xdr:col>106</xdr:col>
      <xdr:colOff>396528</xdr:colOff>
      <xdr:row>38</xdr:row>
      <xdr:rowOff>399217</xdr:rowOff>
    </xdr:to>
    <xdr:cxnSp macro="">
      <xdr:nvCxnSpPr>
        <xdr:cNvPr id="1280945" name="Straight Connector 1280944"/>
        <xdr:cNvCxnSpPr/>
      </xdr:nvCxnSpPr>
      <xdr:spPr>
        <a:xfrm flipV="1">
          <a:off x="56909953" y="20876267"/>
          <a:ext cx="700075" cy="334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416272</xdr:colOff>
      <xdr:row>37</xdr:row>
      <xdr:rowOff>287967</xdr:rowOff>
    </xdr:from>
    <xdr:to>
      <xdr:col>103</xdr:col>
      <xdr:colOff>43197</xdr:colOff>
      <xdr:row>38</xdr:row>
      <xdr:rowOff>31876</xdr:rowOff>
    </xdr:to>
    <xdr:cxnSp macro="">
      <xdr:nvCxnSpPr>
        <xdr:cNvPr id="1280946" name="Straight Connector 1280945"/>
        <xdr:cNvCxnSpPr/>
      </xdr:nvCxnSpPr>
      <xdr:spPr>
        <a:xfrm flipH="1" flipV="1">
          <a:off x="55470772" y="20258717"/>
          <a:ext cx="166675" cy="2836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396528</xdr:colOff>
      <xdr:row>38</xdr:row>
      <xdr:rowOff>339547</xdr:rowOff>
    </xdr:from>
    <xdr:to>
      <xdr:col>107</xdr:col>
      <xdr:colOff>178383</xdr:colOff>
      <xdr:row>38</xdr:row>
      <xdr:rowOff>365767</xdr:rowOff>
    </xdr:to>
    <xdr:cxnSp macro="">
      <xdr:nvCxnSpPr>
        <xdr:cNvPr id="1280947" name="Straight Connector 1280946"/>
        <xdr:cNvCxnSpPr/>
      </xdr:nvCxnSpPr>
      <xdr:spPr>
        <a:xfrm flipV="1">
          <a:off x="57610028" y="20850047"/>
          <a:ext cx="321605" cy="262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361367</xdr:colOff>
      <xdr:row>37</xdr:row>
      <xdr:rowOff>153056</xdr:rowOff>
    </xdr:from>
    <xdr:to>
      <xdr:col>102</xdr:col>
      <xdr:colOff>416272</xdr:colOff>
      <xdr:row>37</xdr:row>
      <xdr:rowOff>287967</xdr:rowOff>
    </xdr:to>
    <xdr:cxnSp macro="">
      <xdr:nvCxnSpPr>
        <xdr:cNvPr id="1280948" name="Straight Connector 1280947"/>
        <xdr:cNvCxnSpPr/>
      </xdr:nvCxnSpPr>
      <xdr:spPr>
        <a:xfrm flipH="1" flipV="1">
          <a:off x="55415867" y="20123806"/>
          <a:ext cx="54905" cy="1349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178383</xdr:colOff>
      <xdr:row>38</xdr:row>
      <xdr:rowOff>307437</xdr:rowOff>
    </xdr:from>
    <xdr:to>
      <xdr:col>107</xdr:col>
      <xdr:colOff>482569</xdr:colOff>
      <xdr:row>38</xdr:row>
      <xdr:rowOff>339547</xdr:rowOff>
    </xdr:to>
    <xdr:cxnSp macro="">
      <xdr:nvCxnSpPr>
        <xdr:cNvPr id="1280949" name="Straight Connector 1280948"/>
        <xdr:cNvCxnSpPr/>
      </xdr:nvCxnSpPr>
      <xdr:spPr>
        <a:xfrm flipV="1">
          <a:off x="57931633" y="20817937"/>
          <a:ext cx="304186" cy="321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323881</xdr:colOff>
      <xdr:row>37</xdr:row>
      <xdr:rowOff>22315</xdr:rowOff>
    </xdr:from>
    <xdr:to>
      <xdr:col>102</xdr:col>
      <xdr:colOff>361367</xdr:colOff>
      <xdr:row>37</xdr:row>
      <xdr:rowOff>153056</xdr:rowOff>
    </xdr:to>
    <xdr:cxnSp macro="">
      <xdr:nvCxnSpPr>
        <xdr:cNvPr id="1280950" name="Straight Connector 1280949"/>
        <xdr:cNvCxnSpPr/>
      </xdr:nvCxnSpPr>
      <xdr:spPr>
        <a:xfrm flipH="1" flipV="1">
          <a:off x="55378381" y="19993065"/>
          <a:ext cx="37486" cy="1307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482569</xdr:colOff>
      <xdr:row>38</xdr:row>
      <xdr:rowOff>226873</xdr:rowOff>
    </xdr:from>
    <xdr:to>
      <xdr:col>108</xdr:col>
      <xdr:colOff>503492</xdr:colOff>
      <xdr:row>38</xdr:row>
      <xdr:rowOff>307437</xdr:rowOff>
    </xdr:to>
    <xdr:cxnSp macro="">
      <xdr:nvCxnSpPr>
        <xdr:cNvPr id="1280951" name="Straight Connector 1280950"/>
        <xdr:cNvCxnSpPr/>
      </xdr:nvCxnSpPr>
      <xdr:spPr>
        <a:xfrm flipV="1">
          <a:off x="58235819" y="20737373"/>
          <a:ext cx="560673" cy="805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296608</xdr:colOff>
      <xdr:row>36</xdr:row>
      <xdr:rowOff>311775</xdr:rowOff>
    </xdr:from>
    <xdr:to>
      <xdr:col>102</xdr:col>
      <xdr:colOff>323881</xdr:colOff>
      <xdr:row>37</xdr:row>
      <xdr:rowOff>22315</xdr:rowOff>
    </xdr:to>
    <xdr:cxnSp macro="">
      <xdr:nvCxnSpPr>
        <xdr:cNvPr id="1280952" name="Straight Connector 1280951"/>
        <xdr:cNvCxnSpPr/>
      </xdr:nvCxnSpPr>
      <xdr:spPr>
        <a:xfrm flipH="1" flipV="1">
          <a:off x="55351108" y="19742775"/>
          <a:ext cx="27273" cy="2502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503492</xdr:colOff>
      <xdr:row>38</xdr:row>
      <xdr:rowOff>224743</xdr:rowOff>
    </xdr:from>
    <xdr:to>
      <xdr:col>108</xdr:col>
      <xdr:colOff>515900</xdr:colOff>
      <xdr:row>38</xdr:row>
      <xdr:rowOff>226873</xdr:rowOff>
    </xdr:to>
    <xdr:cxnSp macro="">
      <xdr:nvCxnSpPr>
        <xdr:cNvPr id="1280953" name="Straight Connector 1280952"/>
        <xdr:cNvCxnSpPr/>
      </xdr:nvCxnSpPr>
      <xdr:spPr>
        <a:xfrm flipV="1">
          <a:off x="58796492" y="20735243"/>
          <a:ext cx="12408" cy="2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296608</xdr:colOff>
      <xdr:row>36</xdr:row>
      <xdr:rowOff>306082</xdr:rowOff>
    </xdr:from>
    <xdr:to>
      <xdr:col>102</xdr:col>
      <xdr:colOff>296676</xdr:colOff>
      <xdr:row>36</xdr:row>
      <xdr:rowOff>311775</xdr:rowOff>
    </xdr:to>
    <xdr:cxnSp macro="">
      <xdr:nvCxnSpPr>
        <xdr:cNvPr id="1280954" name="Straight Connector 1280953"/>
        <xdr:cNvCxnSpPr/>
      </xdr:nvCxnSpPr>
      <xdr:spPr>
        <a:xfrm flipV="1">
          <a:off x="55351108" y="19737082"/>
          <a:ext cx="68" cy="56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515900</xdr:colOff>
      <xdr:row>38</xdr:row>
      <xdr:rowOff>224738</xdr:rowOff>
    </xdr:from>
    <xdr:to>
      <xdr:col>108</xdr:col>
      <xdr:colOff>515931</xdr:colOff>
      <xdr:row>38</xdr:row>
      <xdr:rowOff>224743</xdr:rowOff>
    </xdr:to>
    <xdr:cxnSp macro="">
      <xdr:nvCxnSpPr>
        <xdr:cNvPr id="1280955" name="Straight Connector 1280954"/>
        <xdr:cNvCxnSpPr/>
      </xdr:nvCxnSpPr>
      <xdr:spPr>
        <a:xfrm flipV="1">
          <a:off x="58808900" y="20735238"/>
          <a:ext cx="31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296676</xdr:colOff>
      <xdr:row>36</xdr:row>
      <xdr:rowOff>306071</xdr:rowOff>
    </xdr:from>
    <xdr:to>
      <xdr:col>102</xdr:col>
      <xdr:colOff>296676</xdr:colOff>
      <xdr:row>36</xdr:row>
      <xdr:rowOff>306082</xdr:rowOff>
    </xdr:to>
    <xdr:cxnSp macro="">
      <xdr:nvCxnSpPr>
        <xdr:cNvPr id="1280956" name="Straight Connector 1280955"/>
        <xdr:cNvCxnSpPr/>
      </xdr:nvCxnSpPr>
      <xdr:spPr>
        <a:xfrm flipV="1">
          <a:off x="55351176" y="19737071"/>
          <a:ext cx="0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515931</xdr:colOff>
      <xdr:row>38</xdr:row>
      <xdr:rowOff>126540</xdr:rowOff>
    </xdr:from>
    <xdr:to>
      <xdr:col>109</xdr:col>
      <xdr:colOff>467847</xdr:colOff>
      <xdr:row>38</xdr:row>
      <xdr:rowOff>224738</xdr:rowOff>
    </xdr:to>
    <xdr:cxnSp macro="">
      <xdr:nvCxnSpPr>
        <xdr:cNvPr id="1280957" name="Straight Connector 1280956"/>
        <xdr:cNvCxnSpPr/>
      </xdr:nvCxnSpPr>
      <xdr:spPr>
        <a:xfrm flipV="1">
          <a:off x="58808931" y="20637040"/>
          <a:ext cx="491666" cy="981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296676</xdr:colOff>
      <xdr:row>36</xdr:row>
      <xdr:rowOff>74378</xdr:rowOff>
    </xdr:from>
    <xdr:to>
      <xdr:col>102</xdr:col>
      <xdr:colOff>325903</xdr:colOff>
      <xdr:row>36</xdr:row>
      <xdr:rowOff>306071</xdr:rowOff>
    </xdr:to>
    <xdr:cxnSp macro="">
      <xdr:nvCxnSpPr>
        <xdr:cNvPr id="1280958" name="Straight Connector 1280957"/>
        <xdr:cNvCxnSpPr/>
      </xdr:nvCxnSpPr>
      <xdr:spPr>
        <a:xfrm flipV="1">
          <a:off x="55351176" y="19505378"/>
          <a:ext cx="29227" cy="2316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467847</xdr:colOff>
      <xdr:row>37</xdr:row>
      <xdr:rowOff>343577</xdr:rowOff>
    </xdr:from>
    <xdr:to>
      <xdr:col>111</xdr:col>
      <xdr:colOff>451681</xdr:colOff>
      <xdr:row>38</xdr:row>
      <xdr:rowOff>126540</xdr:rowOff>
    </xdr:to>
    <xdr:cxnSp macro="">
      <xdr:nvCxnSpPr>
        <xdr:cNvPr id="1280959" name="Straight Connector 1280958"/>
        <xdr:cNvCxnSpPr/>
      </xdr:nvCxnSpPr>
      <xdr:spPr>
        <a:xfrm flipV="1">
          <a:off x="59300597" y="20314327"/>
          <a:ext cx="1063334" cy="3227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325903</xdr:colOff>
      <xdr:row>35</xdr:row>
      <xdr:rowOff>62447</xdr:rowOff>
    </xdr:from>
    <xdr:to>
      <xdr:col>103</xdr:col>
      <xdr:colOff>56319</xdr:colOff>
      <xdr:row>36</xdr:row>
      <xdr:rowOff>74378</xdr:rowOff>
    </xdr:to>
    <xdr:cxnSp macro="">
      <xdr:nvCxnSpPr>
        <xdr:cNvPr id="1280960" name="Straight Connector 1280959"/>
        <xdr:cNvCxnSpPr/>
      </xdr:nvCxnSpPr>
      <xdr:spPr>
        <a:xfrm flipV="1">
          <a:off x="55380403" y="18953697"/>
          <a:ext cx="270166" cy="5516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451681</xdr:colOff>
      <xdr:row>36</xdr:row>
      <xdr:rowOff>481864</xdr:rowOff>
    </xdr:from>
    <xdr:to>
      <xdr:col>113</xdr:col>
      <xdr:colOff>237120</xdr:colOff>
      <xdr:row>37</xdr:row>
      <xdr:rowOff>343577</xdr:rowOff>
    </xdr:to>
    <xdr:cxnSp macro="">
      <xdr:nvCxnSpPr>
        <xdr:cNvPr id="1280961" name="Straight Connector 1280960"/>
        <xdr:cNvCxnSpPr/>
      </xdr:nvCxnSpPr>
      <xdr:spPr>
        <a:xfrm flipV="1">
          <a:off x="60363931" y="19912864"/>
          <a:ext cx="864939" cy="4014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56319</xdr:colOff>
      <xdr:row>34</xdr:row>
      <xdr:rowOff>86308</xdr:rowOff>
    </xdr:from>
    <xdr:to>
      <xdr:col>103</xdr:col>
      <xdr:colOff>524880</xdr:colOff>
      <xdr:row>35</xdr:row>
      <xdr:rowOff>62447</xdr:rowOff>
    </xdr:to>
    <xdr:cxnSp macro="">
      <xdr:nvCxnSpPr>
        <xdr:cNvPr id="1280962" name="Straight Connector 1280961"/>
        <xdr:cNvCxnSpPr/>
      </xdr:nvCxnSpPr>
      <xdr:spPr>
        <a:xfrm flipV="1">
          <a:off x="55650569" y="18437808"/>
          <a:ext cx="468561" cy="5158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237120</xdr:colOff>
      <xdr:row>36</xdr:row>
      <xdr:rowOff>25701</xdr:rowOff>
    </xdr:from>
    <xdr:to>
      <xdr:col>114</xdr:col>
      <xdr:colOff>447241</xdr:colOff>
      <xdr:row>36</xdr:row>
      <xdr:rowOff>481864</xdr:rowOff>
    </xdr:to>
    <xdr:cxnSp macro="">
      <xdr:nvCxnSpPr>
        <xdr:cNvPr id="1280963" name="Straight Connector 1280962"/>
        <xdr:cNvCxnSpPr/>
      </xdr:nvCxnSpPr>
      <xdr:spPr>
        <a:xfrm flipV="1">
          <a:off x="61228870" y="19456701"/>
          <a:ext cx="749871" cy="456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524880</xdr:colOff>
      <xdr:row>33</xdr:row>
      <xdr:rowOff>121907</xdr:rowOff>
    </xdr:from>
    <xdr:to>
      <xdr:col>105</xdr:col>
      <xdr:colOff>29009</xdr:colOff>
      <xdr:row>34</xdr:row>
      <xdr:rowOff>86308</xdr:rowOff>
    </xdr:to>
    <xdr:cxnSp macro="">
      <xdr:nvCxnSpPr>
        <xdr:cNvPr id="1280964" name="Straight Connector 1280963"/>
        <xdr:cNvCxnSpPr/>
      </xdr:nvCxnSpPr>
      <xdr:spPr>
        <a:xfrm flipV="1">
          <a:off x="56119130" y="17933657"/>
          <a:ext cx="583629" cy="5041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447241</xdr:colOff>
      <xdr:row>35</xdr:row>
      <xdr:rowOff>71734</xdr:rowOff>
    </xdr:from>
    <xdr:to>
      <xdr:col>116</xdr:col>
      <xdr:colOff>61919</xdr:colOff>
      <xdr:row>36</xdr:row>
      <xdr:rowOff>25701</xdr:rowOff>
    </xdr:to>
    <xdr:cxnSp macro="">
      <xdr:nvCxnSpPr>
        <xdr:cNvPr id="1280965" name="Straight Connector 1280964"/>
        <xdr:cNvCxnSpPr/>
      </xdr:nvCxnSpPr>
      <xdr:spPr>
        <a:xfrm flipV="1">
          <a:off x="61978741" y="18962984"/>
          <a:ext cx="694178" cy="4937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29009</xdr:colOff>
      <xdr:row>32</xdr:row>
      <xdr:rowOff>152104</xdr:rowOff>
    </xdr:from>
    <xdr:to>
      <xdr:col>106</xdr:col>
      <xdr:colOff>128581</xdr:colOff>
      <xdr:row>33</xdr:row>
      <xdr:rowOff>121907</xdr:rowOff>
    </xdr:to>
    <xdr:cxnSp macro="">
      <xdr:nvCxnSpPr>
        <xdr:cNvPr id="1280966" name="Straight Connector 1280965"/>
        <xdr:cNvCxnSpPr/>
      </xdr:nvCxnSpPr>
      <xdr:spPr>
        <a:xfrm flipV="1">
          <a:off x="56702759" y="17424104"/>
          <a:ext cx="639322" cy="5095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61919</xdr:colOff>
      <xdr:row>34</xdr:row>
      <xdr:rowOff>90449</xdr:rowOff>
    </xdr:from>
    <xdr:to>
      <xdr:col>117</xdr:col>
      <xdr:colOff>196124</xdr:colOff>
      <xdr:row>35</xdr:row>
      <xdr:rowOff>71734</xdr:rowOff>
    </xdr:to>
    <xdr:cxnSp macro="">
      <xdr:nvCxnSpPr>
        <xdr:cNvPr id="1280967" name="Straight Connector 1280966"/>
        <xdr:cNvCxnSpPr/>
      </xdr:nvCxnSpPr>
      <xdr:spPr>
        <a:xfrm flipV="1">
          <a:off x="62672919" y="18441949"/>
          <a:ext cx="673955" cy="5210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128581</xdr:colOff>
      <xdr:row>31</xdr:row>
      <xdr:rowOff>166660</xdr:rowOff>
    </xdr:from>
    <xdr:to>
      <xdr:col>107</xdr:col>
      <xdr:colOff>248376</xdr:colOff>
      <xdr:row>32</xdr:row>
      <xdr:rowOff>152104</xdr:rowOff>
    </xdr:to>
    <xdr:cxnSp macro="">
      <xdr:nvCxnSpPr>
        <xdr:cNvPr id="1280968" name="Straight Connector 1280967"/>
        <xdr:cNvCxnSpPr/>
      </xdr:nvCxnSpPr>
      <xdr:spPr>
        <a:xfrm flipV="1">
          <a:off x="57342081" y="16898910"/>
          <a:ext cx="659545" cy="5251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196124</xdr:colOff>
      <xdr:row>33</xdr:row>
      <xdr:rowOff>85173</xdr:rowOff>
    </xdr:from>
    <xdr:to>
      <xdr:col>118</xdr:col>
      <xdr:colOff>321630</xdr:colOff>
      <xdr:row>34</xdr:row>
      <xdr:rowOff>90449</xdr:rowOff>
    </xdr:to>
    <xdr:cxnSp macro="">
      <xdr:nvCxnSpPr>
        <xdr:cNvPr id="1280969" name="Straight Connector 1280968"/>
        <xdr:cNvCxnSpPr/>
      </xdr:nvCxnSpPr>
      <xdr:spPr>
        <a:xfrm flipV="1">
          <a:off x="63346874" y="17896923"/>
          <a:ext cx="665256" cy="5450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248376</xdr:colOff>
      <xdr:row>30</xdr:row>
      <xdr:rowOff>162244</xdr:rowOff>
    </xdr:from>
    <xdr:to>
      <xdr:col>108</xdr:col>
      <xdr:colOff>376870</xdr:colOff>
      <xdr:row>31</xdr:row>
      <xdr:rowOff>166660</xdr:rowOff>
    </xdr:to>
    <xdr:cxnSp macro="">
      <xdr:nvCxnSpPr>
        <xdr:cNvPr id="1280970" name="Straight Connector 1280969"/>
        <xdr:cNvCxnSpPr/>
      </xdr:nvCxnSpPr>
      <xdr:spPr>
        <a:xfrm flipV="1">
          <a:off x="58001626" y="16354744"/>
          <a:ext cx="668244" cy="5441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321630</xdr:colOff>
      <xdr:row>32</xdr:row>
      <xdr:rowOff>52330</xdr:rowOff>
    </xdr:from>
    <xdr:to>
      <xdr:col>119</xdr:col>
      <xdr:colOff>426052</xdr:colOff>
      <xdr:row>33</xdr:row>
      <xdr:rowOff>85173</xdr:rowOff>
    </xdr:to>
    <xdr:cxnSp macro="">
      <xdr:nvCxnSpPr>
        <xdr:cNvPr id="1280971" name="Straight Connector 1280970"/>
        <xdr:cNvCxnSpPr/>
      </xdr:nvCxnSpPr>
      <xdr:spPr>
        <a:xfrm flipV="1">
          <a:off x="64012130" y="17324330"/>
          <a:ext cx="644172" cy="5725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376870</xdr:colOff>
      <xdr:row>29</xdr:row>
      <xdr:rowOff>142439</xdr:rowOff>
    </xdr:from>
    <xdr:to>
      <xdr:col>109</xdr:col>
      <xdr:colOff>526448</xdr:colOff>
      <xdr:row>30</xdr:row>
      <xdr:rowOff>162244</xdr:rowOff>
    </xdr:to>
    <xdr:cxnSp macro="">
      <xdr:nvCxnSpPr>
        <xdr:cNvPr id="1280972" name="Straight Connector 1280971"/>
        <xdr:cNvCxnSpPr/>
      </xdr:nvCxnSpPr>
      <xdr:spPr>
        <a:xfrm flipV="1">
          <a:off x="58669870" y="15795189"/>
          <a:ext cx="689328" cy="5595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426052</xdr:colOff>
      <xdr:row>30</xdr:row>
      <xdr:rowOff>521184</xdr:rowOff>
    </xdr:from>
    <xdr:to>
      <xdr:col>120</xdr:col>
      <xdr:colOff>473056</xdr:colOff>
      <xdr:row>32</xdr:row>
      <xdr:rowOff>52330</xdr:rowOff>
    </xdr:to>
    <xdr:cxnSp macro="">
      <xdr:nvCxnSpPr>
        <xdr:cNvPr id="1280973" name="Straight Connector 1280972"/>
        <xdr:cNvCxnSpPr/>
      </xdr:nvCxnSpPr>
      <xdr:spPr>
        <a:xfrm flipV="1">
          <a:off x="64656302" y="16713684"/>
          <a:ext cx="586754" cy="6106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526448</xdr:colOff>
      <xdr:row>28</xdr:row>
      <xdr:rowOff>117728</xdr:rowOff>
    </xdr:from>
    <xdr:to>
      <xdr:col>111</xdr:col>
      <xdr:colOff>193694</xdr:colOff>
      <xdr:row>29</xdr:row>
      <xdr:rowOff>142439</xdr:rowOff>
    </xdr:to>
    <xdr:cxnSp macro="">
      <xdr:nvCxnSpPr>
        <xdr:cNvPr id="1280974" name="Straight Connector 1280973"/>
        <xdr:cNvCxnSpPr/>
      </xdr:nvCxnSpPr>
      <xdr:spPr>
        <a:xfrm flipV="1">
          <a:off x="59359198" y="15230728"/>
          <a:ext cx="746746" cy="5644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473056</xdr:colOff>
      <xdr:row>29</xdr:row>
      <xdr:rowOff>395644</xdr:rowOff>
    </xdr:from>
    <xdr:to>
      <xdr:col>121</xdr:col>
      <xdr:colOff>405178</xdr:colOff>
      <xdr:row>30</xdr:row>
      <xdr:rowOff>521184</xdr:rowOff>
    </xdr:to>
    <xdr:cxnSp macro="">
      <xdr:nvCxnSpPr>
        <xdr:cNvPr id="1280975" name="Straight Connector 1280974"/>
        <xdr:cNvCxnSpPr/>
      </xdr:nvCxnSpPr>
      <xdr:spPr>
        <a:xfrm flipV="1">
          <a:off x="65243056" y="16048394"/>
          <a:ext cx="471872" cy="6652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193694</xdr:colOff>
      <xdr:row>27</xdr:row>
      <xdr:rowOff>104701</xdr:rowOff>
    </xdr:from>
    <xdr:to>
      <xdr:col>112</xdr:col>
      <xdr:colOff>515572</xdr:colOff>
      <xdr:row>28</xdr:row>
      <xdr:rowOff>117728</xdr:rowOff>
    </xdr:to>
    <xdr:cxnSp macro="">
      <xdr:nvCxnSpPr>
        <xdr:cNvPr id="1280976" name="Straight Connector 1280975"/>
        <xdr:cNvCxnSpPr/>
      </xdr:nvCxnSpPr>
      <xdr:spPr>
        <a:xfrm flipV="1">
          <a:off x="60105944" y="14677951"/>
          <a:ext cx="861628" cy="5527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405178</xdr:colOff>
      <xdr:row>28</xdr:row>
      <xdr:rowOff>188744</xdr:rowOff>
    </xdr:from>
    <xdr:to>
      <xdr:col>122</xdr:col>
      <xdr:colOff>129865</xdr:colOff>
      <xdr:row>29</xdr:row>
      <xdr:rowOff>395644</xdr:rowOff>
    </xdr:to>
    <xdr:cxnSp macro="">
      <xdr:nvCxnSpPr>
        <xdr:cNvPr id="1280977" name="Straight Connector 1280976"/>
        <xdr:cNvCxnSpPr/>
      </xdr:nvCxnSpPr>
      <xdr:spPr>
        <a:xfrm flipV="1">
          <a:off x="65714928" y="15301744"/>
          <a:ext cx="264437" cy="7466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515572</xdr:colOff>
      <xdr:row>26</xdr:row>
      <xdr:rowOff>130076</xdr:rowOff>
    </xdr:from>
    <xdr:to>
      <xdr:col>114</xdr:col>
      <xdr:colOff>505135</xdr:colOff>
      <xdr:row>27</xdr:row>
      <xdr:rowOff>104701</xdr:rowOff>
    </xdr:to>
    <xdr:cxnSp macro="">
      <xdr:nvCxnSpPr>
        <xdr:cNvPr id="1280978" name="Straight Connector 1280977"/>
        <xdr:cNvCxnSpPr/>
      </xdr:nvCxnSpPr>
      <xdr:spPr>
        <a:xfrm flipV="1">
          <a:off x="60967572" y="14163576"/>
          <a:ext cx="1069063" cy="5143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129865</xdr:colOff>
      <xdr:row>27</xdr:row>
      <xdr:rowOff>484553</xdr:rowOff>
    </xdr:from>
    <xdr:to>
      <xdr:col>122</xdr:col>
      <xdr:colOff>155172</xdr:colOff>
      <xdr:row>28</xdr:row>
      <xdr:rowOff>188744</xdr:rowOff>
    </xdr:to>
    <xdr:cxnSp macro="">
      <xdr:nvCxnSpPr>
        <xdr:cNvPr id="1280979" name="Straight Connector 1280978"/>
        <xdr:cNvCxnSpPr/>
      </xdr:nvCxnSpPr>
      <xdr:spPr>
        <a:xfrm flipV="1">
          <a:off x="65979365" y="15057803"/>
          <a:ext cx="25307" cy="2439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505135</xdr:colOff>
      <xdr:row>25</xdr:row>
      <xdr:rowOff>526831</xdr:rowOff>
    </xdr:from>
    <xdr:to>
      <xdr:col>115</xdr:col>
      <xdr:colOff>340382</xdr:colOff>
      <xdr:row>26</xdr:row>
      <xdr:rowOff>130076</xdr:rowOff>
    </xdr:to>
    <xdr:cxnSp macro="">
      <xdr:nvCxnSpPr>
        <xdr:cNvPr id="1280980" name="Straight Connector 1280979"/>
        <xdr:cNvCxnSpPr/>
      </xdr:nvCxnSpPr>
      <xdr:spPr>
        <a:xfrm flipV="1">
          <a:off x="62036635" y="14020581"/>
          <a:ext cx="374997" cy="142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155172</xdr:colOff>
      <xdr:row>27</xdr:row>
      <xdr:rowOff>484536</xdr:rowOff>
    </xdr:from>
    <xdr:to>
      <xdr:col>122</xdr:col>
      <xdr:colOff>155172</xdr:colOff>
      <xdr:row>27</xdr:row>
      <xdr:rowOff>484553</xdr:rowOff>
    </xdr:to>
    <xdr:cxnSp macro="">
      <xdr:nvCxnSpPr>
        <xdr:cNvPr id="1280981" name="Straight Connector 1280980"/>
        <xdr:cNvCxnSpPr/>
      </xdr:nvCxnSpPr>
      <xdr:spPr>
        <a:xfrm flipV="1">
          <a:off x="66004672" y="15057786"/>
          <a:ext cx="0" cy="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340382</xdr:colOff>
      <xdr:row>25</xdr:row>
      <xdr:rowOff>526822</xdr:rowOff>
    </xdr:from>
    <xdr:to>
      <xdr:col>115</xdr:col>
      <xdr:colOff>340407</xdr:colOff>
      <xdr:row>25</xdr:row>
      <xdr:rowOff>526831</xdr:rowOff>
    </xdr:to>
    <xdr:cxnSp macro="">
      <xdr:nvCxnSpPr>
        <xdr:cNvPr id="1280982" name="Straight Connector 1280981"/>
        <xdr:cNvCxnSpPr/>
      </xdr:nvCxnSpPr>
      <xdr:spPr>
        <a:xfrm flipV="1">
          <a:off x="62411632" y="14020572"/>
          <a:ext cx="25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155172</xdr:colOff>
      <xdr:row>27</xdr:row>
      <xdr:rowOff>401065</xdr:rowOff>
    </xdr:from>
    <xdr:to>
      <xdr:col>122</xdr:col>
      <xdr:colOff>156821</xdr:colOff>
      <xdr:row>27</xdr:row>
      <xdr:rowOff>484536</xdr:rowOff>
    </xdr:to>
    <xdr:cxnSp macro="">
      <xdr:nvCxnSpPr>
        <xdr:cNvPr id="1280983" name="Straight Connector 1280982"/>
        <xdr:cNvCxnSpPr/>
      </xdr:nvCxnSpPr>
      <xdr:spPr>
        <a:xfrm flipV="1">
          <a:off x="66004672" y="14974315"/>
          <a:ext cx="1649" cy="834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340407</xdr:colOff>
      <xdr:row>25</xdr:row>
      <xdr:rowOff>480814</xdr:rowOff>
    </xdr:from>
    <xdr:to>
      <xdr:col>115</xdr:col>
      <xdr:colOff>471829</xdr:colOff>
      <xdr:row>25</xdr:row>
      <xdr:rowOff>526822</xdr:rowOff>
    </xdr:to>
    <xdr:cxnSp macro="">
      <xdr:nvCxnSpPr>
        <xdr:cNvPr id="1280984" name="Straight Connector 1280983"/>
        <xdr:cNvCxnSpPr/>
      </xdr:nvCxnSpPr>
      <xdr:spPr>
        <a:xfrm flipV="1">
          <a:off x="62411657" y="13974564"/>
          <a:ext cx="131422" cy="460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126460</xdr:colOff>
      <xdr:row>27</xdr:row>
      <xdr:rowOff>53656</xdr:rowOff>
    </xdr:from>
    <xdr:to>
      <xdr:col>122</xdr:col>
      <xdr:colOff>156821</xdr:colOff>
      <xdr:row>27</xdr:row>
      <xdr:rowOff>401065</xdr:rowOff>
    </xdr:to>
    <xdr:cxnSp macro="">
      <xdr:nvCxnSpPr>
        <xdr:cNvPr id="1280985" name="Straight Connector 1280984"/>
        <xdr:cNvCxnSpPr/>
      </xdr:nvCxnSpPr>
      <xdr:spPr>
        <a:xfrm flipH="1" flipV="1">
          <a:off x="65975960" y="14626906"/>
          <a:ext cx="30361" cy="3474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471829</xdr:colOff>
      <xdr:row>25</xdr:row>
      <xdr:rowOff>304912</xdr:rowOff>
    </xdr:from>
    <xdr:to>
      <xdr:col>116</xdr:col>
      <xdr:colOff>495840</xdr:colOff>
      <xdr:row>25</xdr:row>
      <xdr:rowOff>480814</xdr:rowOff>
    </xdr:to>
    <xdr:cxnSp macro="">
      <xdr:nvCxnSpPr>
        <xdr:cNvPr id="1280986" name="Straight Connector 1280985"/>
        <xdr:cNvCxnSpPr/>
      </xdr:nvCxnSpPr>
      <xdr:spPr>
        <a:xfrm flipV="1">
          <a:off x="62543079" y="13798662"/>
          <a:ext cx="563761" cy="1759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87139</xdr:colOff>
      <xdr:row>26</xdr:row>
      <xdr:rowOff>411443</xdr:rowOff>
    </xdr:from>
    <xdr:to>
      <xdr:col>122</xdr:col>
      <xdr:colOff>126460</xdr:colOff>
      <xdr:row>27</xdr:row>
      <xdr:rowOff>53656</xdr:rowOff>
    </xdr:to>
    <xdr:cxnSp macro="">
      <xdr:nvCxnSpPr>
        <xdr:cNvPr id="1280987" name="Straight Connector 1280986"/>
        <xdr:cNvCxnSpPr/>
      </xdr:nvCxnSpPr>
      <xdr:spPr>
        <a:xfrm flipH="1" flipV="1">
          <a:off x="65936639" y="14444943"/>
          <a:ext cx="39321" cy="1819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495840</xdr:colOff>
      <xdr:row>25</xdr:row>
      <xdr:rowOff>222642</xdr:rowOff>
    </xdr:from>
    <xdr:to>
      <xdr:col>117</xdr:col>
      <xdr:colOff>262111</xdr:colOff>
      <xdr:row>25</xdr:row>
      <xdr:rowOff>304912</xdr:rowOff>
    </xdr:to>
    <xdr:cxnSp macro="">
      <xdr:nvCxnSpPr>
        <xdr:cNvPr id="1280988" name="Straight Connector 1280987"/>
        <xdr:cNvCxnSpPr/>
      </xdr:nvCxnSpPr>
      <xdr:spPr>
        <a:xfrm flipV="1">
          <a:off x="63106840" y="13716392"/>
          <a:ext cx="306021" cy="822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30181</xdr:colOff>
      <xdr:row>26</xdr:row>
      <xdr:rowOff>223531</xdr:rowOff>
    </xdr:from>
    <xdr:to>
      <xdr:col>122</xdr:col>
      <xdr:colOff>87139</xdr:colOff>
      <xdr:row>26</xdr:row>
      <xdr:rowOff>411443</xdr:rowOff>
    </xdr:to>
    <xdr:cxnSp macro="">
      <xdr:nvCxnSpPr>
        <xdr:cNvPr id="1280989" name="Straight Connector 1280988"/>
        <xdr:cNvCxnSpPr/>
      </xdr:nvCxnSpPr>
      <xdr:spPr>
        <a:xfrm flipH="1" flipV="1">
          <a:off x="65879681" y="14257031"/>
          <a:ext cx="56958" cy="1879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262111</xdr:colOff>
      <xdr:row>25</xdr:row>
      <xdr:rowOff>144602</xdr:rowOff>
    </xdr:from>
    <xdr:to>
      <xdr:col>118</xdr:col>
      <xdr:colOff>46019</xdr:colOff>
      <xdr:row>25</xdr:row>
      <xdr:rowOff>222642</xdr:rowOff>
    </xdr:to>
    <xdr:cxnSp macro="">
      <xdr:nvCxnSpPr>
        <xdr:cNvPr id="1280990" name="Straight Connector 1280989"/>
        <xdr:cNvCxnSpPr/>
      </xdr:nvCxnSpPr>
      <xdr:spPr>
        <a:xfrm flipV="1">
          <a:off x="63412861" y="13638352"/>
          <a:ext cx="323658" cy="780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415299</xdr:colOff>
      <xdr:row>25</xdr:row>
      <xdr:rowOff>401027</xdr:rowOff>
    </xdr:from>
    <xdr:to>
      <xdr:col>122</xdr:col>
      <xdr:colOff>30181</xdr:colOff>
      <xdr:row>26</xdr:row>
      <xdr:rowOff>223531</xdr:rowOff>
    </xdr:to>
    <xdr:cxnSp macro="">
      <xdr:nvCxnSpPr>
        <xdr:cNvPr id="1280991" name="Straight Connector 1280990"/>
        <xdr:cNvCxnSpPr/>
      </xdr:nvCxnSpPr>
      <xdr:spPr>
        <a:xfrm flipH="1" flipV="1">
          <a:off x="65725049" y="13894777"/>
          <a:ext cx="154632" cy="3622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46019</xdr:colOff>
      <xdr:row>25</xdr:row>
      <xdr:rowOff>13226</xdr:rowOff>
    </xdr:from>
    <xdr:to>
      <xdr:col>119</xdr:col>
      <xdr:colOff>151420</xdr:colOff>
      <xdr:row>25</xdr:row>
      <xdr:rowOff>144602</xdr:rowOff>
    </xdr:to>
    <xdr:cxnSp macro="">
      <xdr:nvCxnSpPr>
        <xdr:cNvPr id="1280992" name="Straight Connector 1280991"/>
        <xdr:cNvCxnSpPr/>
      </xdr:nvCxnSpPr>
      <xdr:spPr>
        <a:xfrm flipV="1">
          <a:off x="63736519" y="13506976"/>
          <a:ext cx="645151" cy="1313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398512</xdr:colOff>
      <xdr:row>25</xdr:row>
      <xdr:rowOff>368277</xdr:rowOff>
    </xdr:from>
    <xdr:to>
      <xdr:col>121</xdr:col>
      <xdr:colOff>415299</xdr:colOff>
      <xdr:row>25</xdr:row>
      <xdr:rowOff>401027</xdr:rowOff>
    </xdr:to>
    <xdr:cxnSp macro="">
      <xdr:nvCxnSpPr>
        <xdr:cNvPr id="1280993" name="Straight Connector 1280992"/>
        <xdr:cNvCxnSpPr/>
      </xdr:nvCxnSpPr>
      <xdr:spPr>
        <a:xfrm flipH="1" flipV="1">
          <a:off x="65708262" y="13862027"/>
          <a:ext cx="16787" cy="327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151420</xdr:colOff>
      <xdr:row>25</xdr:row>
      <xdr:rowOff>2547</xdr:rowOff>
    </xdr:from>
    <xdr:to>
      <xdr:col>119</xdr:col>
      <xdr:colOff>211088</xdr:colOff>
      <xdr:row>25</xdr:row>
      <xdr:rowOff>13226</xdr:rowOff>
    </xdr:to>
    <xdr:cxnSp macro="">
      <xdr:nvCxnSpPr>
        <xdr:cNvPr id="1280994" name="Straight Connector 1280993"/>
        <xdr:cNvCxnSpPr/>
      </xdr:nvCxnSpPr>
      <xdr:spPr>
        <a:xfrm flipV="1">
          <a:off x="64381670" y="13496297"/>
          <a:ext cx="59668" cy="106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281577</xdr:colOff>
      <xdr:row>25</xdr:row>
      <xdr:rowOff>160472</xdr:rowOff>
    </xdr:from>
    <xdr:to>
      <xdr:col>121</xdr:col>
      <xdr:colOff>398512</xdr:colOff>
      <xdr:row>25</xdr:row>
      <xdr:rowOff>368277</xdr:rowOff>
    </xdr:to>
    <xdr:cxnSp macro="">
      <xdr:nvCxnSpPr>
        <xdr:cNvPr id="1280995" name="Straight Connector 1280994"/>
        <xdr:cNvCxnSpPr/>
      </xdr:nvCxnSpPr>
      <xdr:spPr>
        <a:xfrm flipH="1" flipV="1">
          <a:off x="65591327" y="13654222"/>
          <a:ext cx="116935" cy="2078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211088</xdr:colOff>
      <xdr:row>24</xdr:row>
      <xdr:rowOff>478994</xdr:rowOff>
    </xdr:from>
    <xdr:to>
      <xdr:col>120</xdr:col>
      <xdr:colOff>54973</xdr:colOff>
      <xdr:row>25</xdr:row>
      <xdr:rowOff>2547</xdr:rowOff>
    </xdr:to>
    <xdr:cxnSp macro="">
      <xdr:nvCxnSpPr>
        <xdr:cNvPr id="1280996" name="Straight Connector 1280995"/>
        <xdr:cNvCxnSpPr/>
      </xdr:nvCxnSpPr>
      <xdr:spPr>
        <a:xfrm flipV="1">
          <a:off x="64441338" y="13432994"/>
          <a:ext cx="383635" cy="633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152388</xdr:colOff>
      <xdr:row>24</xdr:row>
      <xdr:rowOff>499994</xdr:rowOff>
    </xdr:from>
    <xdr:to>
      <xdr:col>121</xdr:col>
      <xdr:colOff>281577</xdr:colOff>
      <xdr:row>25</xdr:row>
      <xdr:rowOff>160472</xdr:rowOff>
    </xdr:to>
    <xdr:cxnSp macro="">
      <xdr:nvCxnSpPr>
        <xdr:cNvPr id="1280997" name="Straight Connector 1280996"/>
        <xdr:cNvCxnSpPr/>
      </xdr:nvCxnSpPr>
      <xdr:spPr>
        <a:xfrm flipH="1" flipV="1">
          <a:off x="65462138" y="13453994"/>
          <a:ext cx="129189" cy="2002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54973</xdr:colOff>
      <xdr:row>24</xdr:row>
      <xdr:rowOff>425084</xdr:rowOff>
    </xdr:from>
    <xdr:to>
      <xdr:col>120</xdr:col>
      <xdr:colOff>432643</xdr:colOff>
      <xdr:row>24</xdr:row>
      <xdr:rowOff>478994</xdr:rowOff>
    </xdr:to>
    <xdr:cxnSp macro="">
      <xdr:nvCxnSpPr>
        <xdr:cNvPr id="1280998" name="Straight Connector 1280997"/>
        <xdr:cNvCxnSpPr/>
      </xdr:nvCxnSpPr>
      <xdr:spPr>
        <a:xfrm flipV="1">
          <a:off x="64824973" y="13379084"/>
          <a:ext cx="377670" cy="539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82668</xdr:colOff>
      <xdr:row>24</xdr:row>
      <xdr:rowOff>400884</xdr:rowOff>
    </xdr:from>
    <xdr:to>
      <xdr:col>121</xdr:col>
      <xdr:colOff>152388</xdr:colOff>
      <xdr:row>24</xdr:row>
      <xdr:rowOff>499994</xdr:rowOff>
    </xdr:to>
    <xdr:cxnSp macro="">
      <xdr:nvCxnSpPr>
        <xdr:cNvPr id="1280999" name="Straight Connector 1280998"/>
        <xdr:cNvCxnSpPr/>
      </xdr:nvCxnSpPr>
      <xdr:spPr>
        <a:xfrm flipH="1" flipV="1">
          <a:off x="65392418" y="13354884"/>
          <a:ext cx="69720" cy="991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432643</xdr:colOff>
      <xdr:row>24</xdr:row>
      <xdr:rowOff>400884</xdr:rowOff>
    </xdr:from>
    <xdr:to>
      <xdr:col>121</xdr:col>
      <xdr:colOff>82668</xdr:colOff>
      <xdr:row>24</xdr:row>
      <xdr:rowOff>425084</xdr:rowOff>
    </xdr:to>
    <xdr:cxnSp macro="">
      <xdr:nvCxnSpPr>
        <xdr:cNvPr id="1281000" name="Straight Connector 1280999"/>
        <xdr:cNvCxnSpPr/>
      </xdr:nvCxnSpPr>
      <xdr:spPr>
        <a:xfrm flipV="1">
          <a:off x="65202643" y="13354884"/>
          <a:ext cx="189775" cy="242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392433</xdr:colOff>
      <xdr:row>90</xdr:row>
      <xdr:rowOff>207603</xdr:rowOff>
    </xdr:from>
    <xdr:to>
      <xdr:col>7</xdr:col>
      <xdr:colOff>147482</xdr:colOff>
      <xdr:row>91</xdr:row>
      <xdr:rowOff>212824</xdr:rowOff>
    </xdr:to>
    <xdr:cxnSp macro="">
      <xdr:nvCxnSpPr>
        <xdr:cNvPr id="1281001" name="Straight Connector 1281000"/>
        <xdr:cNvCxnSpPr/>
      </xdr:nvCxnSpPr>
      <xdr:spPr>
        <a:xfrm>
          <a:off x="3630933" y="48785103"/>
          <a:ext cx="294799" cy="5449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392430</xdr:colOff>
      <xdr:row>90</xdr:row>
      <xdr:rowOff>207541</xdr:rowOff>
    </xdr:from>
    <xdr:to>
      <xdr:col>7</xdr:col>
      <xdr:colOff>131509</xdr:colOff>
      <xdr:row>90</xdr:row>
      <xdr:rowOff>454298</xdr:rowOff>
    </xdr:to>
    <xdr:cxnSp macro="">
      <xdr:nvCxnSpPr>
        <xdr:cNvPr id="1281002" name="Straight Connector 1281001"/>
        <xdr:cNvCxnSpPr/>
      </xdr:nvCxnSpPr>
      <xdr:spPr>
        <a:xfrm>
          <a:off x="3630930" y="48785041"/>
          <a:ext cx="278829" cy="2467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147482</xdr:colOff>
      <xdr:row>91</xdr:row>
      <xdr:rowOff>212824</xdr:rowOff>
    </xdr:from>
    <xdr:to>
      <xdr:col>9</xdr:col>
      <xdr:colOff>229949</xdr:colOff>
      <xdr:row>94</xdr:row>
      <xdr:rowOff>342165</xdr:rowOff>
    </xdr:to>
    <xdr:cxnSp macro="">
      <xdr:nvCxnSpPr>
        <xdr:cNvPr id="1281003" name="Straight Connector 1281002"/>
        <xdr:cNvCxnSpPr/>
      </xdr:nvCxnSpPr>
      <xdr:spPr>
        <a:xfrm>
          <a:off x="3925732" y="49330074"/>
          <a:ext cx="1161967" cy="17485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131509</xdr:colOff>
      <xdr:row>90</xdr:row>
      <xdr:rowOff>454298</xdr:rowOff>
    </xdr:from>
    <xdr:to>
      <xdr:col>9</xdr:col>
      <xdr:colOff>172903</xdr:colOff>
      <xdr:row>92</xdr:row>
      <xdr:rowOff>356391</xdr:rowOff>
    </xdr:to>
    <xdr:cxnSp macro="">
      <xdr:nvCxnSpPr>
        <xdr:cNvPr id="1281004" name="Straight Connector 1281003"/>
        <xdr:cNvCxnSpPr/>
      </xdr:nvCxnSpPr>
      <xdr:spPr>
        <a:xfrm>
          <a:off x="3909759" y="49031798"/>
          <a:ext cx="1120894" cy="9815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229949</xdr:colOff>
      <xdr:row>94</xdr:row>
      <xdr:rowOff>342165</xdr:rowOff>
    </xdr:from>
    <xdr:to>
      <xdr:col>10</xdr:col>
      <xdr:colOff>256771</xdr:colOff>
      <xdr:row>95</xdr:row>
      <xdr:rowOff>407594</xdr:rowOff>
    </xdr:to>
    <xdr:cxnSp macro="">
      <xdr:nvCxnSpPr>
        <xdr:cNvPr id="1281005" name="Straight Connector 1281004"/>
        <xdr:cNvCxnSpPr/>
      </xdr:nvCxnSpPr>
      <xdr:spPr>
        <a:xfrm>
          <a:off x="5087699" y="51078665"/>
          <a:ext cx="566572" cy="6051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172903</xdr:colOff>
      <xdr:row>92</xdr:row>
      <xdr:rowOff>356391</xdr:rowOff>
    </xdr:from>
    <xdr:to>
      <xdr:col>10</xdr:col>
      <xdr:colOff>193447</xdr:colOff>
      <xdr:row>93</xdr:row>
      <xdr:rowOff>304602</xdr:rowOff>
    </xdr:to>
    <xdr:cxnSp macro="">
      <xdr:nvCxnSpPr>
        <xdr:cNvPr id="1281006" name="Straight Connector 1281005"/>
        <xdr:cNvCxnSpPr/>
      </xdr:nvCxnSpPr>
      <xdr:spPr>
        <a:xfrm>
          <a:off x="5030653" y="50013391"/>
          <a:ext cx="560294" cy="4879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256771</xdr:colOff>
      <xdr:row>95</xdr:row>
      <xdr:rowOff>407594</xdr:rowOff>
    </xdr:from>
    <xdr:to>
      <xdr:col>11</xdr:col>
      <xdr:colOff>273910</xdr:colOff>
      <xdr:row>96</xdr:row>
      <xdr:rowOff>292199</xdr:rowOff>
    </xdr:to>
    <xdr:cxnSp macro="">
      <xdr:nvCxnSpPr>
        <xdr:cNvPr id="1281007" name="Straight Connector 1281006"/>
        <xdr:cNvCxnSpPr/>
      </xdr:nvCxnSpPr>
      <xdr:spPr>
        <a:xfrm>
          <a:off x="5654271" y="51683844"/>
          <a:ext cx="556889" cy="4243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193447</xdr:colOff>
      <xdr:row>93</xdr:row>
      <xdr:rowOff>304602</xdr:rowOff>
    </xdr:from>
    <xdr:to>
      <xdr:col>11</xdr:col>
      <xdr:colOff>214042</xdr:colOff>
      <xdr:row>94</xdr:row>
      <xdr:rowOff>253733</xdr:rowOff>
    </xdr:to>
    <xdr:cxnSp macro="">
      <xdr:nvCxnSpPr>
        <xdr:cNvPr id="1281008" name="Straight Connector 1281007"/>
        <xdr:cNvCxnSpPr/>
      </xdr:nvCxnSpPr>
      <xdr:spPr>
        <a:xfrm>
          <a:off x="5590947" y="50501352"/>
          <a:ext cx="560345" cy="4888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273910</xdr:colOff>
      <xdr:row>96</xdr:row>
      <xdr:rowOff>292199</xdr:rowOff>
    </xdr:from>
    <xdr:to>
      <xdr:col>13</xdr:col>
      <xdr:colOff>278912</xdr:colOff>
      <xdr:row>97</xdr:row>
      <xdr:rowOff>54477</xdr:rowOff>
    </xdr:to>
    <xdr:cxnSp macro="">
      <xdr:nvCxnSpPr>
        <xdr:cNvPr id="1281009" name="Straight Connector 1281008"/>
        <xdr:cNvCxnSpPr/>
      </xdr:nvCxnSpPr>
      <xdr:spPr>
        <a:xfrm>
          <a:off x="6211160" y="52108199"/>
          <a:ext cx="1084502" cy="3020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214042</xdr:colOff>
      <xdr:row>94</xdr:row>
      <xdr:rowOff>253733</xdr:rowOff>
    </xdr:from>
    <xdr:to>
      <xdr:col>13</xdr:col>
      <xdr:colOff>255832</xdr:colOff>
      <xdr:row>96</xdr:row>
      <xdr:rowOff>163227</xdr:rowOff>
    </xdr:to>
    <xdr:cxnSp macro="">
      <xdr:nvCxnSpPr>
        <xdr:cNvPr id="1281010" name="Straight Connector 1281009"/>
        <xdr:cNvCxnSpPr/>
      </xdr:nvCxnSpPr>
      <xdr:spPr>
        <a:xfrm>
          <a:off x="6151292" y="50990233"/>
          <a:ext cx="1121290" cy="9889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278912</xdr:colOff>
      <xdr:row>97</xdr:row>
      <xdr:rowOff>52766</xdr:rowOff>
    </xdr:from>
    <xdr:to>
      <xdr:col>13</xdr:col>
      <xdr:colOff>303812</xdr:colOff>
      <xdr:row>97</xdr:row>
      <xdr:rowOff>54477</xdr:rowOff>
    </xdr:to>
    <xdr:cxnSp macro="">
      <xdr:nvCxnSpPr>
        <xdr:cNvPr id="1281011" name="Straight Connector 1281010"/>
        <xdr:cNvCxnSpPr/>
      </xdr:nvCxnSpPr>
      <xdr:spPr>
        <a:xfrm flipV="1">
          <a:off x="7295662" y="52408516"/>
          <a:ext cx="24900" cy="17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255832</xdr:colOff>
      <xdr:row>96</xdr:row>
      <xdr:rowOff>163227</xdr:rowOff>
    </xdr:from>
    <xdr:to>
      <xdr:col>13</xdr:col>
      <xdr:colOff>282078</xdr:colOff>
      <xdr:row>96</xdr:row>
      <xdr:rowOff>186646</xdr:rowOff>
    </xdr:to>
    <xdr:cxnSp macro="">
      <xdr:nvCxnSpPr>
        <xdr:cNvPr id="1281012" name="Straight Connector 1281011"/>
        <xdr:cNvCxnSpPr/>
      </xdr:nvCxnSpPr>
      <xdr:spPr>
        <a:xfrm>
          <a:off x="7272582" y="51979227"/>
          <a:ext cx="26246" cy="234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303812</xdr:colOff>
      <xdr:row>97</xdr:row>
      <xdr:rowOff>52766</xdr:rowOff>
    </xdr:from>
    <xdr:to>
      <xdr:col>13</xdr:col>
      <xdr:colOff>303866</xdr:colOff>
      <xdr:row>97</xdr:row>
      <xdr:rowOff>52766</xdr:rowOff>
    </xdr:to>
    <xdr:cxnSp macro="">
      <xdr:nvCxnSpPr>
        <xdr:cNvPr id="1281013" name="Straight Connector 1281012"/>
        <xdr:cNvCxnSpPr/>
      </xdr:nvCxnSpPr>
      <xdr:spPr>
        <a:xfrm>
          <a:off x="7320562" y="52408516"/>
          <a:ext cx="5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282078</xdr:colOff>
      <xdr:row>96</xdr:row>
      <xdr:rowOff>186646</xdr:rowOff>
    </xdr:from>
    <xdr:to>
      <xdr:col>13</xdr:col>
      <xdr:colOff>303866</xdr:colOff>
      <xdr:row>97</xdr:row>
      <xdr:rowOff>52760</xdr:rowOff>
    </xdr:to>
    <xdr:cxnSp macro="">
      <xdr:nvCxnSpPr>
        <xdr:cNvPr id="1281014" name="Straight Connector 1281013"/>
        <xdr:cNvCxnSpPr/>
      </xdr:nvCxnSpPr>
      <xdr:spPr>
        <a:xfrm>
          <a:off x="7298828" y="52002646"/>
          <a:ext cx="21788" cy="4058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303866</xdr:colOff>
      <xdr:row>97</xdr:row>
      <xdr:rowOff>52760</xdr:rowOff>
    </xdr:from>
    <xdr:to>
      <xdr:col>15</xdr:col>
      <xdr:colOff>267657</xdr:colOff>
      <xdr:row>97</xdr:row>
      <xdr:rowOff>52766</xdr:rowOff>
    </xdr:to>
    <xdr:cxnSp macro="">
      <xdr:nvCxnSpPr>
        <xdr:cNvPr id="1281015" name="Straight Connector 1281014"/>
        <xdr:cNvCxnSpPr/>
      </xdr:nvCxnSpPr>
      <xdr:spPr>
        <a:xfrm flipV="1">
          <a:off x="7320616" y="52408510"/>
          <a:ext cx="1043291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303866</xdr:colOff>
      <xdr:row>96</xdr:row>
      <xdr:rowOff>454682</xdr:rowOff>
    </xdr:from>
    <xdr:to>
      <xdr:col>15</xdr:col>
      <xdr:colOff>267657</xdr:colOff>
      <xdr:row>97</xdr:row>
      <xdr:rowOff>52760</xdr:rowOff>
    </xdr:to>
    <xdr:cxnSp macro="">
      <xdr:nvCxnSpPr>
        <xdr:cNvPr id="1281016" name="Straight Connector 1281015"/>
        <xdr:cNvCxnSpPr/>
      </xdr:nvCxnSpPr>
      <xdr:spPr>
        <a:xfrm flipV="1">
          <a:off x="7320616" y="52270682"/>
          <a:ext cx="1043291" cy="1378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267657</xdr:colOff>
      <xdr:row>97</xdr:row>
      <xdr:rowOff>52760</xdr:rowOff>
    </xdr:from>
    <xdr:to>
      <xdr:col>20</xdr:col>
      <xdr:colOff>239746</xdr:colOff>
      <xdr:row>97</xdr:row>
      <xdr:rowOff>52760</xdr:rowOff>
    </xdr:to>
    <xdr:cxnSp macro="">
      <xdr:nvCxnSpPr>
        <xdr:cNvPr id="1281017" name="Straight Connector 1281016"/>
        <xdr:cNvCxnSpPr/>
      </xdr:nvCxnSpPr>
      <xdr:spPr>
        <a:xfrm>
          <a:off x="8363907" y="52408510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267657</xdr:colOff>
      <xdr:row>96</xdr:row>
      <xdr:rowOff>68845</xdr:rowOff>
    </xdr:from>
    <xdr:to>
      <xdr:col>20</xdr:col>
      <xdr:colOff>239746</xdr:colOff>
      <xdr:row>96</xdr:row>
      <xdr:rowOff>454682</xdr:rowOff>
    </xdr:to>
    <xdr:cxnSp macro="">
      <xdr:nvCxnSpPr>
        <xdr:cNvPr id="1281018" name="Straight Connector 1281017"/>
        <xdr:cNvCxnSpPr/>
      </xdr:nvCxnSpPr>
      <xdr:spPr>
        <a:xfrm flipV="1">
          <a:off x="8363907" y="51884845"/>
          <a:ext cx="2670839" cy="3858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239746</xdr:colOff>
      <xdr:row>97</xdr:row>
      <xdr:rowOff>52760</xdr:rowOff>
    </xdr:from>
    <xdr:to>
      <xdr:col>25</xdr:col>
      <xdr:colOff>211835</xdr:colOff>
      <xdr:row>97</xdr:row>
      <xdr:rowOff>52760</xdr:rowOff>
    </xdr:to>
    <xdr:cxnSp macro="">
      <xdr:nvCxnSpPr>
        <xdr:cNvPr id="1281019" name="Straight Connector 1281018"/>
        <xdr:cNvCxnSpPr/>
      </xdr:nvCxnSpPr>
      <xdr:spPr>
        <a:xfrm>
          <a:off x="11034746" y="52408510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239746</xdr:colOff>
      <xdr:row>95</xdr:row>
      <xdr:rowOff>260610</xdr:rowOff>
    </xdr:from>
    <xdr:to>
      <xdr:col>25</xdr:col>
      <xdr:colOff>211835</xdr:colOff>
      <xdr:row>96</xdr:row>
      <xdr:rowOff>68845</xdr:rowOff>
    </xdr:to>
    <xdr:cxnSp macro="">
      <xdr:nvCxnSpPr>
        <xdr:cNvPr id="1281020" name="Straight Connector 1281019"/>
        <xdr:cNvCxnSpPr/>
      </xdr:nvCxnSpPr>
      <xdr:spPr>
        <a:xfrm flipV="1">
          <a:off x="11034746" y="51536860"/>
          <a:ext cx="2670839" cy="3479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211835</xdr:colOff>
      <xdr:row>97</xdr:row>
      <xdr:rowOff>52760</xdr:rowOff>
    </xdr:from>
    <xdr:to>
      <xdr:col>30</xdr:col>
      <xdr:colOff>183925</xdr:colOff>
      <xdr:row>97</xdr:row>
      <xdr:rowOff>52760</xdr:rowOff>
    </xdr:to>
    <xdr:cxnSp macro="">
      <xdr:nvCxnSpPr>
        <xdr:cNvPr id="1281021" name="Straight Connector 1281020"/>
        <xdr:cNvCxnSpPr/>
      </xdr:nvCxnSpPr>
      <xdr:spPr>
        <a:xfrm>
          <a:off x="13705585" y="52408510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211835</xdr:colOff>
      <xdr:row>95</xdr:row>
      <xdr:rowOff>8765</xdr:rowOff>
    </xdr:from>
    <xdr:to>
      <xdr:col>30</xdr:col>
      <xdr:colOff>183925</xdr:colOff>
      <xdr:row>95</xdr:row>
      <xdr:rowOff>260610</xdr:rowOff>
    </xdr:to>
    <xdr:cxnSp macro="">
      <xdr:nvCxnSpPr>
        <xdr:cNvPr id="1281022" name="Straight Connector 1281021"/>
        <xdr:cNvCxnSpPr/>
      </xdr:nvCxnSpPr>
      <xdr:spPr>
        <a:xfrm flipV="1">
          <a:off x="13705585" y="51285015"/>
          <a:ext cx="2670840" cy="251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183925</xdr:colOff>
      <xdr:row>97</xdr:row>
      <xdr:rowOff>52760</xdr:rowOff>
    </xdr:from>
    <xdr:to>
      <xdr:col>35</xdr:col>
      <xdr:colOff>156015</xdr:colOff>
      <xdr:row>97</xdr:row>
      <xdr:rowOff>52760</xdr:rowOff>
    </xdr:to>
    <xdr:cxnSp macro="">
      <xdr:nvCxnSpPr>
        <xdr:cNvPr id="1281023" name="Straight Connector 1281022"/>
        <xdr:cNvCxnSpPr/>
      </xdr:nvCxnSpPr>
      <xdr:spPr>
        <a:xfrm>
          <a:off x="16376425" y="52408510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183925</xdr:colOff>
      <xdr:row>94</xdr:row>
      <xdr:rowOff>407997</xdr:rowOff>
    </xdr:from>
    <xdr:to>
      <xdr:col>35</xdr:col>
      <xdr:colOff>156015</xdr:colOff>
      <xdr:row>95</xdr:row>
      <xdr:rowOff>8765</xdr:rowOff>
    </xdr:to>
    <xdr:cxnSp macro="">
      <xdr:nvCxnSpPr>
        <xdr:cNvPr id="1281024" name="Straight Connector 1281023"/>
        <xdr:cNvCxnSpPr/>
      </xdr:nvCxnSpPr>
      <xdr:spPr>
        <a:xfrm flipV="1">
          <a:off x="16376425" y="51144497"/>
          <a:ext cx="2670840" cy="1405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156015</xdr:colOff>
      <xdr:row>97</xdr:row>
      <xdr:rowOff>52760</xdr:rowOff>
    </xdr:from>
    <xdr:to>
      <xdr:col>40</xdr:col>
      <xdr:colOff>128105</xdr:colOff>
      <xdr:row>97</xdr:row>
      <xdr:rowOff>52760</xdr:rowOff>
    </xdr:to>
    <xdr:cxnSp macro="">
      <xdr:nvCxnSpPr>
        <xdr:cNvPr id="1281025" name="Straight Connector 1281024"/>
        <xdr:cNvCxnSpPr/>
      </xdr:nvCxnSpPr>
      <xdr:spPr>
        <a:xfrm>
          <a:off x="19047265" y="52408510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156015</xdr:colOff>
      <xdr:row>94</xdr:row>
      <xdr:rowOff>367286</xdr:rowOff>
    </xdr:from>
    <xdr:to>
      <xdr:col>40</xdr:col>
      <xdr:colOff>128105</xdr:colOff>
      <xdr:row>94</xdr:row>
      <xdr:rowOff>407997</xdr:rowOff>
    </xdr:to>
    <xdr:cxnSp macro="">
      <xdr:nvCxnSpPr>
        <xdr:cNvPr id="1281026" name="Straight Connector 1281025"/>
        <xdr:cNvCxnSpPr/>
      </xdr:nvCxnSpPr>
      <xdr:spPr>
        <a:xfrm flipV="1">
          <a:off x="19047265" y="51103786"/>
          <a:ext cx="2670840" cy="407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128105</xdr:colOff>
      <xdr:row>97</xdr:row>
      <xdr:rowOff>52760</xdr:rowOff>
    </xdr:from>
    <xdr:to>
      <xdr:col>45</xdr:col>
      <xdr:colOff>100195</xdr:colOff>
      <xdr:row>97</xdr:row>
      <xdr:rowOff>52760</xdr:rowOff>
    </xdr:to>
    <xdr:cxnSp macro="">
      <xdr:nvCxnSpPr>
        <xdr:cNvPr id="1281027" name="Straight Connector 1281026"/>
        <xdr:cNvCxnSpPr/>
      </xdr:nvCxnSpPr>
      <xdr:spPr>
        <a:xfrm>
          <a:off x="21718105" y="52408510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128105</xdr:colOff>
      <xdr:row>94</xdr:row>
      <xdr:rowOff>367286</xdr:rowOff>
    </xdr:from>
    <xdr:to>
      <xdr:col>45</xdr:col>
      <xdr:colOff>100195</xdr:colOff>
      <xdr:row>94</xdr:row>
      <xdr:rowOff>404586</xdr:rowOff>
    </xdr:to>
    <xdr:cxnSp macro="">
      <xdr:nvCxnSpPr>
        <xdr:cNvPr id="1281028" name="Straight Connector 1281027"/>
        <xdr:cNvCxnSpPr/>
      </xdr:nvCxnSpPr>
      <xdr:spPr>
        <a:xfrm>
          <a:off x="21718105" y="51103786"/>
          <a:ext cx="2670840" cy="373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100195</xdr:colOff>
      <xdr:row>97</xdr:row>
      <xdr:rowOff>52760</xdr:rowOff>
    </xdr:from>
    <xdr:to>
      <xdr:col>50</xdr:col>
      <xdr:colOff>72284</xdr:colOff>
      <xdr:row>97</xdr:row>
      <xdr:rowOff>52760</xdr:rowOff>
    </xdr:to>
    <xdr:cxnSp macro="">
      <xdr:nvCxnSpPr>
        <xdr:cNvPr id="1281029" name="Straight Connector 1281028"/>
        <xdr:cNvCxnSpPr/>
      </xdr:nvCxnSpPr>
      <xdr:spPr>
        <a:xfrm>
          <a:off x="24388945" y="52408510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100195</xdr:colOff>
      <xdr:row>94</xdr:row>
      <xdr:rowOff>404586</xdr:rowOff>
    </xdr:from>
    <xdr:to>
      <xdr:col>50</xdr:col>
      <xdr:colOff>72284</xdr:colOff>
      <xdr:row>94</xdr:row>
      <xdr:rowOff>504199</xdr:rowOff>
    </xdr:to>
    <xdr:cxnSp macro="">
      <xdr:nvCxnSpPr>
        <xdr:cNvPr id="1281030" name="Straight Connector 1281029"/>
        <xdr:cNvCxnSpPr/>
      </xdr:nvCxnSpPr>
      <xdr:spPr>
        <a:xfrm>
          <a:off x="24388945" y="51141086"/>
          <a:ext cx="2670839" cy="996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72284</xdr:colOff>
      <xdr:row>97</xdr:row>
      <xdr:rowOff>52760</xdr:rowOff>
    </xdr:from>
    <xdr:to>
      <xdr:col>55</xdr:col>
      <xdr:colOff>44376</xdr:colOff>
      <xdr:row>97</xdr:row>
      <xdr:rowOff>52760</xdr:rowOff>
    </xdr:to>
    <xdr:cxnSp macro="">
      <xdr:nvCxnSpPr>
        <xdr:cNvPr id="1281031" name="Straight Connector 1281030"/>
        <xdr:cNvCxnSpPr/>
      </xdr:nvCxnSpPr>
      <xdr:spPr>
        <a:xfrm>
          <a:off x="27059784" y="52408510"/>
          <a:ext cx="267084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72284</xdr:colOff>
      <xdr:row>94</xdr:row>
      <xdr:rowOff>504199</xdr:rowOff>
    </xdr:from>
    <xdr:to>
      <xdr:col>55</xdr:col>
      <xdr:colOff>44376</xdr:colOff>
      <xdr:row>95</xdr:row>
      <xdr:rowOff>133198</xdr:rowOff>
    </xdr:to>
    <xdr:cxnSp macro="">
      <xdr:nvCxnSpPr>
        <xdr:cNvPr id="1281032" name="Straight Connector 1281031"/>
        <xdr:cNvCxnSpPr/>
      </xdr:nvCxnSpPr>
      <xdr:spPr>
        <a:xfrm>
          <a:off x="27059784" y="51240699"/>
          <a:ext cx="2670842" cy="1687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44376</xdr:colOff>
      <xdr:row>97</xdr:row>
      <xdr:rowOff>52760</xdr:rowOff>
    </xdr:from>
    <xdr:to>
      <xdr:col>60</xdr:col>
      <xdr:colOff>16464</xdr:colOff>
      <xdr:row>97</xdr:row>
      <xdr:rowOff>52760</xdr:rowOff>
    </xdr:to>
    <xdr:cxnSp macro="">
      <xdr:nvCxnSpPr>
        <xdr:cNvPr id="1281033" name="Straight Connector 1281032"/>
        <xdr:cNvCxnSpPr/>
      </xdr:nvCxnSpPr>
      <xdr:spPr>
        <a:xfrm>
          <a:off x="29730626" y="52408510"/>
          <a:ext cx="267083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44376</xdr:colOff>
      <xdr:row>95</xdr:row>
      <xdr:rowOff>133198</xdr:rowOff>
    </xdr:from>
    <xdr:to>
      <xdr:col>60</xdr:col>
      <xdr:colOff>16464</xdr:colOff>
      <xdr:row>95</xdr:row>
      <xdr:rowOff>409299</xdr:rowOff>
    </xdr:to>
    <xdr:cxnSp macro="">
      <xdr:nvCxnSpPr>
        <xdr:cNvPr id="1281034" name="Straight Connector 1281033"/>
        <xdr:cNvCxnSpPr/>
      </xdr:nvCxnSpPr>
      <xdr:spPr>
        <a:xfrm>
          <a:off x="29730626" y="51409448"/>
          <a:ext cx="2670838" cy="2761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16464</xdr:colOff>
      <xdr:row>97</xdr:row>
      <xdr:rowOff>52760</xdr:rowOff>
    </xdr:from>
    <xdr:to>
      <xdr:col>64</xdr:col>
      <xdr:colOff>528303</xdr:colOff>
      <xdr:row>97</xdr:row>
      <xdr:rowOff>52760</xdr:rowOff>
    </xdr:to>
    <xdr:cxnSp macro="">
      <xdr:nvCxnSpPr>
        <xdr:cNvPr id="1281035" name="Straight Connector 1281034"/>
        <xdr:cNvCxnSpPr/>
      </xdr:nvCxnSpPr>
      <xdr:spPr>
        <a:xfrm>
          <a:off x="32401464" y="52408510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16464</xdr:colOff>
      <xdr:row>95</xdr:row>
      <xdr:rowOff>409299</xdr:rowOff>
    </xdr:from>
    <xdr:to>
      <xdr:col>64</xdr:col>
      <xdr:colOff>528303</xdr:colOff>
      <xdr:row>96</xdr:row>
      <xdr:rowOff>376684</xdr:rowOff>
    </xdr:to>
    <xdr:cxnSp macro="">
      <xdr:nvCxnSpPr>
        <xdr:cNvPr id="1281036" name="Straight Connector 1281035"/>
        <xdr:cNvCxnSpPr/>
      </xdr:nvCxnSpPr>
      <xdr:spPr>
        <a:xfrm>
          <a:off x="32401464" y="51685549"/>
          <a:ext cx="2670839" cy="5071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528303</xdr:colOff>
      <xdr:row>97</xdr:row>
      <xdr:rowOff>52760</xdr:rowOff>
    </xdr:from>
    <xdr:to>
      <xdr:col>66</xdr:col>
      <xdr:colOff>250571</xdr:colOff>
      <xdr:row>97</xdr:row>
      <xdr:rowOff>52760</xdr:rowOff>
    </xdr:to>
    <xdr:cxnSp macro="">
      <xdr:nvCxnSpPr>
        <xdr:cNvPr id="1281037" name="Straight Connector 1281036"/>
        <xdr:cNvCxnSpPr/>
      </xdr:nvCxnSpPr>
      <xdr:spPr>
        <a:xfrm>
          <a:off x="35072303" y="52408510"/>
          <a:ext cx="80176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528303</xdr:colOff>
      <xdr:row>96</xdr:row>
      <xdr:rowOff>376684</xdr:rowOff>
    </xdr:from>
    <xdr:to>
      <xdr:col>66</xdr:col>
      <xdr:colOff>250571</xdr:colOff>
      <xdr:row>97</xdr:row>
      <xdr:rowOff>52760</xdr:rowOff>
    </xdr:to>
    <xdr:cxnSp macro="">
      <xdr:nvCxnSpPr>
        <xdr:cNvPr id="1281038" name="Straight Connector 1281037"/>
        <xdr:cNvCxnSpPr/>
      </xdr:nvCxnSpPr>
      <xdr:spPr>
        <a:xfrm>
          <a:off x="35072303" y="52192684"/>
          <a:ext cx="801768" cy="2158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250571</xdr:colOff>
      <xdr:row>97</xdr:row>
      <xdr:rowOff>52760</xdr:rowOff>
    </xdr:from>
    <xdr:to>
      <xdr:col>66</xdr:col>
      <xdr:colOff>250623</xdr:colOff>
      <xdr:row>97</xdr:row>
      <xdr:rowOff>52778</xdr:rowOff>
    </xdr:to>
    <xdr:cxnSp macro="">
      <xdr:nvCxnSpPr>
        <xdr:cNvPr id="1281039" name="Straight Connector 1281038"/>
        <xdr:cNvCxnSpPr/>
      </xdr:nvCxnSpPr>
      <xdr:spPr>
        <a:xfrm>
          <a:off x="35874071" y="52408510"/>
          <a:ext cx="52" cy="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250571</xdr:colOff>
      <xdr:row>96</xdr:row>
      <xdr:rowOff>206040</xdr:rowOff>
    </xdr:from>
    <xdr:to>
      <xdr:col>66</xdr:col>
      <xdr:colOff>376448</xdr:colOff>
      <xdr:row>97</xdr:row>
      <xdr:rowOff>52760</xdr:rowOff>
    </xdr:to>
    <xdr:cxnSp macro="">
      <xdr:nvCxnSpPr>
        <xdr:cNvPr id="1281040" name="Straight Connector 1281039"/>
        <xdr:cNvCxnSpPr/>
      </xdr:nvCxnSpPr>
      <xdr:spPr>
        <a:xfrm flipV="1">
          <a:off x="35874071" y="52022040"/>
          <a:ext cx="125877" cy="3864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250623</xdr:colOff>
      <xdr:row>97</xdr:row>
      <xdr:rowOff>52778</xdr:rowOff>
    </xdr:from>
    <xdr:to>
      <xdr:col>66</xdr:col>
      <xdr:colOff>503681</xdr:colOff>
      <xdr:row>97</xdr:row>
      <xdr:rowOff>135161</xdr:rowOff>
    </xdr:to>
    <xdr:cxnSp macro="">
      <xdr:nvCxnSpPr>
        <xdr:cNvPr id="1281041" name="Straight Connector 1281040"/>
        <xdr:cNvCxnSpPr/>
      </xdr:nvCxnSpPr>
      <xdr:spPr>
        <a:xfrm>
          <a:off x="35874123" y="52408528"/>
          <a:ext cx="253058" cy="823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376448</xdr:colOff>
      <xdr:row>95</xdr:row>
      <xdr:rowOff>490801</xdr:rowOff>
    </xdr:from>
    <xdr:to>
      <xdr:col>67</xdr:col>
      <xdr:colOff>199594</xdr:colOff>
      <xdr:row>96</xdr:row>
      <xdr:rowOff>206040</xdr:rowOff>
    </xdr:to>
    <xdr:cxnSp macro="">
      <xdr:nvCxnSpPr>
        <xdr:cNvPr id="1281042" name="Straight Connector 1281041"/>
        <xdr:cNvCxnSpPr/>
      </xdr:nvCxnSpPr>
      <xdr:spPr>
        <a:xfrm flipV="1">
          <a:off x="35999948" y="51767051"/>
          <a:ext cx="362896" cy="2549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503681</xdr:colOff>
      <xdr:row>97</xdr:row>
      <xdr:rowOff>135161</xdr:rowOff>
    </xdr:from>
    <xdr:to>
      <xdr:col>68</xdr:col>
      <xdr:colOff>438575</xdr:colOff>
      <xdr:row>97</xdr:row>
      <xdr:rowOff>465417</xdr:rowOff>
    </xdr:to>
    <xdr:cxnSp macro="">
      <xdr:nvCxnSpPr>
        <xdr:cNvPr id="1281043" name="Straight Connector 1281042"/>
        <xdr:cNvCxnSpPr/>
      </xdr:nvCxnSpPr>
      <xdr:spPr>
        <a:xfrm>
          <a:off x="36127181" y="52490911"/>
          <a:ext cx="1014394" cy="3302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199594</xdr:colOff>
      <xdr:row>94</xdr:row>
      <xdr:rowOff>8421</xdr:rowOff>
    </xdr:from>
    <xdr:to>
      <xdr:col>70</xdr:col>
      <xdr:colOff>35027</xdr:colOff>
      <xdr:row>95</xdr:row>
      <xdr:rowOff>490801</xdr:rowOff>
    </xdr:to>
    <xdr:cxnSp macro="">
      <xdr:nvCxnSpPr>
        <xdr:cNvPr id="1281044" name="Straight Connector 1281043"/>
        <xdr:cNvCxnSpPr/>
      </xdr:nvCxnSpPr>
      <xdr:spPr>
        <a:xfrm flipV="1">
          <a:off x="36362844" y="50744921"/>
          <a:ext cx="1454683" cy="1022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438575</xdr:colOff>
      <xdr:row>96</xdr:row>
      <xdr:rowOff>307541</xdr:rowOff>
    </xdr:from>
    <xdr:to>
      <xdr:col>70</xdr:col>
      <xdr:colOff>147154</xdr:colOff>
      <xdr:row>97</xdr:row>
      <xdr:rowOff>465417</xdr:rowOff>
    </xdr:to>
    <xdr:cxnSp macro="">
      <xdr:nvCxnSpPr>
        <xdr:cNvPr id="1281045" name="Straight Connector 1281044"/>
        <xdr:cNvCxnSpPr/>
      </xdr:nvCxnSpPr>
      <xdr:spPr>
        <a:xfrm flipV="1">
          <a:off x="37141575" y="52123541"/>
          <a:ext cx="788079" cy="6976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35027</xdr:colOff>
      <xdr:row>93</xdr:row>
      <xdr:rowOff>37108</xdr:rowOff>
    </xdr:from>
    <xdr:to>
      <xdr:col>71</xdr:col>
      <xdr:colOff>222619</xdr:colOff>
      <xdr:row>94</xdr:row>
      <xdr:rowOff>8421</xdr:rowOff>
    </xdr:to>
    <xdr:cxnSp macro="">
      <xdr:nvCxnSpPr>
        <xdr:cNvPr id="1281046" name="Straight Connector 1281045"/>
        <xdr:cNvCxnSpPr/>
      </xdr:nvCxnSpPr>
      <xdr:spPr>
        <a:xfrm flipV="1">
          <a:off x="37817527" y="50233858"/>
          <a:ext cx="727342" cy="5110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147154</xdr:colOff>
      <xdr:row>94</xdr:row>
      <xdr:rowOff>210412</xdr:rowOff>
    </xdr:from>
    <xdr:to>
      <xdr:col>72</xdr:col>
      <xdr:colOff>11680</xdr:colOff>
      <xdr:row>96</xdr:row>
      <xdr:rowOff>307541</xdr:rowOff>
    </xdr:to>
    <xdr:cxnSp macro="">
      <xdr:nvCxnSpPr>
        <xdr:cNvPr id="1281047" name="Straight Connector 1281046"/>
        <xdr:cNvCxnSpPr/>
      </xdr:nvCxnSpPr>
      <xdr:spPr>
        <a:xfrm flipV="1">
          <a:off x="37929654" y="50946912"/>
          <a:ext cx="944026" cy="11766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222619</xdr:colOff>
      <xdr:row>92</xdr:row>
      <xdr:rowOff>65791</xdr:rowOff>
    </xdr:from>
    <xdr:to>
      <xdr:col>72</xdr:col>
      <xdr:colOff>410211</xdr:colOff>
      <xdr:row>93</xdr:row>
      <xdr:rowOff>37108</xdr:rowOff>
    </xdr:to>
    <xdr:cxnSp macro="">
      <xdr:nvCxnSpPr>
        <xdr:cNvPr id="1281048" name="Straight Connector 1281047"/>
        <xdr:cNvCxnSpPr/>
      </xdr:nvCxnSpPr>
      <xdr:spPr>
        <a:xfrm flipV="1">
          <a:off x="38544869" y="49722791"/>
          <a:ext cx="727342" cy="5110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11680</xdr:colOff>
      <xdr:row>90</xdr:row>
      <xdr:rowOff>205333</xdr:rowOff>
    </xdr:from>
    <xdr:to>
      <xdr:col>75</xdr:col>
      <xdr:colOff>128699</xdr:colOff>
      <xdr:row>94</xdr:row>
      <xdr:rowOff>210412</xdr:rowOff>
    </xdr:to>
    <xdr:cxnSp macro="">
      <xdr:nvCxnSpPr>
        <xdr:cNvPr id="1281049" name="Straight Connector 1281048"/>
        <xdr:cNvCxnSpPr/>
      </xdr:nvCxnSpPr>
      <xdr:spPr>
        <a:xfrm flipV="1">
          <a:off x="38873680" y="48782833"/>
          <a:ext cx="1736269" cy="21640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410211</xdr:colOff>
      <xdr:row>90</xdr:row>
      <xdr:rowOff>205333</xdr:rowOff>
    </xdr:from>
    <xdr:to>
      <xdr:col>75</xdr:col>
      <xdr:colOff>128699</xdr:colOff>
      <xdr:row>92</xdr:row>
      <xdr:rowOff>65791</xdr:rowOff>
    </xdr:to>
    <xdr:cxnSp macro="">
      <xdr:nvCxnSpPr>
        <xdr:cNvPr id="1281050" name="Straight Connector 1281049"/>
        <xdr:cNvCxnSpPr/>
      </xdr:nvCxnSpPr>
      <xdr:spPr>
        <a:xfrm flipV="1">
          <a:off x="39272211" y="48782833"/>
          <a:ext cx="1337738" cy="9399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332334</xdr:colOff>
      <xdr:row>118</xdr:row>
      <xdr:rowOff>335335</xdr:rowOff>
    </xdr:from>
    <xdr:to>
      <xdr:col>5</xdr:col>
      <xdr:colOff>354172</xdr:colOff>
      <xdr:row>119</xdr:row>
      <xdr:rowOff>201445</xdr:rowOff>
    </xdr:to>
    <xdr:cxnSp macro="">
      <xdr:nvCxnSpPr>
        <xdr:cNvPr id="1281051" name="Straight Connector 1281050"/>
        <xdr:cNvCxnSpPr/>
      </xdr:nvCxnSpPr>
      <xdr:spPr>
        <a:xfrm>
          <a:off x="3031084" y="64025835"/>
          <a:ext cx="21838" cy="4058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332334</xdr:colOff>
      <xdr:row>118</xdr:row>
      <xdr:rowOff>335335</xdr:rowOff>
    </xdr:from>
    <xdr:to>
      <xdr:col>5</xdr:col>
      <xdr:colOff>332388</xdr:colOff>
      <xdr:row>118</xdr:row>
      <xdr:rowOff>335335</xdr:rowOff>
    </xdr:to>
    <xdr:cxnSp macro="">
      <xdr:nvCxnSpPr>
        <xdr:cNvPr id="1281052" name="Straight Connector 1281051"/>
        <xdr:cNvCxnSpPr/>
      </xdr:nvCxnSpPr>
      <xdr:spPr>
        <a:xfrm>
          <a:off x="3031084" y="64025835"/>
          <a:ext cx="5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354172</xdr:colOff>
      <xdr:row>119</xdr:row>
      <xdr:rowOff>200968</xdr:rowOff>
    </xdr:from>
    <xdr:to>
      <xdr:col>7</xdr:col>
      <xdr:colOff>327027</xdr:colOff>
      <xdr:row>119</xdr:row>
      <xdr:rowOff>201445</xdr:rowOff>
    </xdr:to>
    <xdr:cxnSp macro="">
      <xdr:nvCxnSpPr>
        <xdr:cNvPr id="1281053" name="Straight Connector 1281052"/>
        <xdr:cNvCxnSpPr/>
      </xdr:nvCxnSpPr>
      <xdr:spPr>
        <a:xfrm flipV="1">
          <a:off x="3052922" y="64431218"/>
          <a:ext cx="1052355" cy="4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332388</xdr:colOff>
      <xdr:row>118</xdr:row>
      <xdr:rowOff>334851</xdr:rowOff>
    </xdr:from>
    <xdr:to>
      <xdr:col>7</xdr:col>
      <xdr:colOff>305243</xdr:colOff>
      <xdr:row>118</xdr:row>
      <xdr:rowOff>335335</xdr:rowOff>
    </xdr:to>
    <xdr:cxnSp macro="">
      <xdr:nvCxnSpPr>
        <xdr:cNvPr id="1281054" name="Straight Connector 1281053"/>
        <xdr:cNvCxnSpPr/>
      </xdr:nvCxnSpPr>
      <xdr:spPr>
        <a:xfrm flipV="1">
          <a:off x="3031138" y="64025351"/>
          <a:ext cx="1052355" cy="4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327027</xdr:colOff>
      <xdr:row>119</xdr:row>
      <xdr:rowOff>199498</xdr:rowOff>
    </xdr:from>
    <xdr:to>
      <xdr:col>12</xdr:col>
      <xdr:colOff>326842</xdr:colOff>
      <xdr:row>119</xdr:row>
      <xdr:rowOff>200968</xdr:rowOff>
    </xdr:to>
    <xdr:cxnSp macro="">
      <xdr:nvCxnSpPr>
        <xdr:cNvPr id="1281055" name="Straight Connector 1281054"/>
        <xdr:cNvCxnSpPr/>
      </xdr:nvCxnSpPr>
      <xdr:spPr>
        <a:xfrm flipV="1">
          <a:off x="4105277" y="64429748"/>
          <a:ext cx="2698565" cy="14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305243</xdr:colOff>
      <xdr:row>118</xdr:row>
      <xdr:rowOff>333381</xdr:rowOff>
    </xdr:from>
    <xdr:to>
      <xdr:col>12</xdr:col>
      <xdr:colOff>305057</xdr:colOff>
      <xdr:row>118</xdr:row>
      <xdr:rowOff>334851</xdr:rowOff>
    </xdr:to>
    <xdr:cxnSp macro="">
      <xdr:nvCxnSpPr>
        <xdr:cNvPr id="1281056" name="Straight Connector 1281055"/>
        <xdr:cNvCxnSpPr/>
      </xdr:nvCxnSpPr>
      <xdr:spPr>
        <a:xfrm flipV="1">
          <a:off x="4083493" y="64023881"/>
          <a:ext cx="2698564" cy="14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326842</xdr:colOff>
      <xdr:row>119</xdr:row>
      <xdr:rowOff>198301</xdr:rowOff>
    </xdr:from>
    <xdr:to>
      <xdr:col>17</xdr:col>
      <xdr:colOff>321505</xdr:colOff>
      <xdr:row>119</xdr:row>
      <xdr:rowOff>199498</xdr:rowOff>
    </xdr:to>
    <xdr:cxnSp macro="">
      <xdr:nvCxnSpPr>
        <xdr:cNvPr id="1281057" name="Straight Connector 1281056"/>
        <xdr:cNvCxnSpPr/>
      </xdr:nvCxnSpPr>
      <xdr:spPr>
        <a:xfrm flipV="1">
          <a:off x="6803842" y="64428551"/>
          <a:ext cx="2693413" cy="11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305057</xdr:colOff>
      <xdr:row>118</xdr:row>
      <xdr:rowOff>332184</xdr:rowOff>
    </xdr:from>
    <xdr:to>
      <xdr:col>17</xdr:col>
      <xdr:colOff>299721</xdr:colOff>
      <xdr:row>118</xdr:row>
      <xdr:rowOff>333381</xdr:rowOff>
    </xdr:to>
    <xdr:cxnSp macro="">
      <xdr:nvCxnSpPr>
        <xdr:cNvPr id="1281058" name="Straight Connector 1281057"/>
        <xdr:cNvCxnSpPr/>
      </xdr:nvCxnSpPr>
      <xdr:spPr>
        <a:xfrm flipV="1">
          <a:off x="6782057" y="64022684"/>
          <a:ext cx="2693414" cy="11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321505</xdr:colOff>
      <xdr:row>119</xdr:row>
      <xdr:rowOff>197681</xdr:rowOff>
    </xdr:from>
    <xdr:to>
      <xdr:col>22</xdr:col>
      <xdr:colOff>305443</xdr:colOff>
      <xdr:row>119</xdr:row>
      <xdr:rowOff>198301</xdr:rowOff>
    </xdr:to>
    <xdr:cxnSp macro="">
      <xdr:nvCxnSpPr>
        <xdr:cNvPr id="1281059" name="Straight Connector 1281058"/>
        <xdr:cNvCxnSpPr/>
      </xdr:nvCxnSpPr>
      <xdr:spPr>
        <a:xfrm flipV="1">
          <a:off x="9497255" y="64427931"/>
          <a:ext cx="2682688" cy="6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299721</xdr:colOff>
      <xdr:row>118</xdr:row>
      <xdr:rowOff>331564</xdr:rowOff>
    </xdr:from>
    <xdr:to>
      <xdr:col>22</xdr:col>
      <xdr:colOff>283658</xdr:colOff>
      <xdr:row>118</xdr:row>
      <xdr:rowOff>332184</xdr:rowOff>
    </xdr:to>
    <xdr:cxnSp macro="">
      <xdr:nvCxnSpPr>
        <xdr:cNvPr id="1281060" name="Straight Connector 1281059"/>
        <xdr:cNvCxnSpPr/>
      </xdr:nvCxnSpPr>
      <xdr:spPr>
        <a:xfrm flipV="1">
          <a:off x="9475471" y="64022064"/>
          <a:ext cx="2682687" cy="6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305443</xdr:colOff>
      <xdr:row>119</xdr:row>
      <xdr:rowOff>197495</xdr:rowOff>
    </xdr:from>
    <xdr:to>
      <xdr:col>27</xdr:col>
      <xdr:colOff>281226</xdr:colOff>
      <xdr:row>119</xdr:row>
      <xdr:rowOff>197681</xdr:rowOff>
    </xdr:to>
    <xdr:cxnSp macro="">
      <xdr:nvCxnSpPr>
        <xdr:cNvPr id="1281061" name="Straight Connector 1281060"/>
        <xdr:cNvCxnSpPr/>
      </xdr:nvCxnSpPr>
      <xdr:spPr>
        <a:xfrm flipV="1">
          <a:off x="12179943" y="64427745"/>
          <a:ext cx="2674533" cy="1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283658</xdr:colOff>
      <xdr:row>118</xdr:row>
      <xdr:rowOff>331378</xdr:rowOff>
    </xdr:from>
    <xdr:to>
      <xdr:col>27</xdr:col>
      <xdr:colOff>259442</xdr:colOff>
      <xdr:row>118</xdr:row>
      <xdr:rowOff>331564</xdr:rowOff>
    </xdr:to>
    <xdr:cxnSp macro="">
      <xdr:nvCxnSpPr>
        <xdr:cNvPr id="1281062" name="Straight Connector 1281061"/>
        <xdr:cNvCxnSpPr/>
      </xdr:nvCxnSpPr>
      <xdr:spPr>
        <a:xfrm flipV="1">
          <a:off x="12158158" y="64021878"/>
          <a:ext cx="2674534" cy="1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281226</xdr:colOff>
      <xdr:row>119</xdr:row>
      <xdr:rowOff>197495</xdr:rowOff>
    </xdr:from>
    <xdr:to>
      <xdr:col>32</xdr:col>
      <xdr:colOff>253626</xdr:colOff>
      <xdr:row>119</xdr:row>
      <xdr:rowOff>197495</xdr:rowOff>
    </xdr:to>
    <xdr:cxnSp macro="">
      <xdr:nvCxnSpPr>
        <xdr:cNvPr id="1281063" name="Straight Connector 1281062"/>
        <xdr:cNvCxnSpPr/>
      </xdr:nvCxnSpPr>
      <xdr:spPr>
        <a:xfrm>
          <a:off x="14854476" y="64427745"/>
          <a:ext cx="267115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259442</xdr:colOff>
      <xdr:row>118</xdr:row>
      <xdr:rowOff>331378</xdr:rowOff>
    </xdr:from>
    <xdr:to>
      <xdr:col>32</xdr:col>
      <xdr:colOff>231842</xdr:colOff>
      <xdr:row>118</xdr:row>
      <xdr:rowOff>331378</xdr:rowOff>
    </xdr:to>
    <xdr:cxnSp macro="">
      <xdr:nvCxnSpPr>
        <xdr:cNvPr id="1281064" name="Straight Connector 1281063"/>
        <xdr:cNvCxnSpPr/>
      </xdr:nvCxnSpPr>
      <xdr:spPr>
        <a:xfrm>
          <a:off x="14832692" y="64021878"/>
          <a:ext cx="267115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253626</xdr:colOff>
      <xdr:row>119</xdr:row>
      <xdr:rowOff>197495</xdr:rowOff>
    </xdr:from>
    <xdr:to>
      <xdr:col>37</xdr:col>
      <xdr:colOff>225977</xdr:colOff>
      <xdr:row>119</xdr:row>
      <xdr:rowOff>197495</xdr:rowOff>
    </xdr:to>
    <xdr:cxnSp macro="">
      <xdr:nvCxnSpPr>
        <xdr:cNvPr id="1281065" name="Straight Connector 1281064"/>
        <xdr:cNvCxnSpPr/>
      </xdr:nvCxnSpPr>
      <xdr:spPr>
        <a:xfrm>
          <a:off x="17525626" y="64427745"/>
          <a:ext cx="2671101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231842</xdr:colOff>
      <xdr:row>118</xdr:row>
      <xdr:rowOff>331378</xdr:rowOff>
    </xdr:from>
    <xdr:to>
      <xdr:col>37</xdr:col>
      <xdr:colOff>204192</xdr:colOff>
      <xdr:row>118</xdr:row>
      <xdr:rowOff>331378</xdr:rowOff>
    </xdr:to>
    <xdr:cxnSp macro="">
      <xdr:nvCxnSpPr>
        <xdr:cNvPr id="1281066" name="Straight Connector 1281065"/>
        <xdr:cNvCxnSpPr/>
      </xdr:nvCxnSpPr>
      <xdr:spPr>
        <a:xfrm>
          <a:off x="17503842" y="64021878"/>
          <a:ext cx="267110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225977</xdr:colOff>
      <xdr:row>119</xdr:row>
      <xdr:rowOff>197408</xdr:rowOff>
    </xdr:from>
    <xdr:to>
      <xdr:col>42</xdr:col>
      <xdr:colOff>199923</xdr:colOff>
      <xdr:row>119</xdr:row>
      <xdr:rowOff>197495</xdr:rowOff>
    </xdr:to>
    <xdr:cxnSp macro="">
      <xdr:nvCxnSpPr>
        <xdr:cNvPr id="1281067" name="Straight Connector 1281066"/>
        <xdr:cNvCxnSpPr/>
      </xdr:nvCxnSpPr>
      <xdr:spPr>
        <a:xfrm flipV="1">
          <a:off x="20196727" y="64427658"/>
          <a:ext cx="2672696" cy="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204192</xdr:colOff>
      <xdr:row>118</xdr:row>
      <xdr:rowOff>331291</xdr:rowOff>
    </xdr:from>
    <xdr:to>
      <xdr:col>42</xdr:col>
      <xdr:colOff>178138</xdr:colOff>
      <xdr:row>118</xdr:row>
      <xdr:rowOff>331378</xdr:rowOff>
    </xdr:to>
    <xdr:cxnSp macro="">
      <xdr:nvCxnSpPr>
        <xdr:cNvPr id="1281068" name="Straight Connector 1281067"/>
        <xdr:cNvCxnSpPr/>
      </xdr:nvCxnSpPr>
      <xdr:spPr>
        <a:xfrm flipV="1">
          <a:off x="20174942" y="64021791"/>
          <a:ext cx="2672696" cy="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199923</xdr:colOff>
      <xdr:row>119</xdr:row>
      <xdr:rowOff>197141</xdr:rowOff>
    </xdr:from>
    <xdr:to>
      <xdr:col>47</xdr:col>
      <xdr:colOff>177338</xdr:colOff>
      <xdr:row>119</xdr:row>
      <xdr:rowOff>197408</xdr:rowOff>
    </xdr:to>
    <xdr:cxnSp macro="">
      <xdr:nvCxnSpPr>
        <xdr:cNvPr id="1281069" name="Straight Connector 1281068"/>
        <xdr:cNvCxnSpPr/>
      </xdr:nvCxnSpPr>
      <xdr:spPr>
        <a:xfrm flipV="1">
          <a:off x="22869423" y="64427391"/>
          <a:ext cx="2676165" cy="2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178138</xdr:colOff>
      <xdr:row>118</xdr:row>
      <xdr:rowOff>331025</xdr:rowOff>
    </xdr:from>
    <xdr:to>
      <xdr:col>47</xdr:col>
      <xdr:colOff>155553</xdr:colOff>
      <xdr:row>118</xdr:row>
      <xdr:rowOff>331291</xdr:rowOff>
    </xdr:to>
    <xdr:cxnSp macro="">
      <xdr:nvCxnSpPr>
        <xdr:cNvPr id="1281070" name="Straight Connector 1281069"/>
        <xdr:cNvCxnSpPr/>
      </xdr:nvCxnSpPr>
      <xdr:spPr>
        <a:xfrm flipV="1">
          <a:off x="22847638" y="64021525"/>
          <a:ext cx="2676165" cy="2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177338</xdr:colOff>
      <xdr:row>119</xdr:row>
      <xdr:rowOff>196391</xdr:rowOff>
    </xdr:from>
    <xdr:to>
      <xdr:col>52</xdr:col>
      <xdr:colOff>163661</xdr:colOff>
      <xdr:row>119</xdr:row>
      <xdr:rowOff>197141</xdr:rowOff>
    </xdr:to>
    <xdr:cxnSp macro="">
      <xdr:nvCxnSpPr>
        <xdr:cNvPr id="1281071" name="Straight Connector 1281070"/>
        <xdr:cNvCxnSpPr/>
      </xdr:nvCxnSpPr>
      <xdr:spPr>
        <a:xfrm flipV="1">
          <a:off x="25545588" y="64426641"/>
          <a:ext cx="2685073" cy="7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155553</xdr:colOff>
      <xdr:row>118</xdr:row>
      <xdr:rowOff>330274</xdr:rowOff>
    </xdr:from>
    <xdr:to>
      <xdr:col>52</xdr:col>
      <xdr:colOff>141880</xdr:colOff>
      <xdr:row>118</xdr:row>
      <xdr:rowOff>331025</xdr:rowOff>
    </xdr:to>
    <xdr:cxnSp macro="">
      <xdr:nvCxnSpPr>
        <xdr:cNvPr id="1281072" name="Straight Connector 1281071"/>
        <xdr:cNvCxnSpPr/>
      </xdr:nvCxnSpPr>
      <xdr:spPr>
        <a:xfrm flipV="1">
          <a:off x="25523803" y="64020774"/>
          <a:ext cx="2685077" cy="7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163661</xdr:colOff>
      <xdr:row>119</xdr:row>
      <xdr:rowOff>193836</xdr:rowOff>
    </xdr:from>
    <xdr:to>
      <xdr:col>57</xdr:col>
      <xdr:colOff>183471</xdr:colOff>
      <xdr:row>119</xdr:row>
      <xdr:rowOff>196391</xdr:rowOff>
    </xdr:to>
    <xdr:cxnSp macro="">
      <xdr:nvCxnSpPr>
        <xdr:cNvPr id="1281073" name="Straight Connector 1281072"/>
        <xdr:cNvCxnSpPr/>
      </xdr:nvCxnSpPr>
      <xdr:spPr>
        <a:xfrm flipV="1">
          <a:off x="28230661" y="64424086"/>
          <a:ext cx="2718560" cy="25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141880</xdr:colOff>
      <xdr:row>118</xdr:row>
      <xdr:rowOff>327720</xdr:rowOff>
    </xdr:from>
    <xdr:to>
      <xdr:col>57</xdr:col>
      <xdr:colOff>161683</xdr:colOff>
      <xdr:row>118</xdr:row>
      <xdr:rowOff>330274</xdr:rowOff>
    </xdr:to>
    <xdr:cxnSp macro="">
      <xdr:nvCxnSpPr>
        <xdr:cNvPr id="1281074" name="Straight Connector 1281073"/>
        <xdr:cNvCxnSpPr/>
      </xdr:nvCxnSpPr>
      <xdr:spPr>
        <a:xfrm flipV="1">
          <a:off x="28208880" y="64018220"/>
          <a:ext cx="2718553" cy="25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183471</xdr:colOff>
      <xdr:row>119</xdr:row>
      <xdr:rowOff>192311</xdr:rowOff>
    </xdr:from>
    <xdr:to>
      <xdr:col>58</xdr:col>
      <xdr:colOff>474027</xdr:colOff>
      <xdr:row>119</xdr:row>
      <xdr:rowOff>193836</xdr:rowOff>
    </xdr:to>
    <xdr:cxnSp macro="">
      <xdr:nvCxnSpPr>
        <xdr:cNvPr id="1281075" name="Straight Connector 1281074"/>
        <xdr:cNvCxnSpPr/>
      </xdr:nvCxnSpPr>
      <xdr:spPr>
        <a:xfrm flipV="1">
          <a:off x="30949221" y="64422561"/>
          <a:ext cx="830306" cy="15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161683</xdr:colOff>
      <xdr:row>118</xdr:row>
      <xdr:rowOff>326194</xdr:rowOff>
    </xdr:from>
    <xdr:to>
      <xdr:col>58</xdr:col>
      <xdr:colOff>452239</xdr:colOff>
      <xdr:row>118</xdr:row>
      <xdr:rowOff>327720</xdr:rowOff>
    </xdr:to>
    <xdr:cxnSp macro="">
      <xdr:nvCxnSpPr>
        <xdr:cNvPr id="1281076" name="Straight Connector 1281075"/>
        <xdr:cNvCxnSpPr/>
      </xdr:nvCxnSpPr>
      <xdr:spPr>
        <a:xfrm flipV="1">
          <a:off x="30927433" y="64016694"/>
          <a:ext cx="830306" cy="15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452295</xdr:colOff>
      <xdr:row>118</xdr:row>
      <xdr:rowOff>326194</xdr:rowOff>
    </xdr:from>
    <xdr:to>
      <xdr:col>58</xdr:col>
      <xdr:colOff>474027</xdr:colOff>
      <xdr:row>119</xdr:row>
      <xdr:rowOff>192311</xdr:rowOff>
    </xdr:to>
    <xdr:cxnSp macro="">
      <xdr:nvCxnSpPr>
        <xdr:cNvPr id="1281077" name="Straight Connector 1281076"/>
        <xdr:cNvCxnSpPr/>
      </xdr:nvCxnSpPr>
      <xdr:spPr>
        <a:xfrm flipH="1" flipV="1">
          <a:off x="31757795" y="64016694"/>
          <a:ext cx="21732" cy="4058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452239</xdr:colOff>
      <xdr:row>118</xdr:row>
      <xdr:rowOff>326194</xdr:rowOff>
    </xdr:from>
    <xdr:to>
      <xdr:col>58</xdr:col>
      <xdr:colOff>452295</xdr:colOff>
      <xdr:row>118</xdr:row>
      <xdr:rowOff>326194</xdr:rowOff>
    </xdr:to>
    <xdr:cxnSp macro="">
      <xdr:nvCxnSpPr>
        <xdr:cNvPr id="1281078" name="Straight Connector 1281077"/>
        <xdr:cNvCxnSpPr/>
      </xdr:nvCxnSpPr>
      <xdr:spPr>
        <a:xfrm>
          <a:off x="31757739" y="64016694"/>
          <a:ext cx="56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FF" mc:Ignorable="a14" a14:legacySpreadsheetColorIndex="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499782</xdr:colOff>
      <xdr:row>123</xdr:row>
      <xdr:rowOff>206449</xdr:rowOff>
    </xdr:from>
    <xdr:to>
      <xdr:col>8</xdr:col>
      <xdr:colOff>289968</xdr:colOff>
      <xdr:row>123</xdr:row>
      <xdr:rowOff>379630</xdr:rowOff>
    </xdr:to>
    <xdr:cxnSp macro="">
      <xdr:nvCxnSpPr>
        <xdr:cNvPr id="1281079" name="Straight Connector 1281078"/>
        <xdr:cNvCxnSpPr/>
      </xdr:nvCxnSpPr>
      <xdr:spPr>
        <a:xfrm>
          <a:off x="4278032" y="66595699"/>
          <a:ext cx="329936" cy="1731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499806</xdr:colOff>
      <xdr:row>123</xdr:row>
      <xdr:rowOff>119521</xdr:rowOff>
    </xdr:from>
    <xdr:to>
      <xdr:col>8</xdr:col>
      <xdr:colOff>266507</xdr:colOff>
      <xdr:row>123</xdr:row>
      <xdr:rowOff>206425</xdr:rowOff>
    </xdr:to>
    <xdr:cxnSp macro="">
      <xdr:nvCxnSpPr>
        <xdr:cNvPr id="1281080" name="Straight Connector 1281079"/>
        <xdr:cNvCxnSpPr/>
      </xdr:nvCxnSpPr>
      <xdr:spPr>
        <a:xfrm flipV="1">
          <a:off x="4278056" y="66508771"/>
          <a:ext cx="306451" cy="869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289968</xdr:colOff>
      <xdr:row>123</xdr:row>
      <xdr:rowOff>379630</xdr:rowOff>
    </xdr:from>
    <xdr:to>
      <xdr:col>10</xdr:col>
      <xdr:colOff>532399</xdr:colOff>
      <xdr:row>124</xdr:row>
      <xdr:rowOff>527217</xdr:rowOff>
    </xdr:to>
    <xdr:cxnSp macro="">
      <xdr:nvCxnSpPr>
        <xdr:cNvPr id="1281081" name="Straight Connector 1281080"/>
        <xdr:cNvCxnSpPr/>
      </xdr:nvCxnSpPr>
      <xdr:spPr>
        <a:xfrm>
          <a:off x="4607968" y="66768880"/>
          <a:ext cx="1321931" cy="6873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266507</xdr:colOff>
      <xdr:row>122</xdr:row>
      <xdr:rowOff>328600</xdr:rowOff>
    </xdr:from>
    <xdr:to>
      <xdr:col>10</xdr:col>
      <xdr:colOff>403000</xdr:colOff>
      <xdr:row>123</xdr:row>
      <xdr:rowOff>119521</xdr:rowOff>
    </xdr:to>
    <xdr:cxnSp macro="">
      <xdr:nvCxnSpPr>
        <xdr:cNvPr id="1281082" name="Straight Connector 1281081"/>
        <xdr:cNvCxnSpPr/>
      </xdr:nvCxnSpPr>
      <xdr:spPr>
        <a:xfrm flipV="1">
          <a:off x="4584507" y="66178100"/>
          <a:ext cx="1215993" cy="3306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532399</xdr:colOff>
      <xdr:row>124</xdr:row>
      <xdr:rowOff>527217</xdr:rowOff>
    </xdr:from>
    <xdr:to>
      <xdr:col>12</xdr:col>
      <xdr:colOff>112543</xdr:colOff>
      <xdr:row>125</xdr:row>
      <xdr:rowOff>328681</xdr:rowOff>
    </xdr:to>
    <xdr:cxnSp macro="">
      <xdr:nvCxnSpPr>
        <xdr:cNvPr id="1281083" name="Straight Connector 1281082"/>
        <xdr:cNvCxnSpPr/>
      </xdr:nvCxnSpPr>
      <xdr:spPr>
        <a:xfrm>
          <a:off x="5929899" y="67456217"/>
          <a:ext cx="659644" cy="3412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403000</xdr:colOff>
      <xdr:row>122</xdr:row>
      <xdr:rowOff>173509</xdr:rowOff>
    </xdr:from>
    <xdr:to>
      <xdr:col>11</xdr:col>
      <xdr:colOff>462048</xdr:colOff>
      <xdr:row>122</xdr:row>
      <xdr:rowOff>328600</xdr:rowOff>
    </xdr:to>
    <xdr:cxnSp macro="">
      <xdr:nvCxnSpPr>
        <xdr:cNvPr id="1281084" name="Straight Connector 1281083"/>
        <xdr:cNvCxnSpPr/>
      </xdr:nvCxnSpPr>
      <xdr:spPr>
        <a:xfrm flipV="1">
          <a:off x="5800500" y="66023009"/>
          <a:ext cx="598798" cy="1550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112543</xdr:colOff>
      <xdr:row>125</xdr:row>
      <xdr:rowOff>328681</xdr:rowOff>
    </xdr:from>
    <xdr:to>
      <xdr:col>13</xdr:col>
      <xdr:colOff>232801</xdr:colOff>
      <xdr:row>126</xdr:row>
      <xdr:rowOff>130981</xdr:rowOff>
    </xdr:to>
    <xdr:cxnSp macro="">
      <xdr:nvCxnSpPr>
        <xdr:cNvPr id="1281085" name="Straight Connector 1281084"/>
        <xdr:cNvCxnSpPr/>
      </xdr:nvCxnSpPr>
      <xdr:spPr>
        <a:xfrm>
          <a:off x="6589543" y="67797431"/>
          <a:ext cx="660008" cy="3420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462048</xdr:colOff>
      <xdr:row>122</xdr:row>
      <xdr:rowOff>24532</xdr:rowOff>
    </xdr:from>
    <xdr:to>
      <xdr:col>12</xdr:col>
      <xdr:colOff>515440</xdr:colOff>
      <xdr:row>122</xdr:row>
      <xdr:rowOff>173509</xdr:rowOff>
    </xdr:to>
    <xdr:cxnSp macro="">
      <xdr:nvCxnSpPr>
        <xdr:cNvPr id="1281086" name="Straight Connector 1281085"/>
        <xdr:cNvCxnSpPr/>
      </xdr:nvCxnSpPr>
      <xdr:spPr>
        <a:xfrm flipV="1">
          <a:off x="6399298" y="65874032"/>
          <a:ext cx="593142" cy="148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232801</xdr:colOff>
      <xdr:row>126</xdr:row>
      <xdr:rowOff>130981</xdr:rowOff>
    </xdr:from>
    <xdr:to>
      <xdr:col>15</xdr:col>
      <xdr:colOff>478188</xdr:colOff>
      <xdr:row>127</xdr:row>
      <xdr:rowOff>285279</xdr:rowOff>
    </xdr:to>
    <xdr:cxnSp macro="">
      <xdr:nvCxnSpPr>
        <xdr:cNvPr id="1281087" name="Straight Connector 1281086"/>
        <xdr:cNvCxnSpPr/>
      </xdr:nvCxnSpPr>
      <xdr:spPr>
        <a:xfrm>
          <a:off x="7249551" y="68139481"/>
          <a:ext cx="1324887" cy="6940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515440</xdr:colOff>
      <xdr:row>121</xdr:row>
      <xdr:rowOff>282153</xdr:rowOff>
    </xdr:from>
    <xdr:to>
      <xdr:col>15</xdr:col>
      <xdr:colOff>66791</xdr:colOff>
      <xdr:row>122</xdr:row>
      <xdr:rowOff>24532</xdr:rowOff>
    </xdr:to>
    <xdr:cxnSp macro="">
      <xdr:nvCxnSpPr>
        <xdr:cNvPr id="1281088" name="Straight Connector 1281087"/>
        <xdr:cNvCxnSpPr/>
      </xdr:nvCxnSpPr>
      <xdr:spPr>
        <a:xfrm flipV="1">
          <a:off x="6992440" y="65591903"/>
          <a:ext cx="1170601" cy="2821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478188</xdr:colOff>
      <xdr:row>127</xdr:row>
      <xdr:rowOff>285279</xdr:rowOff>
    </xdr:from>
    <xdr:to>
      <xdr:col>15</xdr:col>
      <xdr:colOff>509297</xdr:colOff>
      <xdr:row>127</xdr:row>
      <xdr:rowOff>301780</xdr:rowOff>
    </xdr:to>
    <xdr:cxnSp macro="">
      <xdr:nvCxnSpPr>
        <xdr:cNvPr id="1281089" name="Straight Connector 1281088"/>
        <xdr:cNvCxnSpPr/>
      </xdr:nvCxnSpPr>
      <xdr:spPr>
        <a:xfrm>
          <a:off x="8574438" y="68833529"/>
          <a:ext cx="31109" cy="165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66791</xdr:colOff>
      <xdr:row>121</xdr:row>
      <xdr:rowOff>275785</xdr:rowOff>
    </xdr:from>
    <xdr:to>
      <xdr:col>15</xdr:col>
      <xdr:colOff>93946</xdr:colOff>
      <xdr:row>121</xdr:row>
      <xdr:rowOff>282153</xdr:rowOff>
    </xdr:to>
    <xdr:cxnSp macro="">
      <xdr:nvCxnSpPr>
        <xdr:cNvPr id="1281090" name="Straight Connector 1281089"/>
        <xdr:cNvCxnSpPr/>
      </xdr:nvCxnSpPr>
      <xdr:spPr>
        <a:xfrm flipV="1">
          <a:off x="8163041" y="65585535"/>
          <a:ext cx="27155" cy="63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509297</xdr:colOff>
      <xdr:row>127</xdr:row>
      <xdr:rowOff>301768</xdr:rowOff>
    </xdr:from>
    <xdr:to>
      <xdr:col>15</xdr:col>
      <xdr:colOff>509350</xdr:colOff>
      <xdr:row>127</xdr:row>
      <xdr:rowOff>301780</xdr:rowOff>
    </xdr:to>
    <xdr:cxnSp macro="">
      <xdr:nvCxnSpPr>
        <xdr:cNvPr id="1281091" name="Straight Connector 1281090"/>
        <xdr:cNvCxnSpPr/>
      </xdr:nvCxnSpPr>
      <xdr:spPr>
        <a:xfrm flipV="1">
          <a:off x="8605547" y="68850018"/>
          <a:ext cx="53" cy="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93946</xdr:colOff>
      <xdr:row>121</xdr:row>
      <xdr:rowOff>275772</xdr:rowOff>
    </xdr:from>
    <xdr:to>
      <xdr:col>15</xdr:col>
      <xdr:colOff>94004</xdr:colOff>
      <xdr:row>121</xdr:row>
      <xdr:rowOff>275785</xdr:rowOff>
    </xdr:to>
    <xdr:cxnSp macro="">
      <xdr:nvCxnSpPr>
        <xdr:cNvPr id="1281092" name="Straight Connector 1281091"/>
        <xdr:cNvCxnSpPr/>
      </xdr:nvCxnSpPr>
      <xdr:spPr>
        <a:xfrm flipV="1">
          <a:off x="8190196" y="65585522"/>
          <a:ext cx="58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509350</xdr:colOff>
      <xdr:row>127</xdr:row>
      <xdr:rowOff>135483</xdr:rowOff>
    </xdr:from>
    <xdr:to>
      <xdr:col>17</xdr:col>
      <xdr:colOff>468984</xdr:colOff>
      <xdr:row>127</xdr:row>
      <xdr:rowOff>301768</xdr:rowOff>
    </xdr:to>
    <xdr:cxnSp macro="">
      <xdr:nvCxnSpPr>
        <xdr:cNvPr id="1281093" name="Straight Connector 1281092"/>
        <xdr:cNvCxnSpPr/>
      </xdr:nvCxnSpPr>
      <xdr:spPr>
        <a:xfrm flipV="1">
          <a:off x="8605600" y="68683733"/>
          <a:ext cx="1039134" cy="1662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94004</xdr:colOff>
      <xdr:row>121</xdr:row>
      <xdr:rowOff>3665</xdr:rowOff>
    </xdr:from>
    <xdr:to>
      <xdr:col>17</xdr:col>
      <xdr:colOff>135833</xdr:colOff>
      <xdr:row>121</xdr:row>
      <xdr:rowOff>275772</xdr:rowOff>
    </xdr:to>
    <xdr:cxnSp macro="">
      <xdr:nvCxnSpPr>
        <xdr:cNvPr id="1281094" name="Straight Connector 1281093"/>
        <xdr:cNvCxnSpPr/>
      </xdr:nvCxnSpPr>
      <xdr:spPr>
        <a:xfrm flipV="1">
          <a:off x="8190254" y="65313415"/>
          <a:ext cx="1121329" cy="2721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468984</xdr:colOff>
      <xdr:row>126</xdr:row>
      <xdr:rowOff>266092</xdr:rowOff>
    </xdr:from>
    <xdr:to>
      <xdr:col>22</xdr:col>
      <xdr:colOff>437603</xdr:colOff>
      <xdr:row>127</xdr:row>
      <xdr:rowOff>135483</xdr:rowOff>
    </xdr:to>
    <xdr:cxnSp macro="">
      <xdr:nvCxnSpPr>
        <xdr:cNvPr id="1281095" name="Straight Connector 1281094"/>
        <xdr:cNvCxnSpPr/>
      </xdr:nvCxnSpPr>
      <xdr:spPr>
        <a:xfrm flipV="1">
          <a:off x="9644734" y="68274592"/>
          <a:ext cx="2667369" cy="4091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135833</xdr:colOff>
      <xdr:row>119</xdr:row>
      <xdr:rowOff>416415</xdr:rowOff>
    </xdr:from>
    <xdr:to>
      <xdr:col>22</xdr:col>
      <xdr:colOff>234679</xdr:colOff>
      <xdr:row>121</xdr:row>
      <xdr:rowOff>3665</xdr:rowOff>
    </xdr:to>
    <xdr:cxnSp macro="">
      <xdr:nvCxnSpPr>
        <xdr:cNvPr id="1281096" name="Straight Connector 1281095"/>
        <xdr:cNvCxnSpPr/>
      </xdr:nvCxnSpPr>
      <xdr:spPr>
        <a:xfrm flipV="1">
          <a:off x="9311583" y="64646665"/>
          <a:ext cx="2797596" cy="6667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437603</xdr:colOff>
      <xdr:row>125</xdr:row>
      <xdr:rowOff>475376</xdr:rowOff>
    </xdr:from>
    <xdr:to>
      <xdr:col>27</xdr:col>
      <xdr:colOff>411917</xdr:colOff>
      <xdr:row>126</xdr:row>
      <xdr:rowOff>266092</xdr:rowOff>
    </xdr:to>
    <xdr:cxnSp macro="">
      <xdr:nvCxnSpPr>
        <xdr:cNvPr id="1281097" name="Straight Connector 1281096"/>
        <xdr:cNvCxnSpPr/>
      </xdr:nvCxnSpPr>
      <xdr:spPr>
        <a:xfrm flipV="1">
          <a:off x="12312103" y="67944126"/>
          <a:ext cx="2673064" cy="3304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234679</xdr:colOff>
      <xdr:row>118</xdr:row>
      <xdr:rowOff>394866</xdr:rowOff>
    </xdr:from>
    <xdr:to>
      <xdr:col>27</xdr:col>
      <xdr:colOff>272921</xdr:colOff>
      <xdr:row>119</xdr:row>
      <xdr:rowOff>416415</xdr:rowOff>
    </xdr:to>
    <xdr:cxnSp macro="">
      <xdr:nvCxnSpPr>
        <xdr:cNvPr id="1281098" name="Straight Connector 1281097"/>
        <xdr:cNvCxnSpPr/>
      </xdr:nvCxnSpPr>
      <xdr:spPr>
        <a:xfrm flipV="1">
          <a:off x="12109179" y="64085366"/>
          <a:ext cx="2736992" cy="5612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411917</xdr:colOff>
      <xdr:row>125</xdr:row>
      <xdr:rowOff>245275</xdr:rowOff>
    </xdr:from>
    <xdr:to>
      <xdr:col>32</xdr:col>
      <xdr:colOff>385967</xdr:colOff>
      <xdr:row>125</xdr:row>
      <xdr:rowOff>475376</xdr:rowOff>
    </xdr:to>
    <xdr:cxnSp macro="">
      <xdr:nvCxnSpPr>
        <xdr:cNvPr id="1281099" name="Straight Connector 1281098"/>
        <xdr:cNvCxnSpPr/>
      </xdr:nvCxnSpPr>
      <xdr:spPr>
        <a:xfrm flipV="1">
          <a:off x="14985167" y="67714025"/>
          <a:ext cx="2672800" cy="2301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272921</xdr:colOff>
      <xdr:row>117</xdr:row>
      <xdr:rowOff>482228</xdr:rowOff>
    </xdr:from>
    <xdr:to>
      <xdr:col>32</xdr:col>
      <xdr:colOff>274782</xdr:colOff>
      <xdr:row>118</xdr:row>
      <xdr:rowOff>394866</xdr:rowOff>
    </xdr:to>
    <xdr:cxnSp macro="">
      <xdr:nvCxnSpPr>
        <xdr:cNvPr id="1281100" name="Straight Connector 1281099"/>
        <xdr:cNvCxnSpPr/>
      </xdr:nvCxnSpPr>
      <xdr:spPr>
        <a:xfrm flipV="1">
          <a:off x="14846171" y="63632978"/>
          <a:ext cx="2700611" cy="4523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385967</xdr:colOff>
      <xdr:row>125</xdr:row>
      <xdr:rowOff>119893</xdr:rowOff>
    </xdr:from>
    <xdr:to>
      <xdr:col>37</xdr:col>
      <xdr:colOff>358811</xdr:colOff>
      <xdr:row>125</xdr:row>
      <xdr:rowOff>245275</xdr:rowOff>
    </xdr:to>
    <xdr:cxnSp macro="">
      <xdr:nvCxnSpPr>
        <xdr:cNvPr id="1281101" name="Straight Connector 1281100"/>
        <xdr:cNvCxnSpPr/>
      </xdr:nvCxnSpPr>
      <xdr:spPr>
        <a:xfrm flipV="1">
          <a:off x="17657967" y="67588643"/>
          <a:ext cx="2671594" cy="1253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274782</xdr:colOff>
      <xdr:row>117</xdr:row>
      <xdr:rowOff>138714</xdr:rowOff>
    </xdr:from>
    <xdr:to>
      <xdr:col>37</xdr:col>
      <xdr:colOff>254833</xdr:colOff>
      <xdr:row>117</xdr:row>
      <xdr:rowOff>482228</xdr:rowOff>
    </xdr:to>
    <xdr:cxnSp macro="">
      <xdr:nvCxnSpPr>
        <xdr:cNvPr id="1281102" name="Straight Connector 1281101"/>
        <xdr:cNvCxnSpPr/>
      </xdr:nvCxnSpPr>
      <xdr:spPr>
        <a:xfrm flipV="1">
          <a:off x="17546782" y="63289464"/>
          <a:ext cx="2678801" cy="3435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358811</xdr:colOff>
      <xdr:row>125</xdr:row>
      <xdr:rowOff>85173</xdr:rowOff>
    </xdr:from>
    <xdr:to>
      <xdr:col>42</xdr:col>
      <xdr:colOff>330984</xdr:colOff>
      <xdr:row>125</xdr:row>
      <xdr:rowOff>119893</xdr:rowOff>
    </xdr:to>
    <xdr:cxnSp macro="">
      <xdr:nvCxnSpPr>
        <xdr:cNvPr id="1281103" name="Straight Connector 1281102"/>
        <xdr:cNvCxnSpPr/>
      </xdr:nvCxnSpPr>
      <xdr:spPr>
        <a:xfrm flipV="1">
          <a:off x="20329561" y="67553923"/>
          <a:ext cx="2670923" cy="347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254833</xdr:colOff>
      <xdr:row>116</xdr:row>
      <xdr:rowOff>448308</xdr:rowOff>
    </xdr:from>
    <xdr:to>
      <xdr:col>42</xdr:col>
      <xdr:colOff>223405</xdr:colOff>
      <xdr:row>117</xdr:row>
      <xdr:rowOff>138714</xdr:rowOff>
    </xdr:to>
    <xdr:cxnSp macro="">
      <xdr:nvCxnSpPr>
        <xdr:cNvPr id="1281104" name="Straight Connector 1281103"/>
        <xdr:cNvCxnSpPr/>
      </xdr:nvCxnSpPr>
      <xdr:spPr>
        <a:xfrm flipV="1">
          <a:off x="20225583" y="63059308"/>
          <a:ext cx="2667322" cy="2301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330984</xdr:colOff>
      <xdr:row>125</xdr:row>
      <xdr:rowOff>85173</xdr:rowOff>
    </xdr:from>
    <xdr:to>
      <xdr:col>47</xdr:col>
      <xdr:colOff>303110</xdr:colOff>
      <xdr:row>125</xdr:row>
      <xdr:rowOff>119893</xdr:rowOff>
    </xdr:to>
    <xdr:cxnSp macro="">
      <xdr:nvCxnSpPr>
        <xdr:cNvPr id="1281105" name="Straight Connector 1281104"/>
        <xdr:cNvCxnSpPr/>
      </xdr:nvCxnSpPr>
      <xdr:spPr>
        <a:xfrm>
          <a:off x="23000484" y="67553923"/>
          <a:ext cx="2670876" cy="347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223405</xdr:colOff>
      <xdr:row>116</xdr:row>
      <xdr:rowOff>342342</xdr:rowOff>
    </xdr:from>
    <xdr:to>
      <xdr:col>47</xdr:col>
      <xdr:colOff>189864</xdr:colOff>
      <xdr:row>116</xdr:row>
      <xdr:rowOff>448308</xdr:rowOff>
    </xdr:to>
    <xdr:cxnSp macro="">
      <xdr:nvCxnSpPr>
        <xdr:cNvPr id="1281106" name="Straight Connector 1281105"/>
        <xdr:cNvCxnSpPr/>
      </xdr:nvCxnSpPr>
      <xdr:spPr>
        <a:xfrm flipV="1">
          <a:off x="22892905" y="62953342"/>
          <a:ext cx="2665209" cy="1059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303110</xdr:colOff>
      <xdr:row>125</xdr:row>
      <xdr:rowOff>119893</xdr:rowOff>
    </xdr:from>
    <xdr:to>
      <xdr:col>52</xdr:col>
      <xdr:colOff>275518</xdr:colOff>
      <xdr:row>125</xdr:row>
      <xdr:rowOff>210579</xdr:rowOff>
    </xdr:to>
    <xdr:cxnSp macro="">
      <xdr:nvCxnSpPr>
        <xdr:cNvPr id="1281107" name="Straight Connector 1281106"/>
        <xdr:cNvCxnSpPr/>
      </xdr:nvCxnSpPr>
      <xdr:spPr>
        <a:xfrm>
          <a:off x="25671360" y="67588643"/>
          <a:ext cx="2671158" cy="906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189864</xdr:colOff>
      <xdr:row>116</xdr:row>
      <xdr:rowOff>342342</xdr:rowOff>
    </xdr:from>
    <xdr:to>
      <xdr:col>52</xdr:col>
      <xdr:colOff>165739</xdr:colOff>
      <xdr:row>116</xdr:row>
      <xdr:rowOff>376231</xdr:rowOff>
    </xdr:to>
    <xdr:cxnSp macro="">
      <xdr:nvCxnSpPr>
        <xdr:cNvPr id="1281108" name="Straight Connector 1281107"/>
        <xdr:cNvCxnSpPr/>
      </xdr:nvCxnSpPr>
      <xdr:spPr>
        <a:xfrm>
          <a:off x="25558114" y="62953342"/>
          <a:ext cx="2674625" cy="338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275518</xdr:colOff>
      <xdr:row>125</xdr:row>
      <xdr:rowOff>210579</xdr:rowOff>
    </xdr:from>
    <xdr:to>
      <xdr:col>57</xdr:col>
      <xdr:colOff>248363</xdr:colOff>
      <xdr:row>125</xdr:row>
      <xdr:rowOff>366892</xdr:rowOff>
    </xdr:to>
    <xdr:cxnSp macro="">
      <xdr:nvCxnSpPr>
        <xdr:cNvPr id="1281109" name="Straight Connector 1281108"/>
        <xdr:cNvCxnSpPr/>
      </xdr:nvCxnSpPr>
      <xdr:spPr>
        <a:xfrm>
          <a:off x="28342518" y="67679329"/>
          <a:ext cx="2671595" cy="1563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165739</xdr:colOff>
      <xdr:row>116</xdr:row>
      <xdr:rowOff>376231</xdr:rowOff>
    </xdr:from>
    <xdr:to>
      <xdr:col>57</xdr:col>
      <xdr:colOff>169388</xdr:colOff>
      <xdr:row>117</xdr:row>
      <xdr:rowOff>25524</xdr:rowOff>
    </xdr:to>
    <xdr:cxnSp macro="">
      <xdr:nvCxnSpPr>
        <xdr:cNvPr id="1281110" name="Straight Connector 1281109"/>
        <xdr:cNvCxnSpPr/>
      </xdr:nvCxnSpPr>
      <xdr:spPr>
        <a:xfrm>
          <a:off x="28232739" y="62987231"/>
          <a:ext cx="2702399" cy="1890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248363</xdr:colOff>
      <xdr:row>125</xdr:row>
      <xdr:rowOff>366892</xdr:rowOff>
    </xdr:from>
    <xdr:to>
      <xdr:col>62</xdr:col>
      <xdr:colOff>221918</xdr:colOff>
      <xdr:row>126</xdr:row>
      <xdr:rowOff>88708</xdr:rowOff>
    </xdr:to>
    <xdr:cxnSp macro="">
      <xdr:nvCxnSpPr>
        <xdr:cNvPr id="1281111" name="Straight Connector 1281110"/>
        <xdr:cNvCxnSpPr/>
      </xdr:nvCxnSpPr>
      <xdr:spPr>
        <a:xfrm>
          <a:off x="31014113" y="67835642"/>
          <a:ext cx="2672305" cy="2615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169388</xdr:colOff>
      <xdr:row>117</xdr:row>
      <xdr:rowOff>25524</xdr:rowOff>
    </xdr:from>
    <xdr:to>
      <xdr:col>62</xdr:col>
      <xdr:colOff>233772</xdr:colOff>
      <xdr:row>117</xdr:row>
      <xdr:rowOff>373931</xdr:rowOff>
    </xdr:to>
    <xdr:cxnSp macro="">
      <xdr:nvCxnSpPr>
        <xdr:cNvPr id="1281112" name="Straight Connector 1281111"/>
        <xdr:cNvCxnSpPr/>
      </xdr:nvCxnSpPr>
      <xdr:spPr>
        <a:xfrm>
          <a:off x="30935138" y="63176274"/>
          <a:ext cx="2763134" cy="3484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221918</xdr:colOff>
      <xdr:row>126</xdr:row>
      <xdr:rowOff>88708</xdr:rowOff>
    </xdr:from>
    <xdr:to>
      <xdr:col>67</xdr:col>
      <xdr:colOff>201085</xdr:colOff>
      <xdr:row>127</xdr:row>
      <xdr:rowOff>17258</xdr:rowOff>
    </xdr:to>
    <xdr:cxnSp macro="">
      <xdr:nvCxnSpPr>
        <xdr:cNvPr id="1281113" name="Straight Connector 1281112"/>
        <xdr:cNvCxnSpPr/>
      </xdr:nvCxnSpPr>
      <xdr:spPr>
        <a:xfrm>
          <a:off x="33686418" y="68097208"/>
          <a:ext cx="2677917" cy="4683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233772</xdr:colOff>
      <xdr:row>117</xdr:row>
      <xdr:rowOff>373931</xdr:rowOff>
    </xdr:from>
    <xdr:to>
      <xdr:col>67</xdr:col>
      <xdr:colOff>419246</xdr:colOff>
      <xdr:row>118</xdr:row>
      <xdr:rowOff>337003</xdr:rowOff>
    </xdr:to>
    <xdr:cxnSp macro="">
      <xdr:nvCxnSpPr>
        <xdr:cNvPr id="1281114" name="Straight Connector 1281113"/>
        <xdr:cNvCxnSpPr/>
      </xdr:nvCxnSpPr>
      <xdr:spPr>
        <a:xfrm>
          <a:off x="33698272" y="63524681"/>
          <a:ext cx="2884224" cy="5028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201085</xdr:colOff>
      <xdr:row>127</xdr:row>
      <xdr:rowOff>17258</xdr:rowOff>
    </xdr:from>
    <xdr:to>
      <xdr:col>68</xdr:col>
      <xdr:colOff>467683</xdr:colOff>
      <xdr:row>127</xdr:row>
      <xdr:rowOff>215274</xdr:rowOff>
    </xdr:to>
    <xdr:cxnSp macro="">
      <xdr:nvCxnSpPr>
        <xdr:cNvPr id="1281115" name="Straight Connector 1281114"/>
        <xdr:cNvCxnSpPr/>
      </xdr:nvCxnSpPr>
      <xdr:spPr>
        <a:xfrm>
          <a:off x="36364335" y="68565508"/>
          <a:ext cx="806348" cy="1980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419246</xdr:colOff>
      <xdr:row>118</xdr:row>
      <xdr:rowOff>337003</xdr:rowOff>
    </xdr:from>
    <xdr:to>
      <xdr:col>69</xdr:col>
      <xdr:colOff>241492</xdr:colOff>
      <xdr:row>118</xdr:row>
      <xdr:rowOff>520005</xdr:rowOff>
    </xdr:to>
    <xdr:cxnSp macro="">
      <xdr:nvCxnSpPr>
        <xdr:cNvPr id="1281116" name="Straight Connector 1281115"/>
        <xdr:cNvCxnSpPr/>
      </xdr:nvCxnSpPr>
      <xdr:spPr>
        <a:xfrm>
          <a:off x="36582496" y="64027503"/>
          <a:ext cx="901746" cy="1830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467683</xdr:colOff>
      <xdr:row>127</xdr:row>
      <xdr:rowOff>215274</xdr:rowOff>
    </xdr:from>
    <xdr:to>
      <xdr:col>68</xdr:col>
      <xdr:colOff>467736</xdr:colOff>
      <xdr:row>127</xdr:row>
      <xdr:rowOff>215286</xdr:rowOff>
    </xdr:to>
    <xdr:cxnSp macro="">
      <xdr:nvCxnSpPr>
        <xdr:cNvPr id="1281117" name="Straight Connector 1281116"/>
        <xdr:cNvCxnSpPr/>
      </xdr:nvCxnSpPr>
      <xdr:spPr>
        <a:xfrm>
          <a:off x="37170683" y="68763524"/>
          <a:ext cx="53" cy="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241492</xdr:colOff>
      <xdr:row>118</xdr:row>
      <xdr:rowOff>520005</xdr:rowOff>
    </xdr:from>
    <xdr:to>
      <xdr:col>69</xdr:col>
      <xdr:colOff>241554</xdr:colOff>
      <xdr:row>118</xdr:row>
      <xdr:rowOff>520018</xdr:rowOff>
    </xdr:to>
    <xdr:cxnSp macro="">
      <xdr:nvCxnSpPr>
        <xdr:cNvPr id="1281118" name="Straight Connector 1281117"/>
        <xdr:cNvCxnSpPr/>
      </xdr:nvCxnSpPr>
      <xdr:spPr>
        <a:xfrm>
          <a:off x="37484242" y="64210505"/>
          <a:ext cx="62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467736</xdr:colOff>
      <xdr:row>126</xdr:row>
      <xdr:rowOff>475692</xdr:rowOff>
    </xdr:from>
    <xdr:to>
      <xdr:col>69</xdr:col>
      <xdr:colOff>272483</xdr:colOff>
      <xdr:row>127</xdr:row>
      <xdr:rowOff>215286</xdr:rowOff>
    </xdr:to>
    <xdr:cxnSp macro="">
      <xdr:nvCxnSpPr>
        <xdr:cNvPr id="1281119" name="Straight Connector 1281118"/>
        <xdr:cNvCxnSpPr/>
      </xdr:nvCxnSpPr>
      <xdr:spPr>
        <a:xfrm flipV="1">
          <a:off x="37170736" y="68484192"/>
          <a:ext cx="344497" cy="2793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241554</xdr:colOff>
      <xdr:row>118</xdr:row>
      <xdr:rowOff>520018</xdr:rowOff>
    </xdr:from>
    <xdr:to>
      <xdr:col>70</xdr:col>
      <xdr:colOff>6009</xdr:colOff>
      <xdr:row>119</xdr:row>
      <xdr:rowOff>45200</xdr:rowOff>
    </xdr:to>
    <xdr:cxnSp macro="">
      <xdr:nvCxnSpPr>
        <xdr:cNvPr id="1281120" name="Straight Connector 1281119"/>
        <xdr:cNvCxnSpPr/>
      </xdr:nvCxnSpPr>
      <xdr:spPr>
        <a:xfrm>
          <a:off x="37484304" y="64210518"/>
          <a:ext cx="304205" cy="649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272483</xdr:colOff>
      <xdr:row>124</xdr:row>
      <xdr:rowOff>435781</xdr:rowOff>
    </xdr:from>
    <xdr:to>
      <xdr:col>72</xdr:col>
      <xdr:colOff>34454</xdr:colOff>
      <xdr:row>126</xdr:row>
      <xdr:rowOff>475692</xdr:rowOff>
    </xdr:to>
    <xdr:cxnSp macro="">
      <xdr:nvCxnSpPr>
        <xdr:cNvPr id="1281121" name="Straight Connector 1281120"/>
        <xdr:cNvCxnSpPr/>
      </xdr:nvCxnSpPr>
      <xdr:spPr>
        <a:xfrm flipV="1">
          <a:off x="37515233" y="67364781"/>
          <a:ext cx="1381221" cy="11194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6009</xdr:colOff>
      <xdr:row>119</xdr:row>
      <xdr:rowOff>45200</xdr:rowOff>
    </xdr:from>
    <xdr:to>
      <xdr:col>72</xdr:col>
      <xdr:colOff>170604</xdr:colOff>
      <xdr:row>119</xdr:row>
      <xdr:rowOff>327316</xdr:rowOff>
    </xdr:to>
    <xdr:cxnSp macro="">
      <xdr:nvCxnSpPr>
        <xdr:cNvPr id="1281122" name="Straight Connector 1281121"/>
        <xdr:cNvCxnSpPr/>
      </xdr:nvCxnSpPr>
      <xdr:spPr>
        <a:xfrm>
          <a:off x="37788509" y="64275450"/>
          <a:ext cx="1244095" cy="2821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34454</xdr:colOff>
      <xdr:row>123</xdr:row>
      <xdr:rowOff>416496</xdr:rowOff>
    </xdr:from>
    <xdr:to>
      <xdr:col>73</xdr:col>
      <xdr:colOff>185855</xdr:colOff>
      <xdr:row>124</xdr:row>
      <xdr:rowOff>435781</xdr:rowOff>
    </xdr:to>
    <xdr:cxnSp macro="">
      <xdr:nvCxnSpPr>
        <xdr:cNvPr id="1281123" name="Straight Connector 1281122"/>
        <xdr:cNvCxnSpPr/>
      </xdr:nvCxnSpPr>
      <xdr:spPr>
        <a:xfrm flipV="1">
          <a:off x="38896454" y="66805746"/>
          <a:ext cx="691151" cy="5590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170604</xdr:colOff>
      <xdr:row>119</xdr:row>
      <xdr:rowOff>327316</xdr:rowOff>
    </xdr:from>
    <xdr:to>
      <xdr:col>73</xdr:col>
      <xdr:colOff>269131</xdr:colOff>
      <xdr:row>119</xdr:row>
      <xdr:rowOff>483419</xdr:rowOff>
    </xdr:to>
    <xdr:cxnSp macro="">
      <xdr:nvCxnSpPr>
        <xdr:cNvPr id="1281124" name="Straight Connector 1281123"/>
        <xdr:cNvCxnSpPr/>
      </xdr:nvCxnSpPr>
      <xdr:spPr>
        <a:xfrm>
          <a:off x="39032604" y="64557566"/>
          <a:ext cx="638277" cy="1561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185855</xdr:colOff>
      <xdr:row>122</xdr:row>
      <xdr:rowOff>397427</xdr:rowOff>
    </xdr:from>
    <xdr:to>
      <xdr:col>74</xdr:col>
      <xdr:colOff>337437</xdr:colOff>
      <xdr:row>123</xdr:row>
      <xdr:rowOff>416496</xdr:rowOff>
    </xdr:to>
    <xdr:cxnSp macro="">
      <xdr:nvCxnSpPr>
        <xdr:cNvPr id="1281125" name="Straight Connector 1281124"/>
        <xdr:cNvCxnSpPr/>
      </xdr:nvCxnSpPr>
      <xdr:spPr>
        <a:xfrm flipV="1">
          <a:off x="39587605" y="66246927"/>
          <a:ext cx="691332" cy="5588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269131</xdr:colOff>
      <xdr:row>119</xdr:row>
      <xdr:rowOff>483419</xdr:rowOff>
    </xdr:from>
    <xdr:to>
      <xdr:col>74</xdr:col>
      <xdr:colOff>379558</xdr:colOff>
      <xdr:row>120</xdr:row>
      <xdr:rowOff>110753</xdr:rowOff>
    </xdr:to>
    <xdr:cxnSp macro="">
      <xdr:nvCxnSpPr>
        <xdr:cNvPr id="1281126" name="Straight Connector 1281125"/>
        <xdr:cNvCxnSpPr/>
      </xdr:nvCxnSpPr>
      <xdr:spPr>
        <a:xfrm>
          <a:off x="39670881" y="64713669"/>
          <a:ext cx="650177" cy="1670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337437</xdr:colOff>
      <xdr:row>120</xdr:row>
      <xdr:rowOff>449430</xdr:rowOff>
    </xdr:from>
    <xdr:to>
      <xdr:col>76</xdr:col>
      <xdr:colOff>529676</xdr:colOff>
      <xdr:row>122</xdr:row>
      <xdr:rowOff>397427</xdr:rowOff>
    </xdr:to>
    <xdr:cxnSp macro="">
      <xdr:nvCxnSpPr>
        <xdr:cNvPr id="1281127" name="Straight Connector 1281126"/>
        <xdr:cNvCxnSpPr/>
      </xdr:nvCxnSpPr>
      <xdr:spPr>
        <a:xfrm flipV="1">
          <a:off x="40278937" y="65219430"/>
          <a:ext cx="1271739" cy="10274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379558</xdr:colOff>
      <xdr:row>120</xdr:row>
      <xdr:rowOff>110753</xdr:rowOff>
    </xdr:from>
    <xdr:to>
      <xdr:col>76</xdr:col>
      <xdr:colOff>529676</xdr:colOff>
      <xdr:row>120</xdr:row>
      <xdr:rowOff>449430</xdr:rowOff>
    </xdr:to>
    <xdr:cxnSp macro="">
      <xdr:nvCxnSpPr>
        <xdr:cNvPr id="1281128" name="Straight Connector 1281127"/>
        <xdr:cNvCxnSpPr/>
      </xdr:nvCxnSpPr>
      <xdr:spPr>
        <a:xfrm>
          <a:off x="40321058" y="64880753"/>
          <a:ext cx="1229618" cy="3386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508101</xdr:colOff>
      <xdr:row>143</xdr:row>
      <xdr:rowOff>158998</xdr:rowOff>
    </xdr:from>
    <xdr:to>
      <xdr:col>6</xdr:col>
      <xdr:colOff>436868</xdr:colOff>
      <xdr:row>147</xdr:row>
      <xdr:rowOff>468499</xdr:rowOff>
    </xdr:to>
    <xdr:cxnSp macro="">
      <xdr:nvCxnSpPr>
        <xdr:cNvPr id="1281129" name="Straight Connector 1281128"/>
        <xdr:cNvCxnSpPr/>
      </xdr:nvCxnSpPr>
      <xdr:spPr>
        <a:xfrm>
          <a:off x="2667101" y="77343248"/>
          <a:ext cx="1008267" cy="24685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508052</xdr:colOff>
      <xdr:row>143</xdr:row>
      <xdr:rowOff>32817</xdr:rowOff>
    </xdr:from>
    <xdr:to>
      <xdr:col>6</xdr:col>
      <xdr:colOff>245135</xdr:colOff>
      <xdr:row>143</xdr:row>
      <xdr:rowOff>158738</xdr:rowOff>
    </xdr:to>
    <xdr:cxnSp macro="">
      <xdr:nvCxnSpPr>
        <xdr:cNvPr id="1281130" name="Straight Connector 1281129"/>
        <xdr:cNvCxnSpPr/>
      </xdr:nvCxnSpPr>
      <xdr:spPr>
        <a:xfrm flipV="1">
          <a:off x="2667052" y="77217067"/>
          <a:ext cx="816583" cy="1259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436868</xdr:colOff>
      <xdr:row>147</xdr:row>
      <xdr:rowOff>468499</xdr:rowOff>
    </xdr:from>
    <xdr:to>
      <xdr:col>7</xdr:col>
      <xdr:colOff>403961</xdr:colOff>
      <xdr:row>150</xdr:row>
      <xdr:rowOff>90159</xdr:rowOff>
    </xdr:to>
    <xdr:cxnSp macro="">
      <xdr:nvCxnSpPr>
        <xdr:cNvPr id="1281131" name="Straight Connector 1281130"/>
        <xdr:cNvCxnSpPr/>
      </xdr:nvCxnSpPr>
      <xdr:spPr>
        <a:xfrm>
          <a:off x="3675368" y="79811749"/>
          <a:ext cx="506843" cy="12409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245135</xdr:colOff>
      <xdr:row>142</xdr:row>
      <xdr:rowOff>514207</xdr:rowOff>
    </xdr:from>
    <xdr:to>
      <xdr:col>7</xdr:col>
      <xdr:colOff>101963</xdr:colOff>
      <xdr:row>143</xdr:row>
      <xdr:rowOff>32817</xdr:rowOff>
    </xdr:to>
    <xdr:cxnSp macro="">
      <xdr:nvCxnSpPr>
        <xdr:cNvPr id="1281132" name="Straight Connector 1281131"/>
        <xdr:cNvCxnSpPr/>
      </xdr:nvCxnSpPr>
      <xdr:spPr>
        <a:xfrm flipV="1">
          <a:off x="3483635" y="77158707"/>
          <a:ext cx="396578" cy="583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403961</xdr:colOff>
      <xdr:row>150</xdr:row>
      <xdr:rowOff>90159</xdr:rowOff>
    </xdr:from>
    <xdr:to>
      <xdr:col>7</xdr:col>
      <xdr:colOff>404025</xdr:colOff>
      <xdr:row>150</xdr:row>
      <xdr:rowOff>90159</xdr:rowOff>
    </xdr:to>
    <xdr:cxnSp macro="">
      <xdr:nvCxnSpPr>
        <xdr:cNvPr id="1281133" name="Straight Connector 1281132"/>
        <xdr:cNvCxnSpPr/>
      </xdr:nvCxnSpPr>
      <xdr:spPr>
        <a:xfrm>
          <a:off x="4182211" y="81052659"/>
          <a:ext cx="6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101963</xdr:colOff>
      <xdr:row>142</xdr:row>
      <xdr:rowOff>514195</xdr:rowOff>
    </xdr:from>
    <xdr:to>
      <xdr:col>7</xdr:col>
      <xdr:colOff>102041</xdr:colOff>
      <xdr:row>142</xdr:row>
      <xdr:rowOff>514207</xdr:rowOff>
    </xdr:to>
    <xdr:cxnSp macro="">
      <xdr:nvCxnSpPr>
        <xdr:cNvPr id="1281134" name="Straight Connector 1281133"/>
        <xdr:cNvCxnSpPr/>
      </xdr:nvCxnSpPr>
      <xdr:spPr>
        <a:xfrm flipV="1">
          <a:off x="3880213" y="77158695"/>
          <a:ext cx="78" cy="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404025</xdr:colOff>
      <xdr:row>150</xdr:row>
      <xdr:rowOff>84776</xdr:rowOff>
    </xdr:from>
    <xdr:to>
      <xdr:col>8</xdr:col>
      <xdr:colOff>182764</xdr:colOff>
      <xdr:row>150</xdr:row>
      <xdr:rowOff>90159</xdr:rowOff>
    </xdr:to>
    <xdr:cxnSp macro="">
      <xdr:nvCxnSpPr>
        <xdr:cNvPr id="1281135" name="Straight Connector 1281134"/>
        <xdr:cNvCxnSpPr/>
      </xdr:nvCxnSpPr>
      <xdr:spPr>
        <a:xfrm flipV="1">
          <a:off x="4182275" y="81047276"/>
          <a:ext cx="318489" cy="53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102041</xdr:colOff>
      <xdr:row>142</xdr:row>
      <xdr:rowOff>458738</xdr:rowOff>
    </xdr:from>
    <xdr:to>
      <xdr:col>7</xdr:col>
      <xdr:colOff>485617</xdr:colOff>
      <xdr:row>142</xdr:row>
      <xdr:rowOff>514195</xdr:rowOff>
    </xdr:to>
    <xdr:cxnSp macro="">
      <xdr:nvCxnSpPr>
        <xdr:cNvPr id="1281136" name="Straight Connector 1281135"/>
        <xdr:cNvCxnSpPr/>
      </xdr:nvCxnSpPr>
      <xdr:spPr>
        <a:xfrm flipV="1">
          <a:off x="3880291" y="77103238"/>
          <a:ext cx="383576" cy="554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182764</xdr:colOff>
      <xdr:row>150</xdr:row>
      <xdr:rowOff>69279</xdr:rowOff>
    </xdr:from>
    <xdr:to>
      <xdr:col>10</xdr:col>
      <xdr:colOff>363321</xdr:colOff>
      <xdr:row>150</xdr:row>
      <xdr:rowOff>84776</xdr:rowOff>
    </xdr:to>
    <xdr:cxnSp macro="">
      <xdr:nvCxnSpPr>
        <xdr:cNvPr id="1281137" name="Straight Connector 1281136"/>
        <xdr:cNvCxnSpPr/>
      </xdr:nvCxnSpPr>
      <xdr:spPr>
        <a:xfrm flipV="1">
          <a:off x="4500764" y="81031779"/>
          <a:ext cx="1260057" cy="154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485617</xdr:colOff>
      <xdr:row>142</xdr:row>
      <xdr:rowOff>257076</xdr:rowOff>
    </xdr:from>
    <xdr:to>
      <xdr:col>10</xdr:col>
      <xdr:colOff>329199</xdr:colOff>
      <xdr:row>142</xdr:row>
      <xdr:rowOff>458738</xdr:rowOff>
    </xdr:to>
    <xdr:cxnSp macro="">
      <xdr:nvCxnSpPr>
        <xdr:cNvPr id="1281138" name="Straight Connector 1281137"/>
        <xdr:cNvCxnSpPr/>
      </xdr:nvCxnSpPr>
      <xdr:spPr>
        <a:xfrm flipV="1">
          <a:off x="4263867" y="76901576"/>
          <a:ext cx="1462832" cy="2016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363321</xdr:colOff>
      <xdr:row>150</xdr:row>
      <xdr:rowOff>68535</xdr:rowOff>
    </xdr:from>
    <xdr:to>
      <xdr:col>11</xdr:col>
      <xdr:colOff>442126</xdr:colOff>
      <xdr:row>150</xdr:row>
      <xdr:rowOff>69279</xdr:rowOff>
    </xdr:to>
    <xdr:cxnSp macro="">
      <xdr:nvCxnSpPr>
        <xdr:cNvPr id="1281139" name="Straight Connector 1281138"/>
        <xdr:cNvCxnSpPr/>
      </xdr:nvCxnSpPr>
      <xdr:spPr>
        <a:xfrm flipV="1">
          <a:off x="5760821" y="81031035"/>
          <a:ext cx="618555" cy="7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329199</xdr:colOff>
      <xdr:row>142</xdr:row>
      <xdr:rowOff>174737</xdr:rowOff>
    </xdr:from>
    <xdr:to>
      <xdr:col>11</xdr:col>
      <xdr:colOff>479901</xdr:colOff>
      <xdr:row>142</xdr:row>
      <xdr:rowOff>257076</xdr:rowOff>
    </xdr:to>
    <xdr:cxnSp macro="">
      <xdr:nvCxnSpPr>
        <xdr:cNvPr id="1281140" name="Straight Connector 1281139"/>
        <xdr:cNvCxnSpPr/>
      </xdr:nvCxnSpPr>
      <xdr:spPr>
        <a:xfrm flipV="1">
          <a:off x="5726699" y="76819237"/>
          <a:ext cx="690452" cy="823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442126</xdr:colOff>
      <xdr:row>150</xdr:row>
      <xdr:rowOff>68535</xdr:rowOff>
    </xdr:from>
    <xdr:to>
      <xdr:col>12</xdr:col>
      <xdr:colOff>513938</xdr:colOff>
      <xdr:row>150</xdr:row>
      <xdr:rowOff>70830</xdr:rowOff>
    </xdr:to>
    <xdr:cxnSp macro="">
      <xdr:nvCxnSpPr>
        <xdr:cNvPr id="1281141" name="Straight Connector 1281140"/>
        <xdr:cNvCxnSpPr/>
      </xdr:nvCxnSpPr>
      <xdr:spPr>
        <a:xfrm>
          <a:off x="6379376" y="81031035"/>
          <a:ext cx="611562" cy="22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479901</xdr:colOff>
      <xdr:row>142</xdr:row>
      <xdr:rowOff>104273</xdr:rowOff>
    </xdr:from>
    <xdr:to>
      <xdr:col>13</xdr:col>
      <xdr:colOff>67397</xdr:colOff>
      <xdr:row>142</xdr:row>
      <xdr:rowOff>174737</xdr:rowOff>
    </xdr:to>
    <xdr:cxnSp macro="">
      <xdr:nvCxnSpPr>
        <xdr:cNvPr id="1281142" name="Straight Connector 1281141"/>
        <xdr:cNvCxnSpPr/>
      </xdr:nvCxnSpPr>
      <xdr:spPr>
        <a:xfrm flipV="1">
          <a:off x="6417151" y="76748773"/>
          <a:ext cx="666996" cy="704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513938</xdr:colOff>
      <xdr:row>150</xdr:row>
      <xdr:rowOff>70830</xdr:rowOff>
    </xdr:from>
    <xdr:to>
      <xdr:col>15</xdr:col>
      <xdr:colOff>98754</xdr:colOff>
      <xdr:row>150</xdr:row>
      <xdr:rowOff>82221</xdr:rowOff>
    </xdr:to>
    <xdr:cxnSp macro="">
      <xdr:nvCxnSpPr>
        <xdr:cNvPr id="1281143" name="Straight Connector 1281142"/>
        <xdr:cNvCxnSpPr/>
      </xdr:nvCxnSpPr>
      <xdr:spPr>
        <a:xfrm>
          <a:off x="6990938" y="81033330"/>
          <a:ext cx="1204066" cy="113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67397</xdr:colOff>
      <xdr:row>141</xdr:row>
      <xdr:rowOff>537580</xdr:rowOff>
    </xdr:from>
    <xdr:to>
      <xdr:col>15</xdr:col>
      <xdr:colOff>262312</xdr:colOff>
      <xdr:row>142</xdr:row>
      <xdr:rowOff>104273</xdr:rowOff>
    </xdr:to>
    <xdr:cxnSp macro="">
      <xdr:nvCxnSpPr>
        <xdr:cNvPr id="1281144" name="Straight Connector 1281143"/>
        <xdr:cNvCxnSpPr/>
      </xdr:nvCxnSpPr>
      <xdr:spPr>
        <a:xfrm flipV="1">
          <a:off x="7084147" y="76642330"/>
          <a:ext cx="1274415" cy="1064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98754</xdr:colOff>
      <xdr:row>150</xdr:row>
      <xdr:rowOff>82221</xdr:rowOff>
    </xdr:from>
    <xdr:to>
      <xdr:col>15</xdr:col>
      <xdr:colOff>126642</xdr:colOff>
      <xdr:row>150</xdr:row>
      <xdr:rowOff>82612</xdr:rowOff>
    </xdr:to>
    <xdr:cxnSp macro="">
      <xdr:nvCxnSpPr>
        <xdr:cNvPr id="1281145" name="Straight Connector 1281144"/>
        <xdr:cNvCxnSpPr/>
      </xdr:nvCxnSpPr>
      <xdr:spPr>
        <a:xfrm>
          <a:off x="8195004" y="81044721"/>
          <a:ext cx="27888" cy="3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262312</xdr:colOff>
      <xdr:row>141</xdr:row>
      <xdr:rowOff>535651</xdr:rowOff>
    </xdr:from>
    <xdr:to>
      <xdr:col>15</xdr:col>
      <xdr:colOff>291314</xdr:colOff>
      <xdr:row>141</xdr:row>
      <xdr:rowOff>537580</xdr:rowOff>
    </xdr:to>
    <xdr:cxnSp macro="">
      <xdr:nvCxnSpPr>
        <xdr:cNvPr id="1281146" name="Straight Connector 1281145"/>
        <xdr:cNvCxnSpPr/>
      </xdr:nvCxnSpPr>
      <xdr:spPr>
        <a:xfrm flipV="1">
          <a:off x="8358562" y="76640401"/>
          <a:ext cx="29002" cy="19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126642</xdr:colOff>
      <xdr:row>150</xdr:row>
      <xdr:rowOff>82612</xdr:rowOff>
    </xdr:from>
    <xdr:to>
      <xdr:col>15</xdr:col>
      <xdr:colOff>126701</xdr:colOff>
      <xdr:row>150</xdr:row>
      <xdr:rowOff>82612</xdr:rowOff>
    </xdr:to>
    <xdr:cxnSp macro="">
      <xdr:nvCxnSpPr>
        <xdr:cNvPr id="1281147" name="Straight Connector 1281146"/>
        <xdr:cNvCxnSpPr/>
      </xdr:nvCxnSpPr>
      <xdr:spPr>
        <a:xfrm>
          <a:off x="8222892" y="81045112"/>
          <a:ext cx="5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291314</xdr:colOff>
      <xdr:row>141</xdr:row>
      <xdr:rowOff>535645</xdr:rowOff>
    </xdr:from>
    <xdr:to>
      <xdr:col>15</xdr:col>
      <xdr:colOff>291376</xdr:colOff>
      <xdr:row>141</xdr:row>
      <xdr:rowOff>535651</xdr:rowOff>
    </xdr:to>
    <xdr:cxnSp macro="">
      <xdr:nvCxnSpPr>
        <xdr:cNvPr id="1281148" name="Straight Connector 1281147"/>
        <xdr:cNvCxnSpPr/>
      </xdr:nvCxnSpPr>
      <xdr:spPr>
        <a:xfrm flipV="1">
          <a:off x="8387564" y="76640395"/>
          <a:ext cx="62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126701</xdr:colOff>
      <xdr:row>150</xdr:row>
      <xdr:rowOff>82612</xdr:rowOff>
    </xdr:from>
    <xdr:to>
      <xdr:col>17</xdr:col>
      <xdr:colOff>200911</xdr:colOff>
      <xdr:row>150</xdr:row>
      <xdr:rowOff>101922</xdr:rowOff>
    </xdr:to>
    <xdr:cxnSp macro="">
      <xdr:nvCxnSpPr>
        <xdr:cNvPr id="1281149" name="Straight Connector 1281148"/>
        <xdr:cNvCxnSpPr/>
      </xdr:nvCxnSpPr>
      <xdr:spPr>
        <a:xfrm>
          <a:off x="8222951" y="81045112"/>
          <a:ext cx="1153710" cy="193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291376</xdr:colOff>
      <xdr:row>141</xdr:row>
      <xdr:rowOff>475760</xdr:rowOff>
    </xdr:from>
    <xdr:to>
      <xdr:col>17</xdr:col>
      <xdr:colOff>394316</xdr:colOff>
      <xdr:row>141</xdr:row>
      <xdr:rowOff>535645</xdr:rowOff>
    </xdr:to>
    <xdr:cxnSp macro="">
      <xdr:nvCxnSpPr>
        <xdr:cNvPr id="1281150" name="Straight Connector 1281149"/>
        <xdr:cNvCxnSpPr/>
      </xdr:nvCxnSpPr>
      <xdr:spPr>
        <a:xfrm flipV="1">
          <a:off x="8387626" y="76580510"/>
          <a:ext cx="1182440" cy="598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200911</xdr:colOff>
      <xdr:row>150</xdr:row>
      <xdr:rowOff>101922</xdr:rowOff>
    </xdr:from>
    <xdr:to>
      <xdr:col>22</xdr:col>
      <xdr:colOff>377209</xdr:colOff>
      <xdr:row>150</xdr:row>
      <xdr:rowOff>174054</xdr:rowOff>
    </xdr:to>
    <xdr:cxnSp macro="">
      <xdr:nvCxnSpPr>
        <xdr:cNvPr id="1281151" name="Straight Connector 1281150"/>
        <xdr:cNvCxnSpPr/>
      </xdr:nvCxnSpPr>
      <xdr:spPr>
        <a:xfrm>
          <a:off x="9376661" y="81064422"/>
          <a:ext cx="2875048" cy="721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394316</xdr:colOff>
      <xdr:row>141</xdr:row>
      <xdr:rowOff>475760</xdr:rowOff>
    </xdr:from>
    <xdr:to>
      <xdr:col>23</xdr:col>
      <xdr:colOff>4188</xdr:colOff>
      <xdr:row>141</xdr:row>
      <xdr:rowOff>477106</xdr:rowOff>
    </xdr:to>
    <xdr:cxnSp macro="">
      <xdr:nvCxnSpPr>
        <xdr:cNvPr id="1281152" name="Straight Connector 1281151"/>
        <xdr:cNvCxnSpPr/>
      </xdr:nvCxnSpPr>
      <xdr:spPr>
        <a:xfrm>
          <a:off x="9570066" y="76580510"/>
          <a:ext cx="2848372" cy="13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377209</xdr:colOff>
      <xdr:row>150</xdr:row>
      <xdr:rowOff>174054</xdr:rowOff>
    </xdr:from>
    <xdr:to>
      <xdr:col>27</xdr:col>
      <xdr:colOff>471106</xdr:colOff>
      <xdr:row>150</xdr:row>
      <xdr:rowOff>259513</xdr:rowOff>
    </xdr:to>
    <xdr:cxnSp macro="">
      <xdr:nvCxnSpPr>
        <xdr:cNvPr id="1281153" name="Straight Connector 1281152"/>
        <xdr:cNvCxnSpPr/>
      </xdr:nvCxnSpPr>
      <xdr:spPr>
        <a:xfrm>
          <a:off x="12251709" y="81136554"/>
          <a:ext cx="2792647" cy="854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4188</xdr:colOff>
      <xdr:row>141</xdr:row>
      <xdr:rowOff>477106</xdr:rowOff>
    </xdr:from>
    <xdr:to>
      <xdr:col>28</xdr:col>
      <xdr:colOff>27187</xdr:colOff>
      <xdr:row>142</xdr:row>
      <xdr:rowOff>72132</xdr:rowOff>
    </xdr:to>
    <xdr:cxnSp macro="">
      <xdr:nvCxnSpPr>
        <xdr:cNvPr id="1281154" name="Straight Connector 1281153"/>
        <xdr:cNvCxnSpPr/>
      </xdr:nvCxnSpPr>
      <xdr:spPr>
        <a:xfrm>
          <a:off x="12418438" y="76581856"/>
          <a:ext cx="2721749" cy="1347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471106</xdr:colOff>
      <xdr:row>150</xdr:row>
      <xdr:rowOff>259513</xdr:rowOff>
    </xdr:from>
    <xdr:to>
      <xdr:col>32</xdr:col>
      <xdr:colOff>509403</xdr:colOff>
      <xdr:row>150</xdr:row>
      <xdr:rowOff>340296</xdr:rowOff>
    </xdr:to>
    <xdr:cxnSp macro="">
      <xdr:nvCxnSpPr>
        <xdr:cNvPr id="1281155" name="Straight Connector 1281154"/>
        <xdr:cNvCxnSpPr/>
      </xdr:nvCxnSpPr>
      <xdr:spPr>
        <a:xfrm>
          <a:off x="15044356" y="81222013"/>
          <a:ext cx="2737047" cy="807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27187</xdr:colOff>
      <xdr:row>142</xdr:row>
      <xdr:rowOff>72132</xdr:rowOff>
    </xdr:from>
    <xdr:to>
      <xdr:col>33</xdr:col>
      <xdr:colOff>8125</xdr:colOff>
      <xdr:row>142</xdr:row>
      <xdr:rowOff>245002</xdr:rowOff>
    </xdr:to>
    <xdr:cxnSp macro="">
      <xdr:nvCxnSpPr>
        <xdr:cNvPr id="1281156" name="Straight Connector 1281155"/>
        <xdr:cNvCxnSpPr/>
      </xdr:nvCxnSpPr>
      <xdr:spPr>
        <a:xfrm>
          <a:off x="15140187" y="76716632"/>
          <a:ext cx="2679688" cy="1728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509403</xdr:colOff>
      <xdr:row>150</xdr:row>
      <xdr:rowOff>340296</xdr:rowOff>
    </xdr:from>
    <xdr:to>
      <xdr:col>37</xdr:col>
      <xdr:colOff>510715</xdr:colOff>
      <xdr:row>150</xdr:row>
      <xdr:rowOff>400645</xdr:rowOff>
    </xdr:to>
    <xdr:cxnSp macro="">
      <xdr:nvCxnSpPr>
        <xdr:cNvPr id="1281157" name="Straight Connector 1281156"/>
        <xdr:cNvCxnSpPr/>
      </xdr:nvCxnSpPr>
      <xdr:spPr>
        <a:xfrm>
          <a:off x="17781403" y="81302796"/>
          <a:ext cx="2700062" cy="603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8125</xdr:colOff>
      <xdr:row>142</xdr:row>
      <xdr:rowOff>245002</xdr:rowOff>
    </xdr:from>
    <xdr:to>
      <xdr:col>37</xdr:col>
      <xdr:colOff>518567</xdr:colOff>
      <xdr:row>142</xdr:row>
      <xdr:rowOff>400224</xdr:rowOff>
    </xdr:to>
    <xdr:cxnSp macro="">
      <xdr:nvCxnSpPr>
        <xdr:cNvPr id="1281158" name="Straight Connector 1281157"/>
        <xdr:cNvCxnSpPr/>
      </xdr:nvCxnSpPr>
      <xdr:spPr>
        <a:xfrm>
          <a:off x="17819875" y="76889502"/>
          <a:ext cx="2669442" cy="1552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510715</xdr:colOff>
      <xdr:row>150</xdr:row>
      <xdr:rowOff>400645</xdr:rowOff>
    </xdr:from>
    <xdr:to>
      <xdr:col>42</xdr:col>
      <xdr:colOff>489091</xdr:colOff>
      <xdr:row>150</xdr:row>
      <xdr:rowOff>424675</xdr:rowOff>
    </xdr:to>
    <xdr:cxnSp macro="">
      <xdr:nvCxnSpPr>
        <xdr:cNvPr id="1281159" name="Straight Connector 1281158"/>
        <xdr:cNvCxnSpPr/>
      </xdr:nvCxnSpPr>
      <xdr:spPr>
        <a:xfrm>
          <a:off x="20481465" y="81363145"/>
          <a:ext cx="2677126" cy="240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518567</xdr:colOff>
      <xdr:row>142</xdr:row>
      <xdr:rowOff>400224</xdr:rowOff>
    </xdr:from>
    <xdr:to>
      <xdr:col>42</xdr:col>
      <xdr:colOff>487331</xdr:colOff>
      <xdr:row>142</xdr:row>
      <xdr:rowOff>516632</xdr:rowOff>
    </xdr:to>
    <xdr:cxnSp macro="">
      <xdr:nvCxnSpPr>
        <xdr:cNvPr id="1281160" name="Straight Connector 1281159"/>
        <xdr:cNvCxnSpPr/>
      </xdr:nvCxnSpPr>
      <xdr:spPr>
        <a:xfrm>
          <a:off x="20489317" y="77044724"/>
          <a:ext cx="2667514" cy="1164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489091</xdr:colOff>
      <xdr:row>150</xdr:row>
      <xdr:rowOff>400645</xdr:rowOff>
    </xdr:from>
    <xdr:to>
      <xdr:col>47</xdr:col>
      <xdr:colOff>457547</xdr:colOff>
      <xdr:row>150</xdr:row>
      <xdr:rowOff>424675</xdr:rowOff>
    </xdr:to>
    <xdr:cxnSp macro="">
      <xdr:nvCxnSpPr>
        <xdr:cNvPr id="1281161" name="Straight Connector 1281160"/>
        <xdr:cNvCxnSpPr/>
      </xdr:nvCxnSpPr>
      <xdr:spPr>
        <a:xfrm flipV="1">
          <a:off x="23158591" y="81363145"/>
          <a:ext cx="2667206" cy="240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487331</xdr:colOff>
      <xdr:row>142</xdr:row>
      <xdr:rowOff>516632</xdr:rowOff>
    </xdr:from>
    <xdr:to>
      <xdr:col>47</xdr:col>
      <xdr:colOff>455636</xdr:colOff>
      <xdr:row>143</xdr:row>
      <xdr:rowOff>50899</xdr:rowOff>
    </xdr:to>
    <xdr:cxnSp macro="">
      <xdr:nvCxnSpPr>
        <xdr:cNvPr id="1281162" name="Straight Connector 1281161"/>
        <xdr:cNvCxnSpPr/>
      </xdr:nvCxnSpPr>
      <xdr:spPr>
        <a:xfrm>
          <a:off x="23156831" y="77161132"/>
          <a:ext cx="2667055" cy="740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457547</xdr:colOff>
      <xdr:row>150</xdr:row>
      <xdr:rowOff>328687</xdr:rowOff>
    </xdr:from>
    <xdr:to>
      <xdr:col>52</xdr:col>
      <xdr:colOff>432671</xdr:colOff>
      <xdr:row>150</xdr:row>
      <xdr:rowOff>400645</xdr:rowOff>
    </xdr:to>
    <xdr:cxnSp macro="">
      <xdr:nvCxnSpPr>
        <xdr:cNvPr id="1281163" name="Straight Connector 1281162"/>
        <xdr:cNvCxnSpPr/>
      </xdr:nvCxnSpPr>
      <xdr:spPr>
        <a:xfrm flipV="1">
          <a:off x="25825797" y="81291187"/>
          <a:ext cx="2673874" cy="719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455636</xdr:colOff>
      <xdr:row>143</xdr:row>
      <xdr:rowOff>50899</xdr:rowOff>
    </xdr:from>
    <xdr:to>
      <xdr:col>52</xdr:col>
      <xdr:colOff>424554</xdr:colOff>
      <xdr:row>143</xdr:row>
      <xdr:rowOff>85192</xdr:rowOff>
    </xdr:to>
    <xdr:cxnSp macro="">
      <xdr:nvCxnSpPr>
        <xdr:cNvPr id="1281164" name="Straight Connector 1281163"/>
        <xdr:cNvCxnSpPr/>
      </xdr:nvCxnSpPr>
      <xdr:spPr>
        <a:xfrm>
          <a:off x="25823886" y="77235149"/>
          <a:ext cx="2667668" cy="342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432671</xdr:colOff>
      <xdr:row>150</xdr:row>
      <xdr:rowOff>227788</xdr:rowOff>
    </xdr:from>
    <xdr:to>
      <xdr:col>57</xdr:col>
      <xdr:colOff>441043</xdr:colOff>
      <xdr:row>150</xdr:row>
      <xdr:rowOff>328687</xdr:rowOff>
    </xdr:to>
    <xdr:cxnSp macro="">
      <xdr:nvCxnSpPr>
        <xdr:cNvPr id="1281165" name="Straight Connector 1281164"/>
        <xdr:cNvCxnSpPr/>
      </xdr:nvCxnSpPr>
      <xdr:spPr>
        <a:xfrm flipV="1">
          <a:off x="28499671" y="81190288"/>
          <a:ext cx="2707122" cy="1008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424554</xdr:colOff>
      <xdr:row>143</xdr:row>
      <xdr:rowOff>85192</xdr:rowOff>
    </xdr:from>
    <xdr:to>
      <xdr:col>57</xdr:col>
      <xdr:colOff>400900</xdr:colOff>
      <xdr:row>143</xdr:row>
      <xdr:rowOff>93166</xdr:rowOff>
    </xdr:to>
    <xdr:cxnSp macro="">
      <xdr:nvCxnSpPr>
        <xdr:cNvPr id="1281166" name="Straight Connector 1281165"/>
        <xdr:cNvCxnSpPr/>
      </xdr:nvCxnSpPr>
      <xdr:spPr>
        <a:xfrm>
          <a:off x="28491554" y="77269442"/>
          <a:ext cx="2675096" cy="79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441043</xdr:colOff>
      <xdr:row>150</xdr:row>
      <xdr:rowOff>137437</xdr:rowOff>
    </xdr:from>
    <xdr:to>
      <xdr:col>62</xdr:col>
      <xdr:colOff>525841</xdr:colOff>
      <xdr:row>150</xdr:row>
      <xdr:rowOff>227788</xdr:rowOff>
    </xdr:to>
    <xdr:cxnSp macro="">
      <xdr:nvCxnSpPr>
        <xdr:cNvPr id="1281167" name="Straight Connector 1281166"/>
        <xdr:cNvCxnSpPr/>
      </xdr:nvCxnSpPr>
      <xdr:spPr>
        <a:xfrm flipV="1">
          <a:off x="31206793" y="81099937"/>
          <a:ext cx="2783548" cy="903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400900</xdr:colOff>
      <xdr:row>143</xdr:row>
      <xdr:rowOff>93166</xdr:rowOff>
    </xdr:from>
    <xdr:to>
      <xdr:col>62</xdr:col>
      <xdr:colOff>413190</xdr:colOff>
      <xdr:row>143</xdr:row>
      <xdr:rowOff>116049</xdr:rowOff>
    </xdr:to>
    <xdr:cxnSp macro="">
      <xdr:nvCxnSpPr>
        <xdr:cNvPr id="1281168" name="Straight Connector 1281167"/>
        <xdr:cNvCxnSpPr/>
      </xdr:nvCxnSpPr>
      <xdr:spPr>
        <a:xfrm>
          <a:off x="31166650" y="77277416"/>
          <a:ext cx="2711040" cy="22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525841</xdr:colOff>
      <xdr:row>150</xdr:row>
      <xdr:rowOff>114381</xdr:rowOff>
    </xdr:from>
    <xdr:to>
      <xdr:col>68</xdr:col>
      <xdr:colOff>214973</xdr:colOff>
      <xdr:row>150</xdr:row>
      <xdr:rowOff>137437</xdr:rowOff>
    </xdr:to>
    <xdr:cxnSp macro="">
      <xdr:nvCxnSpPr>
        <xdr:cNvPr id="1281169" name="Straight Connector 1281168"/>
        <xdr:cNvCxnSpPr/>
      </xdr:nvCxnSpPr>
      <xdr:spPr>
        <a:xfrm flipV="1">
          <a:off x="33990341" y="81076881"/>
          <a:ext cx="2927632" cy="230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413190</xdr:colOff>
      <xdr:row>143</xdr:row>
      <xdr:rowOff>116049</xdr:rowOff>
    </xdr:from>
    <xdr:to>
      <xdr:col>68</xdr:col>
      <xdr:colOff>11289</xdr:colOff>
      <xdr:row>143</xdr:row>
      <xdr:rowOff>252313</xdr:rowOff>
    </xdr:to>
    <xdr:cxnSp macro="">
      <xdr:nvCxnSpPr>
        <xdr:cNvPr id="1281170" name="Straight Connector 1281169"/>
        <xdr:cNvCxnSpPr/>
      </xdr:nvCxnSpPr>
      <xdr:spPr>
        <a:xfrm>
          <a:off x="33877690" y="77300299"/>
          <a:ext cx="2836599" cy="1362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214973</xdr:colOff>
      <xdr:row>150</xdr:row>
      <xdr:rowOff>114381</xdr:rowOff>
    </xdr:from>
    <xdr:to>
      <xdr:col>70</xdr:col>
      <xdr:colOff>55476</xdr:colOff>
      <xdr:row>150</xdr:row>
      <xdr:rowOff>129642</xdr:rowOff>
    </xdr:to>
    <xdr:cxnSp macro="">
      <xdr:nvCxnSpPr>
        <xdr:cNvPr id="1281171" name="Straight Connector 1281170"/>
        <xdr:cNvCxnSpPr/>
      </xdr:nvCxnSpPr>
      <xdr:spPr>
        <a:xfrm>
          <a:off x="36917973" y="81076881"/>
          <a:ext cx="920003" cy="152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11289</xdr:colOff>
      <xdr:row>143</xdr:row>
      <xdr:rowOff>252313</xdr:rowOff>
    </xdr:from>
    <xdr:to>
      <xdr:col>69</xdr:col>
      <xdr:colOff>371500</xdr:colOff>
      <xdr:row>143</xdr:row>
      <xdr:rowOff>334008</xdr:rowOff>
    </xdr:to>
    <xdr:cxnSp macro="">
      <xdr:nvCxnSpPr>
        <xdr:cNvPr id="1281172" name="Straight Connector 1281171"/>
        <xdr:cNvCxnSpPr/>
      </xdr:nvCxnSpPr>
      <xdr:spPr>
        <a:xfrm>
          <a:off x="36714289" y="77436563"/>
          <a:ext cx="899961" cy="816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55476</xdr:colOff>
      <xdr:row>150</xdr:row>
      <xdr:rowOff>129642</xdr:rowOff>
    </xdr:from>
    <xdr:to>
      <xdr:col>70</xdr:col>
      <xdr:colOff>55538</xdr:colOff>
      <xdr:row>150</xdr:row>
      <xdr:rowOff>129642</xdr:rowOff>
    </xdr:to>
    <xdr:cxnSp macro="">
      <xdr:nvCxnSpPr>
        <xdr:cNvPr id="1281173" name="Straight Connector 1281172"/>
        <xdr:cNvCxnSpPr/>
      </xdr:nvCxnSpPr>
      <xdr:spPr>
        <a:xfrm>
          <a:off x="37837976" y="81092142"/>
          <a:ext cx="6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371500</xdr:colOff>
      <xdr:row>143</xdr:row>
      <xdr:rowOff>334008</xdr:rowOff>
    </xdr:from>
    <xdr:to>
      <xdr:col>69</xdr:col>
      <xdr:colOff>371562</xdr:colOff>
      <xdr:row>143</xdr:row>
      <xdr:rowOff>334014</xdr:rowOff>
    </xdr:to>
    <xdr:cxnSp macro="">
      <xdr:nvCxnSpPr>
        <xdr:cNvPr id="1281174" name="Straight Connector 1281173"/>
        <xdr:cNvCxnSpPr/>
      </xdr:nvCxnSpPr>
      <xdr:spPr>
        <a:xfrm>
          <a:off x="37614250" y="77518258"/>
          <a:ext cx="62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55538</xdr:colOff>
      <xdr:row>150</xdr:row>
      <xdr:rowOff>129642</xdr:rowOff>
    </xdr:from>
    <xdr:to>
      <xdr:col>70</xdr:col>
      <xdr:colOff>366502</xdr:colOff>
      <xdr:row>150</xdr:row>
      <xdr:rowOff>137300</xdr:rowOff>
    </xdr:to>
    <xdr:cxnSp macro="">
      <xdr:nvCxnSpPr>
        <xdr:cNvPr id="1281175" name="Straight Connector 1281174"/>
        <xdr:cNvCxnSpPr/>
      </xdr:nvCxnSpPr>
      <xdr:spPr>
        <a:xfrm>
          <a:off x="37838038" y="81092142"/>
          <a:ext cx="310964" cy="76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371562</xdr:colOff>
      <xdr:row>143</xdr:row>
      <xdr:rowOff>334014</xdr:rowOff>
    </xdr:from>
    <xdr:to>
      <xdr:col>70</xdr:col>
      <xdr:colOff>138069</xdr:colOff>
      <xdr:row>143</xdr:row>
      <xdr:rowOff>366570</xdr:rowOff>
    </xdr:to>
    <xdr:cxnSp macro="">
      <xdr:nvCxnSpPr>
        <xdr:cNvPr id="1281176" name="Straight Connector 1281175"/>
        <xdr:cNvCxnSpPr/>
      </xdr:nvCxnSpPr>
      <xdr:spPr>
        <a:xfrm>
          <a:off x="37614312" y="77518264"/>
          <a:ext cx="306257" cy="325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366502</xdr:colOff>
      <xdr:row>150</xdr:row>
      <xdr:rowOff>137300</xdr:rowOff>
    </xdr:from>
    <xdr:to>
      <xdr:col>73</xdr:col>
      <xdr:colOff>22163</xdr:colOff>
      <xdr:row>150</xdr:row>
      <xdr:rowOff>181639</xdr:rowOff>
    </xdr:to>
    <xdr:cxnSp macro="">
      <xdr:nvCxnSpPr>
        <xdr:cNvPr id="1281177" name="Straight Connector 1281176"/>
        <xdr:cNvCxnSpPr/>
      </xdr:nvCxnSpPr>
      <xdr:spPr>
        <a:xfrm>
          <a:off x="38149002" y="81099800"/>
          <a:ext cx="1274911" cy="443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138069</xdr:colOff>
      <xdr:row>143</xdr:row>
      <xdr:rowOff>366570</xdr:rowOff>
    </xdr:from>
    <xdr:to>
      <xdr:col>72</xdr:col>
      <xdr:colOff>328306</xdr:colOff>
      <xdr:row>143</xdr:row>
      <xdr:rowOff>526963</xdr:rowOff>
    </xdr:to>
    <xdr:cxnSp macro="">
      <xdr:nvCxnSpPr>
        <xdr:cNvPr id="1281178" name="Straight Connector 1281177"/>
        <xdr:cNvCxnSpPr/>
      </xdr:nvCxnSpPr>
      <xdr:spPr>
        <a:xfrm>
          <a:off x="37920569" y="77550820"/>
          <a:ext cx="1269737" cy="1603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22163</xdr:colOff>
      <xdr:row>150</xdr:row>
      <xdr:rowOff>181639</xdr:rowOff>
    </xdr:from>
    <xdr:to>
      <xdr:col>74</xdr:col>
      <xdr:colOff>138767</xdr:colOff>
      <xdr:row>150</xdr:row>
      <xdr:rowOff>212700</xdr:rowOff>
    </xdr:to>
    <xdr:cxnSp macro="">
      <xdr:nvCxnSpPr>
        <xdr:cNvPr id="1281179" name="Straight Connector 1281178"/>
        <xdr:cNvCxnSpPr/>
      </xdr:nvCxnSpPr>
      <xdr:spPr>
        <a:xfrm>
          <a:off x="39423913" y="81144139"/>
          <a:ext cx="656354" cy="310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328306</xdr:colOff>
      <xdr:row>143</xdr:row>
      <xdr:rowOff>526963</xdr:rowOff>
    </xdr:from>
    <xdr:to>
      <xdr:col>73</xdr:col>
      <xdr:colOff>453467</xdr:colOff>
      <xdr:row>144</xdr:row>
      <xdr:rowOff>87250</xdr:rowOff>
    </xdr:to>
    <xdr:cxnSp macro="">
      <xdr:nvCxnSpPr>
        <xdr:cNvPr id="1281180" name="Straight Connector 1281179"/>
        <xdr:cNvCxnSpPr/>
      </xdr:nvCxnSpPr>
      <xdr:spPr>
        <a:xfrm>
          <a:off x="39190306" y="77711213"/>
          <a:ext cx="664911" cy="1000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138767</xdr:colOff>
      <xdr:row>150</xdr:row>
      <xdr:rowOff>212700</xdr:rowOff>
    </xdr:from>
    <xdr:to>
      <xdr:col>75</xdr:col>
      <xdr:colOff>269277</xdr:colOff>
      <xdr:row>150</xdr:row>
      <xdr:rowOff>250093</xdr:rowOff>
    </xdr:to>
    <xdr:cxnSp macro="">
      <xdr:nvCxnSpPr>
        <xdr:cNvPr id="1281181" name="Straight Connector 1281180"/>
        <xdr:cNvCxnSpPr/>
      </xdr:nvCxnSpPr>
      <xdr:spPr>
        <a:xfrm>
          <a:off x="40080267" y="81175200"/>
          <a:ext cx="670260" cy="373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453467</xdr:colOff>
      <xdr:row>144</xdr:row>
      <xdr:rowOff>87250</xdr:rowOff>
    </xdr:from>
    <xdr:to>
      <xdr:col>75</xdr:col>
      <xdr:colOff>62461</xdr:colOff>
      <xdr:row>144</xdr:row>
      <xdr:rowOff>201724</xdr:rowOff>
    </xdr:to>
    <xdr:cxnSp macro="">
      <xdr:nvCxnSpPr>
        <xdr:cNvPr id="1281182" name="Straight Connector 1281181"/>
        <xdr:cNvCxnSpPr/>
      </xdr:nvCxnSpPr>
      <xdr:spPr>
        <a:xfrm>
          <a:off x="39855217" y="77811250"/>
          <a:ext cx="688494" cy="1144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269277</xdr:colOff>
      <xdr:row>150</xdr:row>
      <xdr:rowOff>250093</xdr:rowOff>
    </xdr:from>
    <xdr:to>
      <xdr:col>77</xdr:col>
      <xdr:colOff>462266</xdr:colOff>
      <xdr:row>150</xdr:row>
      <xdr:rowOff>336333</xdr:rowOff>
    </xdr:to>
    <xdr:cxnSp macro="">
      <xdr:nvCxnSpPr>
        <xdr:cNvPr id="1281183" name="Straight Connector 1281182"/>
        <xdr:cNvCxnSpPr/>
      </xdr:nvCxnSpPr>
      <xdr:spPr>
        <a:xfrm>
          <a:off x="40750527" y="81212593"/>
          <a:ext cx="1272489" cy="862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62461</xdr:colOff>
      <xdr:row>144</xdr:row>
      <xdr:rowOff>201724</xdr:rowOff>
    </xdr:from>
    <xdr:to>
      <xdr:col>77</xdr:col>
      <xdr:colOff>320467</xdr:colOff>
      <xdr:row>144</xdr:row>
      <xdr:rowOff>452171</xdr:rowOff>
    </xdr:to>
    <xdr:cxnSp macro="">
      <xdr:nvCxnSpPr>
        <xdr:cNvPr id="1281184" name="Straight Connector 1281183"/>
        <xdr:cNvCxnSpPr/>
      </xdr:nvCxnSpPr>
      <xdr:spPr>
        <a:xfrm>
          <a:off x="40543711" y="77925724"/>
          <a:ext cx="1337506" cy="2504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462266</xdr:colOff>
      <xdr:row>150</xdr:row>
      <xdr:rowOff>123521</xdr:rowOff>
    </xdr:from>
    <xdr:to>
      <xdr:col>78</xdr:col>
      <xdr:colOff>38869</xdr:colOff>
      <xdr:row>150</xdr:row>
      <xdr:rowOff>336333</xdr:rowOff>
    </xdr:to>
    <xdr:cxnSp macro="">
      <xdr:nvCxnSpPr>
        <xdr:cNvPr id="1281185" name="Straight Connector 1281184"/>
        <xdr:cNvCxnSpPr/>
      </xdr:nvCxnSpPr>
      <xdr:spPr>
        <a:xfrm flipV="1">
          <a:off x="42023016" y="81086021"/>
          <a:ext cx="116353" cy="2128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320467</xdr:colOff>
      <xdr:row>144</xdr:row>
      <xdr:rowOff>452171</xdr:rowOff>
    </xdr:from>
    <xdr:to>
      <xdr:col>77</xdr:col>
      <xdr:colOff>442345</xdr:colOff>
      <xdr:row>144</xdr:row>
      <xdr:rowOff>476622</xdr:rowOff>
    </xdr:to>
    <xdr:cxnSp macro="">
      <xdr:nvCxnSpPr>
        <xdr:cNvPr id="1281186" name="Straight Connector 1281185"/>
        <xdr:cNvCxnSpPr/>
      </xdr:nvCxnSpPr>
      <xdr:spPr>
        <a:xfrm>
          <a:off x="41881217" y="78176171"/>
          <a:ext cx="121878" cy="24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38869</xdr:colOff>
      <xdr:row>147</xdr:row>
      <xdr:rowOff>419174</xdr:rowOff>
    </xdr:from>
    <xdr:to>
      <xdr:col>79</xdr:col>
      <xdr:colOff>222821</xdr:colOff>
      <xdr:row>150</xdr:row>
      <xdr:rowOff>123521</xdr:rowOff>
    </xdr:to>
    <xdr:cxnSp macro="">
      <xdr:nvCxnSpPr>
        <xdr:cNvPr id="1281187" name="Straight Connector 1281186"/>
        <xdr:cNvCxnSpPr/>
      </xdr:nvCxnSpPr>
      <xdr:spPr>
        <a:xfrm flipV="1">
          <a:off x="42139369" y="79762424"/>
          <a:ext cx="723702" cy="13235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442345</xdr:colOff>
      <xdr:row>144</xdr:row>
      <xdr:rowOff>476622</xdr:rowOff>
    </xdr:from>
    <xdr:to>
      <xdr:col>79</xdr:col>
      <xdr:colOff>140453</xdr:colOff>
      <xdr:row>145</xdr:row>
      <xdr:rowOff>98673</xdr:rowOff>
    </xdr:to>
    <xdr:cxnSp macro="">
      <xdr:nvCxnSpPr>
        <xdr:cNvPr id="1281188" name="Straight Connector 1281187"/>
        <xdr:cNvCxnSpPr/>
      </xdr:nvCxnSpPr>
      <xdr:spPr>
        <a:xfrm>
          <a:off x="42003095" y="78200622"/>
          <a:ext cx="777608" cy="1618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222821</xdr:colOff>
      <xdr:row>145</xdr:row>
      <xdr:rowOff>265633</xdr:rowOff>
    </xdr:from>
    <xdr:to>
      <xdr:col>80</xdr:col>
      <xdr:colOff>357609</xdr:colOff>
      <xdr:row>147</xdr:row>
      <xdr:rowOff>419174</xdr:rowOff>
    </xdr:to>
    <xdr:cxnSp macro="">
      <xdr:nvCxnSpPr>
        <xdr:cNvPr id="1281189" name="Straight Connector 1281188"/>
        <xdr:cNvCxnSpPr/>
      </xdr:nvCxnSpPr>
      <xdr:spPr>
        <a:xfrm flipV="1">
          <a:off x="42863071" y="78529383"/>
          <a:ext cx="674538" cy="12330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140453</xdr:colOff>
      <xdr:row>145</xdr:row>
      <xdr:rowOff>98673</xdr:rowOff>
    </xdr:from>
    <xdr:to>
      <xdr:col>80</xdr:col>
      <xdr:colOff>357609</xdr:colOff>
      <xdr:row>145</xdr:row>
      <xdr:rowOff>265633</xdr:rowOff>
    </xdr:to>
    <xdr:cxnSp macro="">
      <xdr:nvCxnSpPr>
        <xdr:cNvPr id="1281190" name="Straight Connector 1281189"/>
        <xdr:cNvCxnSpPr/>
      </xdr:nvCxnSpPr>
      <xdr:spPr>
        <a:xfrm>
          <a:off x="42780703" y="78362423"/>
          <a:ext cx="756906" cy="1669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162</xdr:row>
      <xdr:rowOff>38100</xdr:rowOff>
    </xdr:from>
    <xdr:to>
      <xdr:col>5</xdr:col>
      <xdr:colOff>196991</xdr:colOff>
      <xdr:row>162</xdr:row>
      <xdr:rowOff>511380</xdr:rowOff>
    </xdr:to>
    <xdr:cxnSp macro="">
      <xdr:nvCxnSpPr>
        <xdr:cNvPr id="1281191" name="Straight Connector 1281190"/>
        <xdr:cNvCxnSpPr/>
      </xdr:nvCxnSpPr>
      <xdr:spPr>
        <a:xfrm>
          <a:off x="2667000" y="87477600"/>
          <a:ext cx="228741" cy="4732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161</xdr:row>
      <xdr:rowOff>458415</xdr:rowOff>
    </xdr:from>
    <xdr:to>
      <xdr:col>5</xdr:col>
      <xdr:colOff>215414</xdr:colOff>
      <xdr:row>162</xdr:row>
      <xdr:rowOff>38100</xdr:rowOff>
    </xdr:to>
    <xdr:cxnSp macro="">
      <xdr:nvCxnSpPr>
        <xdr:cNvPr id="1281192" name="Straight Connector 1281191"/>
        <xdr:cNvCxnSpPr/>
      </xdr:nvCxnSpPr>
      <xdr:spPr>
        <a:xfrm flipV="1">
          <a:off x="2667000" y="87358165"/>
          <a:ext cx="247164" cy="1194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196991</xdr:colOff>
      <xdr:row>162</xdr:row>
      <xdr:rowOff>324365</xdr:rowOff>
    </xdr:from>
    <xdr:to>
      <xdr:col>6</xdr:col>
      <xdr:colOff>462033</xdr:colOff>
      <xdr:row>162</xdr:row>
      <xdr:rowOff>511380</xdr:rowOff>
    </xdr:to>
    <xdr:cxnSp macro="">
      <xdr:nvCxnSpPr>
        <xdr:cNvPr id="1281193" name="Straight Connector 1281192"/>
        <xdr:cNvCxnSpPr/>
      </xdr:nvCxnSpPr>
      <xdr:spPr>
        <a:xfrm flipV="1">
          <a:off x="2895741" y="87763865"/>
          <a:ext cx="804792" cy="1870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215414</xdr:colOff>
      <xdr:row>161</xdr:row>
      <xdr:rowOff>273366</xdr:rowOff>
    </xdr:from>
    <xdr:to>
      <xdr:col>6</xdr:col>
      <xdr:colOff>479630</xdr:colOff>
      <xdr:row>161</xdr:row>
      <xdr:rowOff>458415</xdr:rowOff>
    </xdr:to>
    <xdr:cxnSp macro="">
      <xdr:nvCxnSpPr>
        <xdr:cNvPr id="1281194" name="Straight Connector 1281193"/>
        <xdr:cNvCxnSpPr/>
      </xdr:nvCxnSpPr>
      <xdr:spPr>
        <a:xfrm flipV="1">
          <a:off x="2914164" y="87173116"/>
          <a:ext cx="803966" cy="1850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462033</xdr:colOff>
      <xdr:row>162</xdr:row>
      <xdr:rowOff>238224</xdr:rowOff>
    </xdr:from>
    <xdr:to>
      <xdr:col>7</xdr:col>
      <xdr:colOff>313767</xdr:colOff>
      <xdr:row>162</xdr:row>
      <xdr:rowOff>324365</xdr:rowOff>
    </xdr:to>
    <xdr:cxnSp macro="">
      <xdr:nvCxnSpPr>
        <xdr:cNvPr id="1281195" name="Straight Connector 1281194"/>
        <xdr:cNvCxnSpPr/>
      </xdr:nvCxnSpPr>
      <xdr:spPr>
        <a:xfrm flipV="1">
          <a:off x="3700533" y="87677724"/>
          <a:ext cx="391484" cy="861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479630</xdr:colOff>
      <xdr:row>161</xdr:row>
      <xdr:rowOff>188342</xdr:rowOff>
    </xdr:from>
    <xdr:to>
      <xdr:col>7</xdr:col>
      <xdr:colOff>330764</xdr:colOff>
      <xdr:row>161</xdr:row>
      <xdr:rowOff>273366</xdr:rowOff>
    </xdr:to>
    <xdr:cxnSp macro="">
      <xdr:nvCxnSpPr>
        <xdr:cNvPr id="1281196" name="Straight Connector 1281195"/>
        <xdr:cNvCxnSpPr/>
      </xdr:nvCxnSpPr>
      <xdr:spPr>
        <a:xfrm flipV="1">
          <a:off x="3718130" y="87088092"/>
          <a:ext cx="390884" cy="850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313767</xdr:colOff>
      <xdr:row>162</xdr:row>
      <xdr:rowOff>238206</xdr:rowOff>
    </xdr:from>
    <xdr:to>
      <xdr:col>7</xdr:col>
      <xdr:colOff>313844</xdr:colOff>
      <xdr:row>162</xdr:row>
      <xdr:rowOff>238224</xdr:rowOff>
    </xdr:to>
    <xdr:cxnSp macro="">
      <xdr:nvCxnSpPr>
        <xdr:cNvPr id="1281197" name="Straight Connector 1281196"/>
        <xdr:cNvCxnSpPr/>
      </xdr:nvCxnSpPr>
      <xdr:spPr>
        <a:xfrm flipV="1">
          <a:off x="4092017" y="87677706"/>
          <a:ext cx="77" cy="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330764</xdr:colOff>
      <xdr:row>161</xdr:row>
      <xdr:rowOff>188323</xdr:rowOff>
    </xdr:from>
    <xdr:to>
      <xdr:col>7</xdr:col>
      <xdr:colOff>330840</xdr:colOff>
      <xdr:row>161</xdr:row>
      <xdr:rowOff>188342</xdr:rowOff>
    </xdr:to>
    <xdr:cxnSp macro="">
      <xdr:nvCxnSpPr>
        <xdr:cNvPr id="1281198" name="Straight Connector 1281197"/>
        <xdr:cNvCxnSpPr/>
      </xdr:nvCxnSpPr>
      <xdr:spPr>
        <a:xfrm flipV="1">
          <a:off x="4109014" y="87088073"/>
          <a:ext cx="76" cy="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313844</xdr:colOff>
      <xdr:row>162</xdr:row>
      <xdr:rowOff>157975</xdr:rowOff>
    </xdr:from>
    <xdr:to>
      <xdr:col>8</xdr:col>
      <xdr:colOff>153263</xdr:colOff>
      <xdr:row>162</xdr:row>
      <xdr:rowOff>238206</xdr:rowOff>
    </xdr:to>
    <xdr:cxnSp macro="">
      <xdr:nvCxnSpPr>
        <xdr:cNvPr id="1281199" name="Straight Connector 1281198"/>
        <xdr:cNvCxnSpPr/>
      </xdr:nvCxnSpPr>
      <xdr:spPr>
        <a:xfrm flipV="1">
          <a:off x="4092094" y="87597475"/>
          <a:ext cx="379169" cy="802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330840</xdr:colOff>
      <xdr:row>161</xdr:row>
      <xdr:rowOff>109258</xdr:rowOff>
    </xdr:from>
    <xdr:to>
      <xdr:col>8</xdr:col>
      <xdr:colOff>169566</xdr:colOff>
      <xdr:row>161</xdr:row>
      <xdr:rowOff>188323</xdr:rowOff>
    </xdr:to>
    <xdr:cxnSp macro="">
      <xdr:nvCxnSpPr>
        <xdr:cNvPr id="1281200" name="Straight Connector 1281199"/>
        <xdr:cNvCxnSpPr/>
      </xdr:nvCxnSpPr>
      <xdr:spPr>
        <a:xfrm flipV="1">
          <a:off x="4109090" y="87009008"/>
          <a:ext cx="378476" cy="79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153263</xdr:colOff>
      <xdr:row>161</xdr:row>
      <xdr:rowOff>421977</xdr:rowOff>
    </xdr:from>
    <xdr:to>
      <xdr:col>10</xdr:col>
      <xdr:colOff>524454</xdr:colOff>
      <xdr:row>162</xdr:row>
      <xdr:rowOff>157975</xdr:rowOff>
    </xdr:to>
    <xdr:cxnSp macro="">
      <xdr:nvCxnSpPr>
        <xdr:cNvPr id="1281201" name="Straight Connector 1281200"/>
        <xdr:cNvCxnSpPr/>
      </xdr:nvCxnSpPr>
      <xdr:spPr>
        <a:xfrm flipV="1">
          <a:off x="4471263" y="87321727"/>
          <a:ext cx="1450691" cy="2757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169566</xdr:colOff>
      <xdr:row>160</xdr:row>
      <xdr:rowOff>378427</xdr:rowOff>
    </xdr:from>
    <xdr:to>
      <xdr:col>10</xdr:col>
      <xdr:colOff>537296</xdr:colOff>
      <xdr:row>161</xdr:row>
      <xdr:rowOff>109258</xdr:rowOff>
    </xdr:to>
    <xdr:cxnSp macro="">
      <xdr:nvCxnSpPr>
        <xdr:cNvPr id="1281202" name="Straight Connector 1281201"/>
        <xdr:cNvCxnSpPr/>
      </xdr:nvCxnSpPr>
      <xdr:spPr>
        <a:xfrm flipV="1">
          <a:off x="4487566" y="86738427"/>
          <a:ext cx="1447230" cy="2705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524454</xdr:colOff>
      <xdr:row>161</xdr:row>
      <xdr:rowOff>309916</xdr:rowOff>
    </xdr:from>
    <xdr:to>
      <xdr:col>12</xdr:col>
      <xdr:colOff>131209</xdr:colOff>
      <xdr:row>161</xdr:row>
      <xdr:rowOff>421977</xdr:rowOff>
    </xdr:to>
    <xdr:cxnSp macro="">
      <xdr:nvCxnSpPr>
        <xdr:cNvPr id="1281203" name="Straight Connector 1281202"/>
        <xdr:cNvCxnSpPr/>
      </xdr:nvCxnSpPr>
      <xdr:spPr>
        <a:xfrm flipV="1">
          <a:off x="5921954" y="87209666"/>
          <a:ext cx="686255" cy="1120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537296</xdr:colOff>
      <xdr:row>160</xdr:row>
      <xdr:rowOff>269236</xdr:rowOff>
    </xdr:from>
    <xdr:to>
      <xdr:col>12</xdr:col>
      <xdr:colOff>141986</xdr:colOff>
      <xdr:row>160</xdr:row>
      <xdr:rowOff>378427</xdr:rowOff>
    </xdr:to>
    <xdr:cxnSp macro="">
      <xdr:nvCxnSpPr>
        <xdr:cNvPr id="1281204" name="Straight Connector 1281203"/>
        <xdr:cNvCxnSpPr/>
      </xdr:nvCxnSpPr>
      <xdr:spPr>
        <a:xfrm flipV="1">
          <a:off x="5934796" y="86629236"/>
          <a:ext cx="684190" cy="1091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131209</xdr:colOff>
      <xdr:row>161</xdr:row>
      <xdr:rowOff>213463</xdr:rowOff>
    </xdr:from>
    <xdr:to>
      <xdr:col>13</xdr:col>
      <xdr:colOff>255195</xdr:colOff>
      <xdr:row>161</xdr:row>
      <xdr:rowOff>309916</xdr:rowOff>
    </xdr:to>
    <xdr:cxnSp macro="">
      <xdr:nvCxnSpPr>
        <xdr:cNvPr id="1281205" name="Straight Connector 1281204"/>
        <xdr:cNvCxnSpPr/>
      </xdr:nvCxnSpPr>
      <xdr:spPr>
        <a:xfrm flipV="1">
          <a:off x="6608209" y="87113213"/>
          <a:ext cx="663736" cy="964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141986</xdr:colOff>
      <xdr:row>160</xdr:row>
      <xdr:rowOff>175803</xdr:rowOff>
    </xdr:from>
    <xdr:to>
      <xdr:col>13</xdr:col>
      <xdr:colOff>263766</xdr:colOff>
      <xdr:row>160</xdr:row>
      <xdr:rowOff>269236</xdr:rowOff>
    </xdr:to>
    <xdr:cxnSp macro="">
      <xdr:nvCxnSpPr>
        <xdr:cNvPr id="1281206" name="Straight Connector 1281205"/>
        <xdr:cNvCxnSpPr/>
      </xdr:nvCxnSpPr>
      <xdr:spPr>
        <a:xfrm flipV="1">
          <a:off x="6618986" y="86535803"/>
          <a:ext cx="661530" cy="934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255195</xdr:colOff>
      <xdr:row>161</xdr:row>
      <xdr:rowOff>62502</xdr:rowOff>
    </xdr:from>
    <xdr:to>
      <xdr:col>15</xdr:col>
      <xdr:colOff>445608</xdr:colOff>
      <xdr:row>161</xdr:row>
      <xdr:rowOff>213463</xdr:rowOff>
    </xdr:to>
    <xdr:cxnSp macro="">
      <xdr:nvCxnSpPr>
        <xdr:cNvPr id="1281207" name="Straight Connector 1281206"/>
        <xdr:cNvCxnSpPr/>
      </xdr:nvCxnSpPr>
      <xdr:spPr>
        <a:xfrm flipV="1">
          <a:off x="7271945" y="86962252"/>
          <a:ext cx="1269913" cy="1509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263766</xdr:colOff>
      <xdr:row>160</xdr:row>
      <xdr:rowOff>31242</xdr:rowOff>
    </xdr:from>
    <xdr:to>
      <xdr:col>15</xdr:col>
      <xdr:colOff>449566</xdr:colOff>
      <xdr:row>160</xdr:row>
      <xdr:rowOff>175803</xdr:rowOff>
    </xdr:to>
    <xdr:cxnSp macro="">
      <xdr:nvCxnSpPr>
        <xdr:cNvPr id="1281208" name="Straight Connector 1281207"/>
        <xdr:cNvCxnSpPr/>
      </xdr:nvCxnSpPr>
      <xdr:spPr>
        <a:xfrm flipV="1">
          <a:off x="7280516" y="86391242"/>
          <a:ext cx="1265300" cy="1445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445608</xdr:colOff>
      <xdr:row>161</xdr:row>
      <xdr:rowOff>59575</xdr:rowOff>
    </xdr:from>
    <xdr:to>
      <xdr:col>15</xdr:col>
      <xdr:colOff>474525</xdr:colOff>
      <xdr:row>161</xdr:row>
      <xdr:rowOff>62502</xdr:rowOff>
    </xdr:to>
    <xdr:cxnSp macro="">
      <xdr:nvCxnSpPr>
        <xdr:cNvPr id="1281209" name="Straight Connector 1281208"/>
        <xdr:cNvCxnSpPr/>
      </xdr:nvCxnSpPr>
      <xdr:spPr>
        <a:xfrm flipV="1">
          <a:off x="8541858" y="86959325"/>
          <a:ext cx="28917" cy="29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449566</xdr:colOff>
      <xdr:row>160</xdr:row>
      <xdr:rowOff>28463</xdr:rowOff>
    </xdr:from>
    <xdr:to>
      <xdr:col>15</xdr:col>
      <xdr:colOff>478375</xdr:colOff>
      <xdr:row>160</xdr:row>
      <xdr:rowOff>31242</xdr:rowOff>
    </xdr:to>
    <xdr:cxnSp macro="">
      <xdr:nvCxnSpPr>
        <xdr:cNvPr id="1281210" name="Straight Connector 1281209"/>
        <xdr:cNvCxnSpPr/>
      </xdr:nvCxnSpPr>
      <xdr:spPr>
        <a:xfrm flipV="1">
          <a:off x="8545816" y="86388463"/>
          <a:ext cx="28809" cy="27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474525</xdr:colOff>
      <xdr:row>161</xdr:row>
      <xdr:rowOff>59568</xdr:rowOff>
    </xdr:from>
    <xdr:to>
      <xdr:col>15</xdr:col>
      <xdr:colOff>474587</xdr:colOff>
      <xdr:row>161</xdr:row>
      <xdr:rowOff>59575</xdr:rowOff>
    </xdr:to>
    <xdr:cxnSp macro="">
      <xdr:nvCxnSpPr>
        <xdr:cNvPr id="1281211" name="Straight Connector 1281210"/>
        <xdr:cNvCxnSpPr/>
      </xdr:nvCxnSpPr>
      <xdr:spPr>
        <a:xfrm flipV="1">
          <a:off x="8570775" y="86959318"/>
          <a:ext cx="62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478375</xdr:colOff>
      <xdr:row>160</xdr:row>
      <xdr:rowOff>28457</xdr:rowOff>
    </xdr:from>
    <xdr:to>
      <xdr:col>15</xdr:col>
      <xdr:colOff>478437</xdr:colOff>
      <xdr:row>160</xdr:row>
      <xdr:rowOff>28463</xdr:rowOff>
    </xdr:to>
    <xdr:cxnSp macro="">
      <xdr:nvCxnSpPr>
        <xdr:cNvPr id="1281212" name="Straight Connector 1281211"/>
        <xdr:cNvCxnSpPr/>
      </xdr:nvCxnSpPr>
      <xdr:spPr>
        <a:xfrm flipV="1">
          <a:off x="8574625" y="86388457"/>
          <a:ext cx="62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474587</xdr:colOff>
      <xdr:row>160</xdr:row>
      <xdr:rowOff>499176</xdr:rowOff>
    </xdr:from>
    <xdr:to>
      <xdr:col>18</xdr:col>
      <xdr:colOff>35051</xdr:colOff>
      <xdr:row>161</xdr:row>
      <xdr:rowOff>59568</xdr:rowOff>
    </xdr:to>
    <xdr:cxnSp macro="">
      <xdr:nvCxnSpPr>
        <xdr:cNvPr id="1281213" name="Straight Connector 1281212"/>
        <xdr:cNvCxnSpPr/>
      </xdr:nvCxnSpPr>
      <xdr:spPr>
        <a:xfrm flipV="1">
          <a:off x="8570837" y="86859176"/>
          <a:ext cx="1179714" cy="1001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478437</xdr:colOff>
      <xdr:row>159</xdr:row>
      <xdr:rowOff>474582</xdr:rowOff>
    </xdr:from>
    <xdr:to>
      <xdr:col>18</xdr:col>
      <xdr:colOff>34469</xdr:colOff>
      <xdr:row>160</xdr:row>
      <xdr:rowOff>28457</xdr:rowOff>
    </xdr:to>
    <xdr:cxnSp macro="">
      <xdr:nvCxnSpPr>
        <xdr:cNvPr id="1281214" name="Straight Connector 1281213"/>
        <xdr:cNvCxnSpPr/>
      </xdr:nvCxnSpPr>
      <xdr:spPr>
        <a:xfrm flipV="1">
          <a:off x="8574687" y="86294832"/>
          <a:ext cx="1175282" cy="936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35051</xdr:colOff>
      <xdr:row>160</xdr:row>
      <xdr:rowOff>396937</xdr:rowOff>
    </xdr:from>
    <xdr:to>
      <xdr:col>23</xdr:col>
      <xdr:colOff>182837</xdr:colOff>
      <xdr:row>160</xdr:row>
      <xdr:rowOff>499176</xdr:rowOff>
    </xdr:to>
    <xdr:cxnSp macro="">
      <xdr:nvCxnSpPr>
        <xdr:cNvPr id="1281215" name="Straight Connector 1281214"/>
        <xdr:cNvCxnSpPr/>
      </xdr:nvCxnSpPr>
      <xdr:spPr>
        <a:xfrm flipV="1">
          <a:off x="9750551" y="86756937"/>
          <a:ext cx="2846536" cy="1022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34469</xdr:colOff>
      <xdr:row>159</xdr:row>
      <xdr:rowOff>388888</xdr:rowOff>
    </xdr:from>
    <xdr:to>
      <xdr:col>23</xdr:col>
      <xdr:colOff>172838</xdr:colOff>
      <xdr:row>159</xdr:row>
      <xdr:rowOff>474582</xdr:rowOff>
    </xdr:to>
    <xdr:cxnSp macro="">
      <xdr:nvCxnSpPr>
        <xdr:cNvPr id="1281216" name="Straight Connector 1281215"/>
        <xdr:cNvCxnSpPr/>
      </xdr:nvCxnSpPr>
      <xdr:spPr>
        <a:xfrm flipV="1">
          <a:off x="9749969" y="86209138"/>
          <a:ext cx="2837119" cy="856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182837</xdr:colOff>
      <xdr:row>160</xdr:row>
      <xdr:rowOff>396937</xdr:rowOff>
    </xdr:from>
    <xdr:to>
      <xdr:col>28</xdr:col>
      <xdr:colOff>209076</xdr:colOff>
      <xdr:row>160</xdr:row>
      <xdr:rowOff>419863</xdr:rowOff>
    </xdr:to>
    <xdr:cxnSp macro="">
      <xdr:nvCxnSpPr>
        <xdr:cNvPr id="1281217" name="Straight Connector 1281216"/>
        <xdr:cNvCxnSpPr/>
      </xdr:nvCxnSpPr>
      <xdr:spPr>
        <a:xfrm>
          <a:off x="12597087" y="86756937"/>
          <a:ext cx="2724989" cy="229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172838</xdr:colOff>
      <xdr:row>159</xdr:row>
      <xdr:rowOff>388888</xdr:rowOff>
    </xdr:from>
    <xdr:to>
      <xdr:col>28</xdr:col>
      <xdr:colOff>193683</xdr:colOff>
      <xdr:row>159</xdr:row>
      <xdr:rowOff>426169</xdr:rowOff>
    </xdr:to>
    <xdr:cxnSp macro="">
      <xdr:nvCxnSpPr>
        <xdr:cNvPr id="1281218" name="Straight Connector 1281217"/>
        <xdr:cNvCxnSpPr/>
      </xdr:nvCxnSpPr>
      <xdr:spPr>
        <a:xfrm>
          <a:off x="12587088" y="86209138"/>
          <a:ext cx="2719595" cy="372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209076</xdr:colOff>
      <xdr:row>160</xdr:row>
      <xdr:rowOff>419863</xdr:rowOff>
    </xdr:from>
    <xdr:to>
      <xdr:col>33</xdr:col>
      <xdr:colOff>194824</xdr:colOff>
      <xdr:row>160</xdr:row>
      <xdr:rowOff>483654</xdr:rowOff>
    </xdr:to>
    <xdr:cxnSp macro="">
      <xdr:nvCxnSpPr>
        <xdr:cNvPr id="1281219" name="Straight Connector 1281218"/>
        <xdr:cNvCxnSpPr/>
      </xdr:nvCxnSpPr>
      <xdr:spPr>
        <a:xfrm>
          <a:off x="15322076" y="86779863"/>
          <a:ext cx="2684498" cy="637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193683</xdr:colOff>
      <xdr:row>159</xdr:row>
      <xdr:rowOff>426169</xdr:rowOff>
    </xdr:from>
    <xdr:to>
      <xdr:col>33</xdr:col>
      <xdr:colOff>177212</xdr:colOff>
      <xdr:row>159</xdr:row>
      <xdr:rowOff>500745</xdr:rowOff>
    </xdr:to>
    <xdr:cxnSp macro="">
      <xdr:nvCxnSpPr>
        <xdr:cNvPr id="1281220" name="Straight Connector 1281219"/>
        <xdr:cNvCxnSpPr/>
      </xdr:nvCxnSpPr>
      <xdr:spPr>
        <a:xfrm>
          <a:off x="15306683" y="86246419"/>
          <a:ext cx="2682279" cy="745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194824</xdr:colOff>
      <xdr:row>160</xdr:row>
      <xdr:rowOff>483654</xdr:rowOff>
    </xdr:from>
    <xdr:to>
      <xdr:col>38</xdr:col>
      <xdr:colOff>169473</xdr:colOff>
      <xdr:row>160</xdr:row>
      <xdr:rowOff>537995</xdr:rowOff>
    </xdr:to>
    <xdr:cxnSp macro="">
      <xdr:nvCxnSpPr>
        <xdr:cNvPr id="1281221" name="Straight Connector 1281220"/>
        <xdr:cNvCxnSpPr/>
      </xdr:nvCxnSpPr>
      <xdr:spPr>
        <a:xfrm>
          <a:off x="18006574" y="86843654"/>
          <a:ext cx="2673399" cy="543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177212</xdr:colOff>
      <xdr:row>159</xdr:row>
      <xdr:rowOff>500745</xdr:rowOff>
    </xdr:from>
    <xdr:to>
      <xdr:col>38</xdr:col>
      <xdr:colOff>151248</xdr:colOff>
      <xdr:row>160</xdr:row>
      <xdr:rowOff>22244</xdr:rowOff>
    </xdr:to>
    <xdr:cxnSp macro="">
      <xdr:nvCxnSpPr>
        <xdr:cNvPr id="1281222" name="Straight Connector 1281221"/>
        <xdr:cNvCxnSpPr/>
      </xdr:nvCxnSpPr>
      <xdr:spPr>
        <a:xfrm>
          <a:off x="17988962" y="86320995"/>
          <a:ext cx="2672786" cy="612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169473</xdr:colOff>
      <xdr:row>160</xdr:row>
      <xdr:rowOff>537995</xdr:rowOff>
    </xdr:from>
    <xdr:to>
      <xdr:col>43</xdr:col>
      <xdr:colOff>140698</xdr:colOff>
      <xdr:row>161</xdr:row>
      <xdr:rowOff>18697</xdr:rowOff>
    </xdr:to>
    <xdr:cxnSp macro="">
      <xdr:nvCxnSpPr>
        <xdr:cNvPr id="1281223" name="Straight Connector 1281222"/>
        <xdr:cNvCxnSpPr/>
      </xdr:nvCxnSpPr>
      <xdr:spPr>
        <a:xfrm>
          <a:off x="20679973" y="86897995"/>
          <a:ext cx="2669975" cy="204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151248</xdr:colOff>
      <xdr:row>160</xdr:row>
      <xdr:rowOff>22244</xdr:rowOff>
    </xdr:from>
    <xdr:to>
      <xdr:col>43</xdr:col>
      <xdr:colOff>122391</xdr:colOff>
      <xdr:row>160</xdr:row>
      <xdr:rowOff>46019</xdr:rowOff>
    </xdr:to>
    <xdr:cxnSp macro="">
      <xdr:nvCxnSpPr>
        <xdr:cNvPr id="1281224" name="Straight Connector 1281223"/>
        <xdr:cNvCxnSpPr/>
      </xdr:nvCxnSpPr>
      <xdr:spPr>
        <a:xfrm>
          <a:off x="20661748" y="86382244"/>
          <a:ext cx="2669893" cy="237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140698</xdr:colOff>
      <xdr:row>160</xdr:row>
      <xdr:rowOff>537995</xdr:rowOff>
    </xdr:from>
    <xdr:to>
      <xdr:col>48</xdr:col>
      <xdr:colOff>109950</xdr:colOff>
      <xdr:row>161</xdr:row>
      <xdr:rowOff>18697</xdr:rowOff>
    </xdr:to>
    <xdr:cxnSp macro="">
      <xdr:nvCxnSpPr>
        <xdr:cNvPr id="1281225" name="Straight Connector 1281224"/>
        <xdr:cNvCxnSpPr/>
      </xdr:nvCxnSpPr>
      <xdr:spPr>
        <a:xfrm flipV="1">
          <a:off x="23349948" y="86897995"/>
          <a:ext cx="2668002" cy="204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122391</xdr:colOff>
      <xdr:row>160</xdr:row>
      <xdr:rowOff>25574</xdr:rowOff>
    </xdr:from>
    <xdr:to>
      <xdr:col>48</xdr:col>
      <xdr:colOff>91642</xdr:colOff>
      <xdr:row>160</xdr:row>
      <xdr:rowOff>46019</xdr:rowOff>
    </xdr:to>
    <xdr:cxnSp macro="">
      <xdr:nvCxnSpPr>
        <xdr:cNvPr id="1281226" name="Straight Connector 1281225"/>
        <xdr:cNvCxnSpPr/>
      </xdr:nvCxnSpPr>
      <xdr:spPr>
        <a:xfrm flipV="1">
          <a:off x="23331641" y="86385574"/>
          <a:ext cx="2668001" cy="204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109950</xdr:colOff>
      <xdr:row>160</xdr:row>
      <xdr:rowOff>482581</xdr:rowOff>
    </xdr:from>
    <xdr:to>
      <xdr:col>53</xdr:col>
      <xdr:colOff>78516</xdr:colOff>
      <xdr:row>160</xdr:row>
      <xdr:rowOff>537995</xdr:rowOff>
    </xdr:to>
    <xdr:cxnSp macro="">
      <xdr:nvCxnSpPr>
        <xdr:cNvPr id="1281227" name="Straight Connector 1281226"/>
        <xdr:cNvCxnSpPr/>
      </xdr:nvCxnSpPr>
      <xdr:spPr>
        <a:xfrm flipV="1">
          <a:off x="26017950" y="86842581"/>
          <a:ext cx="2667316" cy="554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91642</xdr:colOff>
      <xdr:row>159</xdr:row>
      <xdr:rowOff>506543</xdr:rowOff>
    </xdr:from>
    <xdr:to>
      <xdr:col>53</xdr:col>
      <xdr:colOff>59885</xdr:colOff>
      <xdr:row>160</xdr:row>
      <xdr:rowOff>25574</xdr:rowOff>
    </xdr:to>
    <xdr:cxnSp macro="">
      <xdr:nvCxnSpPr>
        <xdr:cNvPr id="1281228" name="Straight Connector 1281227"/>
        <xdr:cNvCxnSpPr/>
      </xdr:nvCxnSpPr>
      <xdr:spPr>
        <a:xfrm flipV="1">
          <a:off x="25999642" y="86326793"/>
          <a:ext cx="2666993" cy="587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78516</xdr:colOff>
      <xdr:row>160</xdr:row>
      <xdr:rowOff>412756</xdr:rowOff>
    </xdr:from>
    <xdr:to>
      <xdr:col>58</xdr:col>
      <xdr:colOff>53959</xdr:colOff>
      <xdr:row>160</xdr:row>
      <xdr:rowOff>482581</xdr:rowOff>
    </xdr:to>
    <xdr:cxnSp macro="">
      <xdr:nvCxnSpPr>
        <xdr:cNvPr id="1281229" name="Straight Connector 1281228"/>
        <xdr:cNvCxnSpPr/>
      </xdr:nvCxnSpPr>
      <xdr:spPr>
        <a:xfrm flipV="1">
          <a:off x="28685266" y="86772756"/>
          <a:ext cx="2674193" cy="698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59885</xdr:colOff>
      <xdr:row>159</xdr:row>
      <xdr:rowOff>429444</xdr:rowOff>
    </xdr:from>
    <xdr:to>
      <xdr:col>58</xdr:col>
      <xdr:colOff>33514</xdr:colOff>
      <xdr:row>159</xdr:row>
      <xdr:rowOff>506543</xdr:rowOff>
    </xdr:to>
    <xdr:cxnSp macro="">
      <xdr:nvCxnSpPr>
        <xdr:cNvPr id="1281230" name="Straight Connector 1281229"/>
        <xdr:cNvCxnSpPr/>
      </xdr:nvCxnSpPr>
      <xdr:spPr>
        <a:xfrm flipV="1">
          <a:off x="28666635" y="86249694"/>
          <a:ext cx="2672379" cy="770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53959</xdr:colOff>
      <xdr:row>160</xdr:row>
      <xdr:rowOff>369298</xdr:rowOff>
    </xdr:from>
    <xdr:to>
      <xdr:col>63</xdr:col>
      <xdr:colOff>65999</xdr:colOff>
      <xdr:row>160</xdr:row>
      <xdr:rowOff>412756</xdr:rowOff>
    </xdr:to>
    <xdr:cxnSp macro="">
      <xdr:nvCxnSpPr>
        <xdr:cNvPr id="1281231" name="Straight Connector 1281230"/>
        <xdr:cNvCxnSpPr/>
      </xdr:nvCxnSpPr>
      <xdr:spPr>
        <a:xfrm flipV="1">
          <a:off x="31359459" y="86729298"/>
          <a:ext cx="2710790" cy="43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33514</xdr:colOff>
      <xdr:row>159</xdr:row>
      <xdr:rowOff>374110</xdr:rowOff>
    </xdr:from>
    <xdr:to>
      <xdr:col>63</xdr:col>
      <xdr:colOff>39889</xdr:colOff>
      <xdr:row>159</xdr:row>
      <xdr:rowOff>429444</xdr:rowOff>
    </xdr:to>
    <xdr:cxnSp macro="">
      <xdr:nvCxnSpPr>
        <xdr:cNvPr id="1281232" name="Straight Connector 1281231"/>
        <xdr:cNvCxnSpPr/>
      </xdr:nvCxnSpPr>
      <xdr:spPr>
        <a:xfrm flipV="1">
          <a:off x="31339014" y="86194360"/>
          <a:ext cx="2705125" cy="553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65999</xdr:colOff>
      <xdr:row>160</xdr:row>
      <xdr:rowOff>369298</xdr:rowOff>
    </xdr:from>
    <xdr:to>
      <xdr:col>68</xdr:col>
      <xdr:colOff>206431</xdr:colOff>
      <xdr:row>160</xdr:row>
      <xdr:rowOff>431837</xdr:rowOff>
    </xdr:to>
    <xdr:cxnSp macro="">
      <xdr:nvCxnSpPr>
        <xdr:cNvPr id="1281233" name="Straight Connector 1281232"/>
        <xdr:cNvCxnSpPr/>
      </xdr:nvCxnSpPr>
      <xdr:spPr>
        <a:xfrm>
          <a:off x="34070249" y="86729298"/>
          <a:ext cx="2839182" cy="625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39889</xdr:colOff>
      <xdr:row>159</xdr:row>
      <xdr:rowOff>374110</xdr:rowOff>
    </xdr:from>
    <xdr:to>
      <xdr:col>68</xdr:col>
      <xdr:colOff>167630</xdr:colOff>
      <xdr:row>159</xdr:row>
      <xdr:rowOff>420067</xdr:rowOff>
    </xdr:to>
    <xdr:cxnSp macro="">
      <xdr:nvCxnSpPr>
        <xdr:cNvPr id="1281234" name="Straight Connector 1281233"/>
        <xdr:cNvCxnSpPr/>
      </xdr:nvCxnSpPr>
      <xdr:spPr>
        <a:xfrm>
          <a:off x="34044139" y="86194360"/>
          <a:ext cx="2826491" cy="459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206431</xdr:colOff>
      <xdr:row>160</xdr:row>
      <xdr:rowOff>431837</xdr:rowOff>
    </xdr:from>
    <xdr:to>
      <xdr:col>70</xdr:col>
      <xdr:colOff>28894</xdr:colOff>
      <xdr:row>160</xdr:row>
      <xdr:rowOff>487170</xdr:rowOff>
    </xdr:to>
    <xdr:cxnSp macro="">
      <xdr:nvCxnSpPr>
        <xdr:cNvPr id="1281235" name="Straight Connector 1281234"/>
        <xdr:cNvCxnSpPr/>
      </xdr:nvCxnSpPr>
      <xdr:spPr>
        <a:xfrm>
          <a:off x="36909431" y="86791837"/>
          <a:ext cx="901963" cy="553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167630</xdr:colOff>
      <xdr:row>159</xdr:row>
      <xdr:rowOff>420067</xdr:rowOff>
    </xdr:from>
    <xdr:to>
      <xdr:col>69</xdr:col>
      <xdr:colOff>524393</xdr:colOff>
      <xdr:row>159</xdr:row>
      <xdr:rowOff>469584</xdr:rowOff>
    </xdr:to>
    <xdr:cxnSp macro="">
      <xdr:nvCxnSpPr>
        <xdr:cNvPr id="1281236" name="Straight Connector 1281235"/>
        <xdr:cNvCxnSpPr/>
      </xdr:nvCxnSpPr>
      <xdr:spPr>
        <a:xfrm>
          <a:off x="36870630" y="86240317"/>
          <a:ext cx="896513" cy="495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28894</xdr:colOff>
      <xdr:row>160</xdr:row>
      <xdr:rowOff>487170</xdr:rowOff>
    </xdr:from>
    <xdr:to>
      <xdr:col>70</xdr:col>
      <xdr:colOff>28956</xdr:colOff>
      <xdr:row>160</xdr:row>
      <xdr:rowOff>487176</xdr:rowOff>
    </xdr:to>
    <xdr:cxnSp macro="">
      <xdr:nvCxnSpPr>
        <xdr:cNvPr id="1281237" name="Straight Connector 1281236"/>
        <xdr:cNvCxnSpPr/>
      </xdr:nvCxnSpPr>
      <xdr:spPr>
        <a:xfrm>
          <a:off x="37811394" y="86847170"/>
          <a:ext cx="62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524393</xdr:colOff>
      <xdr:row>159</xdr:row>
      <xdr:rowOff>469584</xdr:rowOff>
    </xdr:from>
    <xdr:to>
      <xdr:col>69</xdr:col>
      <xdr:colOff>524452</xdr:colOff>
      <xdr:row>159</xdr:row>
      <xdr:rowOff>469590</xdr:rowOff>
    </xdr:to>
    <xdr:cxnSp macro="">
      <xdr:nvCxnSpPr>
        <xdr:cNvPr id="1281238" name="Straight Connector 1281237"/>
        <xdr:cNvCxnSpPr/>
      </xdr:nvCxnSpPr>
      <xdr:spPr>
        <a:xfrm>
          <a:off x="37767143" y="86289834"/>
          <a:ext cx="59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28956</xdr:colOff>
      <xdr:row>160</xdr:row>
      <xdr:rowOff>487176</xdr:rowOff>
    </xdr:from>
    <xdr:to>
      <xdr:col>70</xdr:col>
      <xdr:colOff>336060</xdr:colOff>
      <xdr:row>160</xdr:row>
      <xdr:rowOff>510480</xdr:rowOff>
    </xdr:to>
    <xdr:cxnSp macro="">
      <xdr:nvCxnSpPr>
        <xdr:cNvPr id="1281239" name="Straight Connector 1281238"/>
        <xdr:cNvCxnSpPr/>
      </xdr:nvCxnSpPr>
      <xdr:spPr>
        <a:xfrm>
          <a:off x="37811456" y="86847176"/>
          <a:ext cx="307104" cy="233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524452</xdr:colOff>
      <xdr:row>159</xdr:row>
      <xdr:rowOff>469590</xdr:rowOff>
    </xdr:from>
    <xdr:to>
      <xdr:col>70</xdr:col>
      <xdr:colOff>289821</xdr:colOff>
      <xdr:row>159</xdr:row>
      <xdr:rowOff>490891</xdr:rowOff>
    </xdr:to>
    <xdr:cxnSp macro="">
      <xdr:nvCxnSpPr>
        <xdr:cNvPr id="1281240" name="Straight Connector 1281239"/>
        <xdr:cNvCxnSpPr/>
      </xdr:nvCxnSpPr>
      <xdr:spPr>
        <a:xfrm>
          <a:off x="37767202" y="86289840"/>
          <a:ext cx="305119" cy="213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336060</xdr:colOff>
      <xdr:row>160</xdr:row>
      <xdr:rowOff>510480</xdr:rowOff>
    </xdr:from>
    <xdr:to>
      <xdr:col>72</xdr:col>
      <xdr:colOff>530690</xdr:colOff>
      <xdr:row>161</xdr:row>
      <xdr:rowOff>91343</xdr:rowOff>
    </xdr:to>
    <xdr:cxnSp macro="">
      <xdr:nvCxnSpPr>
        <xdr:cNvPr id="1281241" name="Straight Connector 1281240"/>
        <xdr:cNvCxnSpPr/>
      </xdr:nvCxnSpPr>
      <xdr:spPr>
        <a:xfrm>
          <a:off x="38118560" y="86870480"/>
          <a:ext cx="1274130" cy="1206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289821</xdr:colOff>
      <xdr:row>159</xdr:row>
      <xdr:rowOff>490891</xdr:rowOff>
    </xdr:from>
    <xdr:to>
      <xdr:col>72</xdr:col>
      <xdr:colOff>475673</xdr:colOff>
      <xdr:row>160</xdr:row>
      <xdr:rowOff>63413</xdr:rowOff>
    </xdr:to>
    <xdr:cxnSp macro="">
      <xdr:nvCxnSpPr>
        <xdr:cNvPr id="1281242" name="Straight Connector 1281241"/>
        <xdr:cNvCxnSpPr/>
      </xdr:nvCxnSpPr>
      <xdr:spPr>
        <a:xfrm>
          <a:off x="38072321" y="86311141"/>
          <a:ext cx="1265352" cy="1122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530690</xdr:colOff>
      <xdr:row>161</xdr:row>
      <xdr:rowOff>91343</xdr:rowOff>
    </xdr:from>
    <xdr:to>
      <xdr:col>74</xdr:col>
      <xdr:colOff>118914</xdr:colOff>
      <xdr:row>161</xdr:row>
      <xdr:rowOff>170452</xdr:rowOff>
    </xdr:to>
    <xdr:cxnSp macro="">
      <xdr:nvCxnSpPr>
        <xdr:cNvPr id="1281243" name="Straight Connector 1281242"/>
        <xdr:cNvCxnSpPr/>
      </xdr:nvCxnSpPr>
      <xdr:spPr>
        <a:xfrm>
          <a:off x="39392690" y="86991093"/>
          <a:ext cx="667724" cy="791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475673</xdr:colOff>
      <xdr:row>160</xdr:row>
      <xdr:rowOff>63413</xdr:rowOff>
    </xdr:from>
    <xdr:to>
      <xdr:col>74</xdr:col>
      <xdr:colOff>59060</xdr:colOff>
      <xdr:row>160</xdr:row>
      <xdr:rowOff>138199</xdr:rowOff>
    </xdr:to>
    <xdr:cxnSp macro="">
      <xdr:nvCxnSpPr>
        <xdr:cNvPr id="1281244" name="Straight Connector 1281243"/>
        <xdr:cNvCxnSpPr/>
      </xdr:nvCxnSpPr>
      <xdr:spPr>
        <a:xfrm>
          <a:off x="39337673" y="86423413"/>
          <a:ext cx="662887" cy="747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118914</xdr:colOff>
      <xdr:row>161</xdr:row>
      <xdr:rowOff>170452</xdr:rowOff>
    </xdr:from>
    <xdr:to>
      <xdr:col>75</xdr:col>
      <xdr:colOff>270870</xdr:colOff>
      <xdr:row>161</xdr:row>
      <xdr:rowOff>263581</xdr:rowOff>
    </xdr:to>
    <xdr:cxnSp macro="">
      <xdr:nvCxnSpPr>
        <xdr:cNvPr id="1281245" name="Straight Connector 1281244"/>
        <xdr:cNvCxnSpPr/>
      </xdr:nvCxnSpPr>
      <xdr:spPr>
        <a:xfrm>
          <a:off x="40060414" y="87070202"/>
          <a:ext cx="691706" cy="931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59060</xdr:colOff>
      <xdr:row>160</xdr:row>
      <xdr:rowOff>138199</xdr:rowOff>
    </xdr:from>
    <xdr:to>
      <xdr:col>75</xdr:col>
      <xdr:colOff>205916</xdr:colOff>
      <xdr:row>160</xdr:row>
      <xdr:rowOff>226938</xdr:rowOff>
    </xdr:to>
    <xdr:cxnSp macro="">
      <xdr:nvCxnSpPr>
        <xdr:cNvPr id="1281246" name="Straight Connector 1281245"/>
        <xdr:cNvCxnSpPr/>
      </xdr:nvCxnSpPr>
      <xdr:spPr>
        <a:xfrm>
          <a:off x="40000560" y="86498199"/>
          <a:ext cx="686606" cy="887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270870</xdr:colOff>
      <xdr:row>161</xdr:row>
      <xdr:rowOff>263581</xdr:rowOff>
    </xdr:from>
    <xdr:to>
      <xdr:col>77</xdr:col>
      <xdr:colOff>535561</xdr:colOff>
      <xdr:row>161</xdr:row>
      <xdr:rowOff>475221</xdr:rowOff>
    </xdr:to>
    <xdr:cxnSp macro="">
      <xdr:nvCxnSpPr>
        <xdr:cNvPr id="1281247" name="Straight Connector 1281246"/>
        <xdr:cNvCxnSpPr/>
      </xdr:nvCxnSpPr>
      <xdr:spPr>
        <a:xfrm>
          <a:off x="40752120" y="87163331"/>
          <a:ext cx="1344191" cy="2116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205916</xdr:colOff>
      <xdr:row>160</xdr:row>
      <xdr:rowOff>226938</xdr:rowOff>
    </xdr:from>
    <xdr:to>
      <xdr:col>77</xdr:col>
      <xdr:colOff>460666</xdr:colOff>
      <xdr:row>160</xdr:row>
      <xdr:rowOff>430386</xdr:rowOff>
    </xdr:to>
    <xdr:cxnSp macro="">
      <xdr:nvCxnSpPr>
        <xdr:cNvPr id="1281248" name="Straight Connector 1281247"/>
        <xdr:cNvCxnSpPr/>
      </xdr:nvCxnSpPr>
      <xdr:spPr>
        <a:xfrm>
          <a:off x="40687166" y="86586938"/>
          <a:ext cx="1334250" cy="2034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535561</xdr:colOff>
      <xdr:row>161</xdr:row>
      <xdr:rowOff>475221</xdr:rowOff>
    </xdr:from>
    <xdr:to>
      <xdr:col>78</xdr:col>
      <xdr:colOff>118290</xdr:colOff>
      <xdr:row>161</xdr:row>
      <xdr:rowOff>496447</xdr:rowOff>
    </xdr:to>
    <xdr:cxnSp macro="">
      <xdr:nvCxnSpPr>
        <xdr:cNvPr id="1281249" name="Straight Connector 1281248"/>
        <xdr:cNvCxnSpPr/>
      </xdr:nvCxnSpPr>
      <xdr:spPr>
        <a:xfrm>
          <a:off x="42096311" y="87374971"/>
          <a:ext cx="122479" cy="212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460666</xdr:colOff>
      <xdr:row>160</xdr:row>
      <xdr:rowOff>430386</xdr:rowOff>
    </xdr:from>
    <xdr:to>
      <xdr:col>78</xdr:col>
      <xdr:colOff>42497</xdr:colOff>
      <xdr:row>160</xdr:row>
      <xdr:rowOff>450893</xdr:rowOff>
    </xdr:to>
    <xdr:cxnSp macro="">
      <xdr:nvCxnSpPr>
        <xdr:cNvPr id="1281250" name="Straight Connector 1281249"/>
        <xdr:cNvCxnSpPr/>
      </xdr:nvCxnSpPr>
      <xdr:spPr>
        <a:xfrm>
          <a:off x="42021416" y="86790386"/>
          <a:ext cx="121581" cy="205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118290</xdr:colOff>
      <xdr:row>161</xdr:row>
      <xdr:rowOff>496447</xdr:rowOff>
    </xdr:from>
    <xdr:to>
      <xdr:col>79</xdr:col>
      <xdr:colOff>359925</xdr:colOff>
      <xdr:row>162</xdr:row>
      <xdr:rowOff>99151</xdr:rowOff>
    </xdr:to>
    <xdr:cxnSp macro="">
      <xdr:nvCxnSpPr>
        <xdr:cNvPr id="1281251" name="Straight Connector 1281250"/>
        <xdr:cNvCxnSpPr/>
      </xdr:nvCxnSpPr>
      <xdr:spPr>
        <a:xfrm>
          <a:off x="42218790" y="87396197"/>
          <a:ext cx="781385" cy="1424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42497</xdr:colOff>
      <xdr:row>160</xdr:row>
      <xdr:rowOff>450893</xdr:rowOff>
    </xdr:from>
    <xdr:to>
      <xdr:col>79</xdr:col>
      <xdr:colOff>278457</xdr:colOff>
      <xdr:row>161</xdr:row>
      <xdr:rowOff>49088</xdr:rowOff>
    </xdr:to>
    <xdr:cxnSp macro="">
      <xdr:nvCxnSpPr>
        <xdr:cNvPr id="1281252" name="Straight Connector 1281251"/>
        <xdr:cNvCxnSpPr/>
      </xdr:nvCxnSpPr>
      <xdr:spPr>
        <a:xfrm>
          <a:off x="42142997" y="86810893"/>
          <a:ext cx="775710" cy="1379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359925</xdr:colOff>
      <xdr:row>162</xdr:row>
      <xdr:rowOff>99151</xdr:rowOff>
    </xdr:from>
    <xdr:to>
      <xdr:col>81</xdr:col>
      <xdr:colOff>40931</xdr:colOff>
      <xdr:row>162</xdr:row>
      <xdr:rowOff>248859</xdr:rowOff>
    </xdr:to>
    <xdr:cxnSp macro="">
      <xdr:nvCxnSpPr>
        <xdr:cNvPr id="1281253" name="Straight Connector 1281252"/>
        <xdr:cNvCxnSpPr/>
      </xdr:nvCxnSpPr>
      <xdr:spPr>
        <a:xfrm>
          <a:off x="43000175" y="87538651"/>
          <a:ext cx="760506" cy="1497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278457</xdr:colOff>
      <xdr:row>161</xdr:row>
      <xdr:rowOff>49088</xdr:rowOff>
    </xdr:from>
    <xdr:to>
      <xdr:col>80</xdr:col>
      <xdr:colOff>493920</xdr:colOff>
      <xdr:row>161</xdr:row>
      <xdr:rowOff>194655</xdr:rowOff>
    </xdr:to>
    <xdr:cxnSp macro="">
      <xdr:nvCxnSpPr>
        <xdr:cNvPr id="1281254" name="Straight Connector 1281253"/>
        <xdr:cNvCxnSpPr/>
      </xdr:nvCxnSpPr>
      <xdr:spPr>
        <a:xfrm>
          <a:off x="42918707" y="86948838"/>
          <a:ext cx="755213" cy="1455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40931</xdr:colOff>
      <xdr:row>161</xdr:row>
      <xdr:rowOff>271202</xdr:rowOff>
    </xdr:from>
    <xdr:to>
      <xdr:col>81</xdr:col>
      <xdr:colOff>331093</xdr:colOff>
      <xdr:row>162</xdr:row>
      <xdr:rowOff>248859</xdr:rowOff>
    </xdr:to>
    <xdr:cxnSp macro="">
      <xdr:nvCxnSpPr>
        <xdr:cNvPr id="1281255" name="Straight Connector 1281254"/>
        <xdr:cNvCxnSpPr/>
      </xdr:nvCxnSpPr>
      <xdr:spPr>
        <a:xfrm flipV="1">
          <a:off x="43760681" y="87170952"/>
          <a:ext cx="290162" cy="5174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493920</xdr:colOff>
      <xdr:row>161</xdr:row>
      <xdr:rowOff>194655</xdr:rowOff>
    </xdr:from>
    <xdr:to>
      <xdr:col>81</xdr:col>
      <xdr:colOff>331093</xdr:colOff>
      <xdr:row>161</xdr:row>
      <xdr:rowOff>271202</xdr:rowOff>
    </xdr:to>
    <xdr:cxnSp macro="">
      <xdr:nvCxnSpPr>
        <xdr:cNvPr id="1281256" name="Straight Connector 1281255"/>
        <xdr:cNvCxnSpPr/>
      </xdr:nvCxnSpPr>
      <xdr:spPr>
        <a:xfrm>
          <a:off x="43673920" y="87094405"/>
          <a:ext cx="376923" cy="765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166677</xdr:colOff>
      <xdr:row>42</xdr:row>
      <xdr:rowOff>281882</xdr:rowOff>
    </xdr:from>
    <xdr:to>
      <xdr:col>47</xdr:col>
      <xdr:colOff>166677</xdr:colOff>
      <xdr:row>43</xdr:row>
      <xdr:rowOff>260350</xdr:rowOff>
    </xdr:to>
    <xdr:cxnSp macro="">
      <xdr:nvCxnSpPr>
        <xdr:cNvPr id="1281257" name="Straight Connector 1281256"/>
        <xdr:cNvCxnSpPr/>
      </xdr:nvCxnSpPr>
      <xdr:spPr>
        <a:xfrm flipV="1">
          <a:off x="25534927" y="22951382"/>
          <a:ext cx="0" cy="5182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166762</xdr:colOff>
      <xdr:row>42</xdr:row>
      <xdr:rowOff>108068</xdr:rowOff>
    </xdr:from>
    <xdr:to>
      <xdr:col>47</xdr:col>
      <xdr:colOff>166776</xdr:colOff>
      <xdr:row>42</xdr:row>
      <xdr:rowOff>281921</xdr:rowOff>
    </xdr:to>
    <xdr:cxnSp macro="">
      <xdr:nvCxnSpPr>
        <xdr:cNvPr id="1281258" name="Straight Connector 1281257"/>
        <xdr:cNvCxnSpPr/>
      </xdr:nvCxnSpPr>
      <xdr:spPr>
        <a:xfrm flipV="1">
          <a:off x="25535012" y="22777568"/>
          <a:ext cx="14" cy="1738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166677</xdr:colOff>
      <xdr:row>41</xdr:row>
      <xdr:rowOff>129642</xdr:rowOff>
    </xdr:from>
    <xdr:to>
      <xdr:col>47</xdr:col>
      <xdr:colOff>166677</xdr:colOff>
      <xdr:row>42</xdr:row>
      <xdr:rowOff>108110</xdr:rowOff>
    </xdr:to>
    <xdr:cxnSp macro="">
      <xdr:nvCxnSpPr>
        <xdr:cNvPr id="1281259" name="Straight Connector 1281258"/>
        <xdr:cNvCxnSpPr/>
      </xdr:nvCxnSpPr>
      <xdr:spPr>
        <a:xfrm>
          <a:off x="25534927" y="22259392"/>
          <a:ext cx="0" cy="5182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166635</xdr:colOff>
      <xdr:row>41</xdr:row>
      <xdr:rowOff>129640</xdr:rowOff>
    </xdr:from>
    <xdr:to>
      <xdr:col>48</xdr:col>
      <xdr:colOff>466325</xdr:colOff>
      <xdr:row>41</xdr:row>
      <xdr:rowOff>160992</xdr:rowOff>
    </xdr:to>
    <xdr:cxnSp macro="">
      <xdr:nvCxnSpPr>
        <xdr:cNvPr id="1281260" name="Straight Connector 1281259"/>
        <xdr:cNvCxnSpPr/>
      </xdr:nvCxnSpPr>
      <xdr:spPr>
        <a:xfrm>
          <a:off x="25534885" y="22259390"/>
          <a:ext cx="839440" cy="313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466319</xdr:colOff>
      <xdr:row>41</xdr:row>
      <xdr:rowOff>160992</xdr:rowOff>
    </xdr:from>
    <xdr:to>
      <xdr:col>49</xdr:col>
      <xdr:colOff>222250</xdr:colOff>
      <xdr:row>41</xdr:row>
      <xdr:rowOff>172036</xdr:rowOff>
    </xdr:to>
    <xdr:cxnSp macro="">
      <xdr:nvCxnSpPr>
        <xdr:cNvPr id="1281261" name="Straight Connector 1281260"/>
        <xdr:cNvCxnSpPr/>
      </xdr:nvCxnSpPr>
      <xdr:spPr>
        <a:xfrm>
          <a:off x="26374319" y="22290742"/>
          <a:ext cx="295681" cy="110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299669</xdr:colOff>
      <xdr:row>41</xdr:row>
      <xdr:rowOff>211086</xdr:rowOff>
    </xdr:from>
    <xdr:to>
      <xdr:col>52</xdr:col>
      <xdr:colOff>279651</xdr:colOff>
      <xdr:row>41</xdr:row>
      <xdr:rowOff>278123</xdr:rowOff>
    </xdr:to>
    <xdr:cxnSp macro="">
      <xdr:nvCxnSpPr>
        <xdr:cNvPr id="1281262" name="Straight Connector 1281261"/>
        <xdr:cNvCxnSpPr/>
      </xdr:nvCxnSpPr>
      <xdr:spPr>
        <a:xfrm>
          <a:off x="27287169" y="22340836"/>
          <a:ext cx="1059482" cy="670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279633</xdr:colOff>
      <xdr:row>41</xdr:row>
      <xdr:rowOff>278121</xdr:rowOff>
    </xdr:from>
    <xdr:to>
      <xdr:col>54</xdr:col>
      <xdr:colOff>190500</xdr:colOff>
      <xdr:row>41</xdr:row>
      <xdr:rowOff>340785</xdr:rowOff>
    </xdr:to>
    <xdr:cxnSp macro="">
      <xdr:nvCxnSpPr>
        <xdr:cNvPr id="1281263" name="Straight Connector 1281262"/>
        <xdr:cNvCxnSpPr/>
      </xdr:nvCxnSpPr>
      <xdr:spPr>
        <a:xfrm>
          <a:off x="28346633" y="22407871"/>
          <a:ext cx="990367" cy="626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41</xdr:row>
      <xdr:rowOff>172036</xdr:rowOff>
    </xdr:from>
    <xdr:to>
      <xdr:col>50</xdr:col>
      <xdr:colOff>299721</xdr:colOff>
      <xdr:row>41</xdr:row>
      <xdr:rowOff>211089</xdr:rowOff>
    </xdr:to>
    <xdr:cxnSp macro="">
      <xdr:nvCxnSpPr>
        <xdr:cNvPr id="1281264" name="Straight Connector 1281263"/>
        <xdr:cNvCxnSpPr/>
      </xdr:nvCxnSpPr>
      <xdr:spPr>
        <a:xfrm>
          <a:off x="26670000" y="22301786"/>
          <a:ext cx="617221" cy="390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98853</xdr:colOff>
      <xdr:row>42</xdr:row>
      <xdr:rowOff>15067</xdr:rowOff>
    </xdr:from>
    <xdr:to>
      <xdr:col>59</xdr:col>
      <xdr:colOff>158750</xdr:colOff>
      <xdr:row>42</xdr:row>
      <xdr:rowOff>77149</xdr:rowOff>
    </xdr:to>
    <xdr:cxnSp macro="">
      <xdr:nvCxnSpPr>
        <xdr:cNvPr id="1281265" name="Straight Connector 1281264"/>
        <xdr:cNvCxnSpPr/>
      </xdr:nvCxnSpPr>
      <xdr:spPr>
        <a:xfrm>
          <a:off x="31404353" y="22684567"/>
          <a:ext cx="599647" cy="620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92928</xdr:colOff>
      <xdr:row>41</xdr:row>
      <xdr:rowOff>442443</xdr:rowOff>
    </xdr:from>
    <xdr:to>
      <xdr:col>58</xdr:col>
      <xdr:colOff>98909</xdr:colOff>
      <xdr:row>42</xdr:row>
      <xdr:rowOff>15073</xdr:rowOff>
    </xdr:to>
    <xdr:cxnSp macro="">
      <xdr:nvCxnSpPr>
        <xdr:cNvPr id="1281266" name="Straight Connector 1281265"/>
        <xdr:cNvCxnSpPr/>
      </xdr:nvCxnSpPr>
      <xdr:spPr>
        <a:xfrm>
          <a:off x="30318928" y="22572193"/>
          <a:ext cx="1085481" cy="1123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41</xdr:row>
      <xdr:rowOff>340785</xdr:rowOff>
    </xdr:from>
    <xdr:to>
      <xdr:col>56</xdr:col>
      <xdr:colOff>92949</xdr:colOff>
      <xdr:row>41</xdr:row>
      <xdr:rowOff>442444</xdr:rowOff>
    </xdr:to>
    <xdr:cxnSp macro="">
      <xdr:nvCxnSpPr>
        <xdr:cNvPr id="1281267" name="Straight Connector 1281266"/>
        <xdr:cNvCxnSpPr/>
      </xdr:nvCxnSpPr>
      <xdr:spPr>
        <a:xfrm>
          <a:off x="29337000" y="22470535"/>
          <a:ext cx="981949" cy="1016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446004</xdr:colOff>
      <xdr:row>42</xdr:row>
      <xdr:rowOff>131770</xdr:rowOff>
    </xdr:from>
    <xdr:to>
      <xdr:col>61</xdr:col>
      <xdr:colOff>182035</xdr:colOff>
      <xdr:row>42</xdr:row>
      <xdr:rowOff>286840</xdr:rowOff>
    </xdr:to>
    <xdr:cxnSp macro="">
      <xdr:nvCxnSpPr>
        <xdr:cNvPr id="1281268" name="Straight Connector 1281267"/>
        <xdr:cNvCxnSpPr/>
      </xdr:nvCxnSpPr>
      <xdr:spPr>
        <a:xfrm>
          <a:off x="32291254" y="22801270"/>
          <a:ext cx="815531" cy="1550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42</xdr:row>
      <xdr:rowOff>77149</xdr:rowOff>
    </xdr:from>
    <xdr:to>
      <xdr:col>59</xdr:col>
      <xdr:colOff>446010</xdr:colOff>
      <xdr:row>42</xdr:row>
      <xdr:rowOff>131770</xdr:rowOff>
    </xdr:to>
    <xdr:cxnSp macro="">
      <xdr:nvCxnSpPr>
        <xdr:cNvPr id="1281269" name="Straight Connector 1281268"/>
        <xdr:cNvCxnSpPr/>
      </xdr:nvCxnSpPr>
      <xdr:spPr>
        <a:xfrm>
          <a:off x="32004000" y="22746649"/>
          <a:ext cx="287260" cy="546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181936</xdr:colOff>
      <xdr:row>42</xdr:row>
      <xdr:rowOff>286821</xdr:rowOff>
    </xdr:from>
    <xdr:to>
      <xdr:col>64</xdr:col>
      <xdr:colOff>64963</xdr:colOff>
      <xdr:row>42</xdr:row>
      <xdr:rowOff>504317</xdr:rowOff>
    </xdr:to>
    <xdr:cxnSp macro="">
      <xdr:nvCxnSpPr>
        <xdr:cNvPr id="1281270" name="Straight Connector 1281269"/>
        <xdr:cNvCxnSpPr/>
      </xdr:nvCxnSpPr>
      <xdr:spPr>
        <a:xfrm>
          <a:off x="33106686" y="22956321"/>
          <a:ext cx="1502277" cy="2174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64963</xdr:colOff>
      <xdr:row>42</xdr:row>
      <xdr:rowOff>504315</xdr:rowOff>
    </xdr:from>
    <xdr:to>
      <xdr:col>64</xdr:col>
      <xdr:colOff>127000</xdr:colOff>
      <xdr:row>42</xdr:row>
      <xdr:rowOff>525404</xdr:rowOff>
    </xdr:to>
    <xdr:cxnSp macro="">
      <xdr:nvCxnSpPr>
        <xdr:cNvPr id="1281271" name="Straight Connector 1281270"/>
        <xdr:cNvCxnSpPr/>
      </xdr:nvCxnSpPr>
      <xdr:spPr>
        <a:xfrm>
          <a:off x="34608963" y="23173815"/>
          <a:ext cx="62037" cy="210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144872</xdr:colOff>
      <xdr:row>42</xdr:row>
      <xdr:rowOff>533327</xdr:rowOff>
    </xdr:from>
    <xdr:to>
      <xdr:col>65</xdr:col>
      <xdr:colOff>361448</xdr:colOff>
      <xdr:row>43</xdr:row>
      <xdr:rowOff>170796</xdr:rowOff>
    </xdr:to>
    <xdr:cxnSp macro="">
      <xdr:nvCxnSpPr>
        <xdr:cNvPr id="1281272" name="Straight Connector 1281271"/>
        <xdr:cNvCxnSpPr/>
      </xdr:nvCxnSpPr>
      <xdr:spPr>
        <a:xfrm>
          <a:off x="34688872" y="23202827"/>
          <a:ext cx="756326" cy="1772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361448</xdr:colOff>
      <xdr:row>43</xdr:row>
      <xdr:rowOff>170796</xdr:rowOff>
    </xdr:from>
    <xdr:to>
      <xdr:col>65</xdr:col>
      <xdr:colOff>387865</xdr:colOff>
      <xdr:row>43</xdr:row>
      <xdr:rowOff>182384</xdr:rowOff>
    </xdr:to>
    <xdr:cxnSp macro="">
      <xdr:nvCxnSpPr>
        <xdr:cNvPr id="1281273" name="Straight Connector 1281272"/>
        <xdr:cNvCxnSpPr/>
      </xdr:nvCxnSpPr>
      <xdr:spPr>
        <a:xfrm>
          <a:off x="35445198" y="23380046"/>
          <a:ext cx="26417" cy="115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42</xdr:row>
      <xdr:rowOff>525404</xdr:rowOff>
    </xdr:from>
    <xdr:to>
      <xdr:col>64</xdr:col>
      <xdr:colOff>144872</xdr:colOff>
      <xdr:row>42</xdr:row>
      <xdr:rowOff>533324</xdr:rowOff>
    </xdr:to>
    <xdr:cxnSp macro="">
      <xdr:nvCxnSpPr>
        <xdr:cNvPr id="1281274" name="Straight Connector 1281273"/>
        <xdr:cNvCxnSpPr/>
      </xdr:nvCxnSpPr>
      <xdr:spPr>
        <a:xfrm>
          <a:off x="34671000" y="23194904"/>
          <a:ext cx="17872" cy="79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43</xdr:row>
      <xdr:rowOff>182387</xdr:rowOff>
    </xdr:from>
    <xdr:to>
      <xdr:col>65</xdr:col>
      <xdr:colOff>387917</xdr:colOff>
      <xdr:row>43</xdr:row>
      <xdr:rowOff>182398</xdr:rowOff>
    </xdr:to>
    <xdr:cxnSp macro="">
      <xdr:nvCxnSpPr>
        <xdr:cNvPr id="1281275" name="Straight Connector 1281274"/>
        <xdr:cNvCxnSpPr/>
      </xdr:nvCxnSpPr>
      <xdr:spPr>
        <a:xfrm>
          <a:off x="35471615" y="23391637"/>
          <a:ext cx="52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43</xdr:row>
      <xdr:rowOff>182397</xdr:rowOff>
    </xdr:from>
    <xdr:to>
      <xdr:col>65</xdr:col>
      <xdr:colOff>387917</xdr:colOff>
      <xdr:row>43</xdr:row>
      <xdr:rowOff>182398</xdr:rowOff>
    </xdr:to>
    <xdr:cxnSp macro="">
      <xdr:nvCxnSpPr>
        <xdr:cNvPr id="1281276" name="Straight Connector 1281275"/>
        <xdr:cNvCxnSpPr/>
      </xdr:nvCxnSpPr>
      <xdr:spPr>
        <a:xfrm>
          <a:off x="35471667" y="23391647"/>
          <a:ext cx="0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43</xdr:row>
      <xdr:rowOff>182384</xdr:rowOff>
    </xdr:from>
    <xdr:to>
      <xdr:col>65</xdr:col>
      <xdr:colOff>387865</xdr:colOff>
      <xdr:row>43</xdr:row>
      <xdr:rowOff>182384</xdr:rowOff>
    </xdr:to>
    <xdr:cxnSp macro="">
      <xdr:nvCxnSpPr>
        <xdr:cNvPr id="1281277" name="Straight Connector 1281276"/>
        <xdr:cNvCxnSpPr/>
      </xdr:nvCxnSpPr>
      <xdr:spPr>
        <a:xfrm>
          <a:off x="35471615" y="23391634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396180</xdr:colOff>
      <xdr:row>43</xdr:row>
      <xdr:rowOff>188604</xdr:rowOff>
    </xdr:from>
    <xdr:to>
      <xdr:col>65</xdr:col>
      <xdr:colOff>483143</xdr:colOff>
      <xdr:row>43</xdr:row>
      <xdr:rowOff>260350</xdr:rowOff>
    </xdr:to>
    <xdr:cxnSp macro="">
      <xdr:nvCxnSpPr>
        <xdr:cNvPr id="1281278" name="Straight Connector 1281277"/>
        <xdr:cNvCxnSpPr/>
      </xdr:nvCxnSpPr>
      <xdr:spPr>
        <a:xfrm>
          <a:off x="35479930" y="23397854"/>
          <a:ext cx="86963" cy="717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43</xdr:row>
      <xdr:rowOff>182398</xdr:rowOff>
    </xdr:from>
    <xdr:to>
      <xdr:col>65</xdr:col>
      <xdr:colOff>396180</xdr:colOff>
      <xdr:row>43</xdr:row>
      <xdr:rowOff>188602</xdr:rowOff>
    </xdr:to>
    <xdr:cxnSp macro="">
      <xdr:nvCxnSpPr>
        <xdr:cNvPr id="1281279" name="Straight Connector 1281278"/>
        <xdr:cNvCxnSpPr/>
      </xdr:nvCxnSpPr>
      <xdr:spPr>
        <a:xfrm>
          <a:off x="35471667" y="23391648"/>
          <a:ext cx="8263" cy="62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485147</xdr:colOff>
      <xdr:row>43</xdr:row>
      <xdr:rowOff>109291</xdr:rowOff>
    </xdr:from>
    <xdr:to>
      <xdr:col>28</xdr:col>
      <xdr:colOff>485147</xdr:colOff>
      <xdr:row>43</xdr:row>
      <xdr:rowOff>260350</xdr:rowOff>
    </xdr:to>
    <xdr:cxnSp macro="">
      <xdr:nvCxnSpPr>
        <xdr:cNvPr id="1281280" name="Straight Connector 1281279"/>
        <xdr:cNvCxnSpPr/>
      </xdr:nvCxnSpPr>
      <xdr:spPr>
        <a:xfrm flipV="1">
          <a:off x="15598147" y="23318541"/>
          <a:ext cx="0" cy="1510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485177</xdr:colOff>
      <xdr:row>41</xdr:row>
      <xdr:rowOff>405502</xdr:rowOff>
    </xdr:from>
    <xdr:to>
      <xdr:col>28</xdr:col>
      <xdr:colOff>485246</xdr:colOff>
      <xdr:row>43</xdr:row>
      <xdr:rowOff>109303</xdr:rowOff>
    </xdr:to>
    <xdr:cxnSp macro="">
      <xdr:nvCxnSpPr>
        <xdr:cNvPr id="1281281" name="Straight Connector 1281280"/>
        <xdr:cNvCxnSpPr/>
      </xdr:nvCxnSpPr>
      <xdr:spPr>
        <a:xfrm flipV="1">
          <a:off x="15598177" y="22535252"/>
          <a:ext cx="69" cy="7833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485147</xdr:colOff>
      <xdr:row>41</xdr:row>
      <xdr:rowOff>254490</xdr:rowOff>
    </xdr:from>
    <xdr:to>
      <xdr:col>28</xdr:col>
      <xdr:colOff>485147</xdr:colOff>
      <xdr:row>41</xdr:row>
      <xdr:rowOff>405549</xdr:rowOff>
    </xdr:to>
    <xdr:cxnSp macro="">
      <xdr:nvCxnSpPr>
        <xdr:cNvPr id="1281282" name="Straight Connector 1281281"/>
        <xdr:cNvCxnSpPr/>
      </xdr:nvCxnSpPr>
      <xdr:spPr>
        <a:xfrm>
          <a:off x="15598147" y="22384240"/>
          <a:ext cx="0" cy="1510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485132</xdr:colOff>
      <xdr:row>41</xdr:row>
      <xdr:rowOff>226289</xdr:rowOff>
    </xdr:from>
    <xdr:to>
      <xdr:col>29</xdr:col>
      <xdr:colOff>244050</xdr:colOff>
      <xdr:row>41</xdr:row>
      <xdr:rowOff>254491</xdr:rowOff>
    </xdr:to>
    <xdr:cxnSp macro="">
      <xdr:nvCxnSpPr>
        <xdr:cNvPr id="1281283" name="Straight Connector 1281282"/>
        <xdr:cNvCxnSpPr/>
      </xdr:nvCxnSpPr>
      <xdr:spPr>
        <a:xfrm flipV="1">
          <a:off x="15598132" y="22356039"/>
          <a:ext cx="298668" cy="282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244049</xdr:colOff>
      <xdr:row>41</xdr:row>
      <xdr:rowOff>216354</xdr:rowOff>
    </xdr:from>
    <xdr:to>
      <xdr:col>29</xdr:col>
      <xdr:colOff>349250</xdr:colOff>
      <xdr:row>41</xdr:row>
      <xdr:rowOff>226289</xdr:rowOff>
    </xdr:to>
    <xdr:cxnSp macro="">
      <xdr:nvCxnSpPr>
        <xdr:cNvPr id="1281284" name="Straight Connector 1281283"/>
        <xdr:cNvCxnSpPr/>
      </xdr:nvCxnSpPr>
      <xdr:spPr>
        <a:xfrm flipV="1">
          <a:off x="15896799" y="22346104"/>
          <a:ext cx="105201" cy="99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29051</xdr:colOff>
      <xdr:row>41</xdr:row>
      <xdr:rowOff>117977</xdr:rowOff>
    </xdr:from>
    <xdr:to>
      <xdr:col>33</xdr:col>
      <xdr:colOff>57376</xdr:colOff>
      <xdr:row>41</xdr:row>
      <xdr:rowOff>204786</xdr:rowOff>
    </xdr:to>
    <xdr:cxnSp macro="">
      <xdr:nvCxnSpPr>
        <xdr:cNvPr id="1281285" name="Straight Connector 1281284"/>
        <xdr:cNvCxnSpPr/>
      </xdr:nvCxnSpPr>
      <xdr:spPr>
        <a:xfrm flipV="1">
          <a:off x="16221551" y="22247727"/>
          <a:ext cx="1647575" cy="868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57361</xdr:colOff>
      <xdr:row>41</xdr:row>
      <xdr:rowOff>75834</xdr:rowOff>
    </xdr:from>
    <xdr:to>
      <xdr:col>34</xdr:col>
      <xdr:colOff>317500</xdr:colOff>
      <xdr:row>41</xdr:row>
      <xdr:rowOff>117979</xdr:rowOff>
    </xdr:to>
    <xdr:cxnSp macro="">
      <xdr:nvCxnSpPr>
        <xdr:cNvPr id="1281286" name="Straight Connector 1281285"/>
        <xdr:cNvCxnSpPr/>
      </xdr:nvCxnSpPr>
      <xdr:spPr>
        <a:xfrm flipV="1">
          <a:off x="17869111" y="22205584"/>
          <a:ext cx="799889" cy="421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41</xdr:row>
      <xdr:rowOff>204783</xdr:rowOff>
    </xdr:from>
    <xdr:to>
      <xdr:col>30</xdr:col>
      <xdr:colOff>29105</xdr:colOff>
      <xdr:row>41</xdr:row>
      <xdr:rowOff>216354</xdr:rowOff>
    </xdr:to>
    <xdr:cxnSp macro="">
      <xdr:nvCxnSpPr>
        <xdr:cNvPr id="1281287" name="Straight Connector 1281286"/>
        <xdr:cNvCxnSpPr/>
      </xdr:nvCxnSpPr>
      <xdr:spPr>
        <a:xfrm flipV="1">
          <a:off x="16002000" y="22334533"/>
          <a:ext cx="219605" cy="115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367990</xdr:colOff>
      <xdr:row>41</xdr:row>
      <xdr:rowOff>35125</xdr:rowOff>
    </xdr:from>
    <xdr:to>
      <xdr:col>39</xdr:col>
      <xdr:colOff>285750</xdr:colOff>
      <xdr:row>41</xdr:row>
      <xdr:rowOff>50347</xdr:rowOff>
    </xdr:to>
    <xdr:cxnSp macro="">
      <xdr:nvCxnSpPr>
        <xdr:cNvPr id="1281288" name="Straight Connector 1281287"/>
        <xdr:cNvCxnSpPr/>
      </xdr:nvCxnSpPr>
      <xdr:spPr>
        <a:xfrm flipV="1">
          <a:off x="20338740" y="22164875"/>
          <a:ext cx="997260" cy="152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410401</xdr:colOff>
      <xdr:row>41</xdr:row>
      <xdr:rowOff>50347</xdr:rowOff>
    </xdr:from>
    <xdr:to>
      <xdr:col>37</xdr:col>
      <xdr:colOff>368044</xdr:colOff>
      <xdr:row>41</xdr:row>
      <xdr:rowOff>57939</xdr:rowOff>
    </xdr:to>
    <xdr:cxnSp macro="">
      <xdr:nvCxnSpPr>
        <xdr:cNvPr id="1281289" name="Straight Connector 1281288"/>
        <xdr:cNvCxnSpPr/>
      </xdr:nvCxnSpPr>
      <xdr:spPr>
        <a:xfrm flipV="1">
          <a:off x="19841401" y="22180097"/>
          <a:ext cx="497393" cy="75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41</xdr:row>
      <xdr:rowOff>57939</xdr:rowOff>
    </xdr:from>
    <xdr:to>
      <xdr:col>36</xdr:col>
      <xdr:colOff>410425</xdr:colOff>
      <xdr:row>41</xdr:row>
      <xdr:rowOff>75834</xdr:rowOff>
    </xdr:to>
    <xdr:cxnSp macro="">
      <xdr:nvCxnSpPr>
        <xdr:cNvPr id="1281290" name="Straight Connector 1281289"/>
        <xdr:cNvCxnSpPr/>
      </xdr:nvCxnSpPr>
      <xdr:spPr>
        <a:xfrm flipV="1">
          <a:off x="18669000" y="22187689"/>
          <a:ext cx="1172425" cy="17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223727</xdr:colOff>
      <xdr:row>41</xdr:row>
      <xdr:rowOff>41807</xdr:rowOff>
    </xdr:from>
    <xdr:to>
      <xdr:col>42</xdr:col>
      <xdr:colOff>500532</xdr:colOff>
      <xdr:row>41</xdr:row>
      <xdr:rowOff>60775</xdr:rowOff>
    </xdr:to>
    <xdr:cxnSp macro="">
      <xdr:nvCxnSpPr>
        <xdr:cNvPr id="1281291" name="Straight Connector 1281290"/>
        <xdr:cNvCxnSpPr/>
      </xdr:nvCxnSpPr>
      <xdr:spPr>
        <a:xfrm>
          <a:off x="21813727" y="22171557"/>
          <a:ext cx="1356305" cy="189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41</xdr:row>
      <xdr:rowOff>35125</xdr:rowOff>
    </xdr:from>
    <xdr:to>
      <xdr:col>40</xdr:col>
      <xdr:colOff>223737</xdr:colOff>
      <xdr:row>41</xdr:row>
      <xdr:rowOff>41807</xdr:rowOff>
    </xdr:to>
    <xdr:cxnSp macro="">
      <xdr:nvCxnSpPr>
        <xdr:cNvPr id="1281292" name="Straight Connector 1281291"/>
        <xdr:cNvCxnSpPr/>
      </xdr:nvCxnSpPr>
      <xdr:spPr>
        <a:xfrm>
          <a:off x="21336000" y="22164875"/>
          <a:ext cx="477737" cy="66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500433</xdr:colOff>
      <xdr:row>40</xdr:row>
      <xdr:rowOff>532217</xdr:rowOff>
    </xdr:from>
    <xdr:to>
      <xdr:col>44</xdr:col>
      <xdr:colOff>201650</xdr:colOff>
      <xdr:row>41</xdr:row>
      <xdr:rowOff>60773</xdr:rowOff>
    </xdr:to>
    <xdr:cxnSp macro="">
      <xdr:nvCxnSpPr>
        <xdr:cNvPr id="1281293" name="Straight Connector 1281292"/>
        <xdr:cNvCxnSpPr/>
      </xdr:nvCxnSpPr>
      <xdr:spPr>
        <a:xfrm flipV="1">
          <a:off x="23169933" y="22122217"/>
          <a:ext cx="780717" cy="683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201648</xdr:colOff>
      <xdr:row>40</xdr:row>
      <xdr:rowOff>529927</xdr:rowOff>
    </xdr:from>
    <xdr:to>
      <xdr:col>44</xdr:col>
      <xdr:colOff>254000</xdr:colOff>
      <xdr:row>40</xdr:row>
      <xdr:rowOff>532217</xdr:rowOff>
    </xdr:to>
    <xdr:cxnSp macro="">
      <xdr:nvCxnSpPr>
        <xdr:cNvPr id="1281294" name="Straight Connector 1281293"/>
        <xdr:cNvCxnSpPr/>
      </xdr:nvCxnSpPr>
      <xdr:spPr>
        <a:xfrm flipV="1">
          <a:off x="23950648" y="22119927"/>
          <a:ext cx="52352" cy="22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308333</xdr:colOff>
      <xdr:row>40</xdr:row>
      <xdr:rowOff>398709</xdr:rowOff>
    </xdr:from>
    <xdr:to>
      <xdr:col>49</xdr:col>
      <xdr:colOff>20296</xdr:colOff>
      <xdr:row>40</xdr:row>
      <xdr:rowOff>532002</xdr:rowOff>
    </xdr:to>
    <xdr:cxnSp macro="">
      <xdr:nvCxnSpPr>
        <xdr:cNvPr id="1281295" name="Straight Connector 1281294"/>
        <xdr:cNvCxnSpPr/>
      </xdr:nvCxnSpPr>
      <xdr:spPr>
        <a:xfrm flipV="1">
          <a:off x="24057333" y="21988709"/>
          <a:ext cx="2410713" cy="1332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20296</xdr:colOff>
      <xdr:row>40</xdr:row>
      <xdr:rowOff>398707</xdr:rowOff>
    </xdr:from>
    <xdr:to>
      <xdr:col>49</xdr:col>
      <xdr:colOff>222250</xdr:colOff>
      <xdr:row>40</xdr:row>
      <xdr:rowOff>406710</xdr:rowOff>
    </xdr:to>
    <xdr:cxnSp macro="">
      <xdr:nvCxnSpPr>
        <xdr:cNvPr id="1281296" name="Straight Connector 1281295"/>
        <xdr:cNvCxnSpPr/>
      </xdr:nvCxnSpPr>
      <xdr:spPr>
        <a:xfrm>
          <a:off x="26468046" y="21988707"/>
          <a:ext cx="201954" cy="80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40</xdr:row>
      <xdr:rowOff>529927</xdr:rowOff>
    </xdr:from>
    <xdr:to>
      <xdr:col>44</xdr:col>
      <xdr:colOff>308341</xdr:colOff>
      <xdr:row>40</xdr:row>
      <xdr:rowOff>531992</xdr:rowOff>
    </xdr:to>
    <xdr:cxnSp macro="">
      <xdr:nvCxnSpPr>
        <xdr:cNvPr id="1281297" name="Straight Connector 1281296"/>
        <xdr:cNvCxnSpPr/>
      </xdr:nvCxnSpPr>
      <xdr:spPr>
        <a:xfrm>
          <a:off x="24003000" y="22119927"/>
          <a:ext cx="54341" cy="2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423928</xdr:colOff>
      <xdr:row>40</xdr:row>
      <xdr:rowOff>398856</xdr:rowOff>
    </xdr:from>
    <xdr:to>
      <xdr:col>53</xdr:col>
      <xdr:colOff>411609</xdr:colOff>
      <xdr:row>40</xdr:row>
      <xdr:rowOff>432436</xdr:rowOff>
    </xdr:to>
    <xdr:cxnSp macro="">
      <xdr:nvCxnSpPr>
        <xdr:cNvPr id="1281298" name="Straight Connector 1281297"/>
        <xdr:cNvCxnSpPr/>
      </xdr:nvCxnSpPr>
      <xdr:spPr>
        <a:xfrm flipV="1">
          <a:off x="26871678" y="21988856"/>
          <a:ext cx="2146681" cy="335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411609</xdr:colOff>
      <xdr:row>40</xdr:row>
      <xdr:rowOff>398855</xdr:rowOff>
    </xdr:from>
    <xdr:to>
      <xdr:col>54</xdr:col>
      <xdr:colOff>190500</xdr:colOff>
      <xdr:row>40</xdr:row>
      <xdr:rowOff>438679</xdr:rowOff>
    </xdr:to>
    <xdr:cxnSp macro="">
      <xdr:nvCxnSpPr>
        <xdr:cNvPr id="1281299" name="Straight Connector 1281298"/>
        <xdr:cNvCxnSpPr/>
      </xdr:nvCxnSpPr>
      <xdr:spPr>
        <a:xfrm>
          <a:off x="29018359" y="21988855"/>
          <a:ext cx="318641" cy="398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40</xdr:row>
      <xdr:rowOff>406710</xdr:rowOff>
    </xdr:from>
    <xdr:to>
      <xdr:col>49</xdr:col>
      <xdr:colOff>423934</xdr:colOff>
      <xdr:row>40</xdr:row>
      <xdr:rowOff>432428</xdr:rowOff>
    </xdr:to>
    <xdr:cxnSp macro="">
      <xdr:nvCxnSpPr>
        <xdr:cNvPr id="1281300" name="Straight Connector 1281299"/>
        <xdr:cNvCxnSpPr/>
      </xdr:nvCxnSpPr>
      <xdr:spPr>
        <a:xfrm>
          <a:off x="26670000" y="21996710"/>
          <a:ext cx="201684" cy="257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499111</xdr:colOff>
      <xdr:row>40</xdr:row>
      <xdr:rowOff>508524</xdr:rowOff>
    </xdr:from>
    <xdr:to>
      <xdr:col>58</xdr:col>
      <xdr:colOff>296642</xdr:colOff>
      <xdr:row>41</xdr:row>
      <xdr:rowOff>49278</xdr:rowOff>
    </xdr:to>
    <xdr:cxnSp macro="">
      <xdr:nvCxnSpPr>
        <xdr:cNvPr id="1281301" name="Straight Connector 1281300"/>
        <xdr:cNvCxnSpPr/>
      </xdr:nvCxnSpPr>
      <xdr:spPr>
        <a:xfrm>
          <a:off x="29645611" y="22098524"/>
          <a:ext cx="1956531" cy="805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296639</xdr:colOff>
      <xdr:row>41</xdr:row>
      <xdr:rowOff>49276</xdr:rowOff>
    </xdr:from>
    <xdr:to>
      <xdr:col>59</xdr:col>
      <xdr:colOff>158750</xdr:colOff>
      <xdr:row>41</xdr:row>
      <xdr:rowOff>136975</xdr:rowOff>
    </xdr:to>
    <xdr:cxnSp macro="">
      <xdr:nvCxnSpPr>
        <xdr:cNvPr id="1281302" name="Straight Connector 1281301"/>
        <xdr:cNvCxnSpPr/>
      </xdr:nvCxnSpPr>
      <xdr:spPr>
        <a:xfrm>
          <a:off x="31602139" y="22179026"/>
          <a:ext cx="401861" cy="876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40</xdr:row>
      <xdr:rowOff>438679</xdr:rowOff>
    </xdr:from>
    <xdr:to>
      <xdr:col>54</xdr:col>
      <xdr:colOff>499117</xdr:colOff>
      <xdr:row>40</xdr:row>
      <xdr:rowOff>508518</xdr:rowOff>
    </xdr:to>
    <xdr:cxnSp macro="">
      <xdr:nvCxnSpPr>
        <xdr:cNvPr id="1281303" name="Straight Connector 1281302"/>
        <xdr:cNvCxnSpPr/>
      </xdr:nvCxnSpPr>
      <xdr:spPr>
        <a:xfrm>
          <a:off x="29337000" y="22028679"/>
          <a:ext cx="308617" cy="698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539242</xdr:colOff>
      <xdr:row>41</xdr:row>
      <xdr:rowOff>271205</xdr:rowOff>
    </xdr:from>
    <xdr:to>
      <xdr:col>63</xdr:col>
      <xdr:colOff>210672</xdr:colOff>
      <xdr:row>41</xdr:row>
      <xdr:rowOff>536208</xdr:rowOff>
    </xdr:to>
    <xdr:cxnSp macro="">
      <xdr:nvCxnSpPr>
        <xdr:cNvPr id="1281304" name="Straight Connector 1281303"/>
        <xdr:cNvCxnSpPr/>
      </xdr:nvCxnSpPr>
      <xdr:spPr>
        <a:xfrm>
          <a:off x="32384492" y="22400955"/>
          <a:ext cx="1830430" cy="2650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210672</xdr:colOff>
      <xdr:row>41</xdr:row>
      <xdr:rowOff>536206</xdr:rowOff>
    </xdr:from>
    <xdr:to>
      <xdr:col>64</xdr:col>
      <xdr:colOff>127000</xdr:colOff>
      <xdr:row>42</xdr:row>
      <xdr:rowOff>151493</xdr:rowOff>
    </xdr:to>
    <xdr:cxnSp macro="">
      <xdr:nvCxnSpPr>
        <xdr:cNvPr id="1281305" name="Straight Connector 1281304"/>
        <xdr:cNvCxnSpPr/>
      </xdr:nvCxnSpPr>
      <xdr:spPr>
        <a:xfrm>
          <a:off x="34214922" y="22665956"/>
          <a:ext cx="456078" cy="1550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41</xdr:row>
      <xdr:rowOff>136975</xdr:rowOff>
    </xdr:from>
    <xdr:to>
      <xdr:col>59</xdr:col>
      <xdr:colOff>539245</xdr:colOff>
      <xdr:row>41</xdr:row>
      <xdr:rowOff>271201</xdr:rowOff>
    </xdr:to>
    <xdr:cxnSp macro="">
      <xdr:nvCxnSpPr>
        <xdr:cNvPr id="1281306" name="Straight Connector 1281305"/>
        <xdr:cNvCxnSpPr/>
      </xdr:nvCxnSpPr>
      <xdr:spPr>
        <a:xfrm>
          <a:off x="32004000" y="22266725"/>
          <a:ext cx="380495" cy="1342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258397</xdr:colOff>
      <xdr:row>42</xdr:row>
      <xdr:rowOff>209730</xdr:rowOff>
    </xdr:from>
    <xdr:to>
      <xdr:col>65</xdr:col>
      <xdr:colOff>250462</xdr:colOff>
      <xdr:row>42</xdr:row>
      <xdr:rowOff>334342</xdr:rowOff>
    </xdr:to>
    <xdr:cxnSp macro="">
      <xdr:nvCxnSpPr>
        <xdr:cNvPr id="1281307" name="Straight Connector 1281306"/>
        <xdr:cNvCxnSpPr/>
      </xdr:nvCxnSpPr>
      <xdr:spPr>
        <a:xfrm>
          <a:off x="34802397" y="22879230"/>
          <a:ext cx="531815" cy="1246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250459</xdr:colOff>
      <xdr:row>42</xdr:row>
      <xdr:rowOff>334341</xdr:rowOff>
    </xdr:from>
    <xdr:to>
      <xdr:col>65</xdr:col>
      <xdr:colOff>387865</xdr:colOff>
      <xdr:row>42</xdr:row>
      <xdr:rowOff>394616</xdr:rowOff>
    </xdr:to>
    <xdr:cxnSp macro="">
      <xdr:nvCxnSpPr>
        <xdr:cNvPr id="1281308" name="Straight Connector 1281307"/>
        <xdr:cNvCxnSpPr/>
      </xdr:nvCxnSpPr>
      <xdr:spPr>
        <a:xfrm>
          <a:off x="35334209" y="23003841"/>
          <a:ext cx="137406" cy="602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42</xdr:row>
      <xdr:rowOff>151493</xdr:rowOff>
    </xdr:from>
    <xdr:to>
      <xdr:col>64</xdr:col>
      <xdr:colOff>258397</xdr:colOff>
      <xdr:row>42</xdr:row>
      <xdr:rowOff>209727</xdr:rowOff>
    </xdr:to>
    <xdr:cxnSp macro="">
      <xdr:nvCxnSpPr>
        <xdr:cNvPr id="1281309" name="Straight Connector 1281308"/>
        <xdr:cNvCxnSpPr/>
      </xdr:nvCxnSpPr>
      <xdr:spPr>
        <a:xfrm>
          <a:off x="34671000" y="22820993"/>
          <a:ext cx="131397" cy="582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387874</xdr:colOff>
      <xdr:row>42</xdr:row>
      <xdr:rowOff>394624</xdr:rowOff>
    </xdr:from>
    <xdr:to>
      <xdr:col>65</xdr:col>
      <xdr:colOff>387908</xdr:colOff>
      <xdr:row>42</xdr:row>
      <xdr:rowOff>394630</xdr:rowOff>
    </xdr:to>
    <xdr:cxnSp macro="">
      <xdr:nvCxnSpPr>
        <xdr:cNvPr id="1281310" name="Straight Connector 1281309"/>
        <xdr:cNvCxnSpPr/>
      </xdr:nvCxnSpPr>
      <xdr:spPr>
        <a:xfrm>
          <a:off x="35471624" y="23064124"/>
          <a:ext cx="34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387908</xdr:colOff>
      <xdr:row>42</xdr:row>
      <xdr:rowOff>394629</xdr:rowOff>
    </xdr:from>
    <xdr:to>
      <xdr:col>65</xdr:col>
      <xdr:colOff>387917</xdr:colOff>
      <xdr:row>42</xdr:row>
      <xdr:rowOff>394633</xdr:rowOff>
    </xdr:to>
    <xdr:cxnSp macro="">
      <xdr:nvCxnSpPr>
        <xdr:cNvPr id="1281311" name="Straight Connector 1281310"/>
        <xdr:cNvCxnSpPr/>
      </xdr:nvCxnSpPr>
      <xdr:spPr>
        <a:xfrm>
          <a:off x="35471658" y="23064129"/>
          <a:ext cx="9" cy="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42</xdr:row>
      <xdr:rowOff>394616</xdr:rowOff>
    </xdr:from>
    <xdr:to>
      <xdr:col>65</xdr:col>
      <xdr:colOff>387874</xdr:colOff>
      <xdr:row>42</xdr:row>
      <xdr:rowOff>394619</xdr:rowOff>
    </xdr:to>
    <xdr:cxnSp macro="">
      <xdr:nvCxnSpPr>
        <xdr:cNvPr id="1281312" name="Straight Connector 1281311"/>
        <xdr:cNvCxnSpPr/>
      </xdr:nvCxnSpPr>
      <xdr:spPr>
        <a:xfrm>
          <a:off x="35471615" y="23064116"/>
          <a:ext cx="9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430904</xdr:colOff>
      <xdr:row>42</xdr:row>
      <xdr:rowOff>426909</xdr:rowOff>
    </xdr:from>
    <xdr:to>
      <xdr:col>66</xdr:col>
      <xdr:colOff>90233</xdr:colOff>
      <xdr:row>43</xdr:row>
      <xdr:rowOff>51411</xdr:rowOff>
    </xdr:to>
    <xdr:cxnSp macro="">
      <xdr:nvCxnSpPr>
        <xdr:cNvPr id="1281313" name="Straight Connector 1281312"/>
        <xdr:cNvCxnSpPr/>
      </xdr:nvCxnSpPr>
      <xdr:spPr>
        <a:xfrm>
          <a:off x="35514654" y="23096409"/>
          <a:ext cx="199079" cy="1642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90233</xdr:colOff>
      <xdr:row>43</xdr:row>
      <xdr:rowOff>51406</xdr:rowOff>
    </xdr:from>
    <xdr:to>
      <xdr:col>66</xdr:col>
      <xdr:colOff>114300</xdr:colOff>
      <xdr:row>43</xdr:row>
      <xdr:rowOff>69658</xdr:rowOff>
    </xdr:to>
    <xdr:cxnSp macro="">
      <xdr:nvCxnSpPr>
        <xdr:cNvPr id="1281314" name="Straight Connector 1281313"/>
        <xdr:cNvCxnSpPr/>
      </xdr:nvCxnSpPr>
      <xdr:spPr>
        <a:xfrm>
          <a:off x="35713733" y="23260656"/>
          <a:ext cx="24067" cy="182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42</xdr:row>
      <xdr:rowOff>394633</xdr:rowOff>
    </xdr:from>
    <xdr:to>
      <xdr:col>65</xdr:col>
      <xdr:colOff>430904</xdr:colOff>
      <xdr:row>42</xdr:row>
      <xdr:rowOff>426909</xdr:rowOff>
    </xdr:to>
    <xdr:cxnSp macro="">
      <xdr:nvCxnSpPr>
        <xdr:cNvPr id="1281315" name="Straight Connector 1281314"/>
        <xdr:cNvCxnSpPr/>
      </xdr:nvCxnSpPr>
      <xdr:spPr>
        <a:xfrm>
          <a:off x="35471667" y="23064133"/>
          <a:ext cx="42987" cy="322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188705</xdr:colOff>
      <xdr:row>43</xdr:row>
      <xdr:rowOff>128146</xdr:rowOff>
    </xdr:from>
    <xdr:to>
      <xdr:col>66</xdr:col>
      <xdr:colOff>343486</xdr:colOff>
      <xdr:row>43</xdr:row>
      <xdr:rowOff>260350</xdr:rowOff>
    </xdr:to>
    <xdr:cxnSp macro="">
      <xdr:nvCxnSpPr>
        <xdr:cNvPr id="1281316" name="Straight Connector 1281315"/>
        <xdr:cNvCxnSpPr/>
      </xdr:nvCxnSpPr>
      <xdr:spPr>
        <a:xfrm>
          <a:off x="35812205" y="23337396"/>
          <a:ext cx="154781" cy="1322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43</xdr:row>
      <xdr:rowOff>69658</xdr:rowOff>
    </xdr:from>
    <xdr:to>
      <xdr:col>66</xdr:col>
      <xdr:colOff>188705</xdr:colOff>
      <xdr:row>43</xdr:row>
      <xdr:rowOff>128146</xdr:rowOff>
    </xdr:to>
    <xdr:cxnSp macro="">
      <xdr:nvCxnSpPr>
        <xdr:cNvPr id="1281317" name="Straight Connector 1281316"/>
        <xdr:cNvCxnSpPr/>
      </xdr:nvCxnSpPr>
      <xdr:spPr>
        <a:xfrm>
          <a:off x="35737800" y="23278908"/>
          <a:ext cx="74405" cy="584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149485</xdr:colOff>
      <xdr:row>43</xdr:row>
      <xdr:rowOff>159953</xdr:rowOff>
    </xdr:from>
    <xdr:to>
      <xdr:col>14</xdr:col>
      <xdr:colOff>161544</xdr:colOff>
      <xdr:row>43</xdr:row>
      <xdr:rowOff>232959</xdr:rowOff>
    </xdr:to>
    <xdr:cxnSp macro="">
      <xdr:nvCxnSpPr>
        <xdr:cNvPr id="1281318" name="Straight Connector 1281317"/>
        <xdr:cNvCxnSpPr/>
      </xdr:nvCxnSpPr>
      <xdr:spPr>
        <a:xfrm flipV="1">
          <a:off x="7166235" y="23369203"/>
          <a:ext cx="551809" cy="730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161537</xdr:colOff>
      <xdr:row>43</xdr:row>
      <xdr:rowOff>122518</xdr:rowOff>
    </xdr:from>
    <xdr:to>
      <xdr:col>14</xdr:col>
      <xdr:colOff>444500</xdr:colOff>
      <xdr:row>43</xdr:row>
      <xdr:rowOff>159955</xdr:rowOff>
    </xdr:to>
    <xdr:cxnSp macro="">
      <xdr:nvCxnSpPr>
        <xdr:cNvPr id="1281319" name="Straight Connector 1281318"/>
        <xdr:cNvCxnSpPr/>
      </xdr:nvCxnSpPr>
      <xdr:spPr>
        <a:xfrm flipV="1">
          <a:off x="7718037" y="23331768"/>
          <a:ext cx="282963" cy="374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43</xdr:row>
      <xdr:rowOff>232958</xdr:rowOff>
    </xdr:from>
    <xdr:to>
      <xdr:col>13</xdr:col>
      <xdr:colOff>149500</xdr:colOff>
      <xdr:row>43</xdr:row>
      <xdr:rowOff>260348</xdr:rowOff>
    </xdr:to>
    <xdr:cxnSp macro="">
      <xdr:nvCxnSpPr>
        <xdr:cNvPr id="1281320" name="Straight Connector 1281319"/>
        <xdr:cNvCxnSpPr/>
      </xdr:nvCxnSpPr>
      <xdr:spPr>
        <a:xfrm flipV="1">
          <a:off x="6959209" y="23442208"/>
          <a:ext cx="207041" cy="273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97318</xdr:colOff>
      <xdr:row>42</xdr:row>
      <xdr:rowOff>465094</xdr:rowOff>
    </xdr:from>
    <xdr:to>
      <xdr:col>17</xdr:col>
      <xdr:colOff>188178</xdr:colOff>
      <xdr:row>42</xdr:row>
      <xdr:rowOff>478239</xdr:rowOff>
    </xdr:to>
    <xdr:cxnSp macro="">
      <xdr:nvCxnSpPr>
        <xdr:cNvPr id="1281321" name="Straight Connector 1281320"/>
        <xdr:cNvCxnSpPr/>
      </xdr:nvCxnSpPr>
      <xdr:spPr>
        <a:xfrm flipV="1">
          <a:off x="9273068" y="23134594"/>
          <a:ext cx="90860" cy="131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188153</xdr:colOff>
      <xdr:row>42</xdr:row>
      <xdr:rowOff>276434</xdr:rowOff>
    </xdr:from>
    <xdr:to>
      <xdr:col>19</xdr:col>
      <xdr:colOff>412750</xdr:colOff>
      <xdr:row>42</xdr:row>
      <xdr:rowOff>465097</xdr:rowOff>
    </xdr:to>
    <xdr:cxnSp macro="">
      <xdr:nvCxnSpPr>
        <xdr:cNvPr id="1281322" name="Straight Connector 1281321"/>
        <xdr:cNvCxnSpPr/>
      </xdr:nvCxnSpPr>
      <xdr:spPr>
        <a:xfrm flipV="1">
          <a:off x="9363903" y="22945934"/>
          <a:ext cx="1304097" cy="1886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42</xdr:row>
      <xdr:rowOff>478231</xdr:rowOff>
    </xdr:from>
    <xdr:to>
      <xdr:col>17</xdr:col>
      <xdr:colOff>97372</xdr:colOff>
      <xdr:row>43</xdr:row>
      <xdr:rowOff>122518</xdr:rowOff>
    </xdr:to>
    <xdr:cxnSp macro="">
      <xdr:nvCxnSpPr>
        <xdr:cNvPr id="1281323" name="Straight Connector 1281322"/>
        <xdr:cNvCxnSpPr/>
      </xdr:nvCxnSpPr>
      <xdr:spPr>
        <a:xfrm flipV="1">
          <a:off x="8001000" y="23147731"/>
          <a:ext cx="1272122" cy="1840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1453</xdr:colOff>
      <xdr:row>41</xdr:row>
      <xdr:rowOff>481471</xdr:rowOff>
    </xdr:from>
    <xdr:to>
      <xdr:col>24</xdr:col>
      <xdr:colOff>279279</xdr:colOff>
      <xdr:row>42</xdr:row>
      <xdr:rowOff>189247</xdr:rowOff>
    </xdr:to>
    <xdr:cxnSp macro="">
      <xdr:nvCxnSpPr>
        <xdr:cNvPr id="1281324" name="Straight Connector 1281323"/>
        <xdr:cNvCxnSpPr/>
      </xdr:nvCxnSpPr>
      <xdr:spPr>
        <a:xfrm flipV="1">
          <a:off x="11336203" y="22611221"/>
          <a:ext cx="1897076" cy="2475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42</xdr:row>
      <xdr:rowOff>189246</xdr:rowOff>
    </xdr:from>
    <xdr:to>
      <xdr:col>21</xdr:col>
      <xdr:colOff>1466</xdr:colOff>
      <xdr:row>42</xdr:row>
      <xdr:rowOff>276434</xdr:rowOff>
    </xdr:to>
    <xdr:cxnSp macro="">
      <xdr:nvCxnSpPr>
        <xdr:cNvPr id="1281325" name="Straight Connector 1281324"/>
        <xdr:cNvCxnSpPr/>
      </xdr:nvCxnSpPr>
      <xdr:spPr>
        <a:xfrm flipV="1">
          <a:off x="10668000" y="22858746"/>
          <a:ext cx="668216" cy="871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279180</xdr:colOff>
      <xdr:row>41</xdr:row>
      <xdr:rowOff>461907</xdr:rowOff>
    </xdr:from>
    <xdr:to>
      <xdr:col>24</xdr:col>
      <xdr:colOff>374752</xdr:colOff>
      <xdr:row>41</xdr:row>
      <xdr:rowOff>481484</xdr:rowOff>
    </xdr:to>
    <xdr:cxnSp macro="">
      <xdr:nvCxnSpPr>
        <xdr:cNvPr id="1281326" name="Straight Connector 1281325"/>
        <xdr:cNvCxnSpPr/>
      </xdr:nvCxnSpPr>
      <xdr:spPr>
        <a:xfrm flipV="1">
          <a:off x="13233180" y="22591657"/>
          <a:ext cx="95572" cy="195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374752</xdr:colOff>
      <xdr:row>41</xdr:row>
      <xdr:rowOff>459747</xdr:rowOff>
    </xdr:from>
    <xdr:to>
      <xdr:col>24</xdr:col>
      <xdr:colOff>381000</xdr:colOff>
      <xdr:row>41</xdr:row>
      <xdr:rowOff>461907</xdr:rowOff>
    </xdr:to>
    <xdr:cxnSp macro="">
      <xdr:nvCxnSpPr>
        <xdr:cNvPr id="1281327" name="Straight Connector 1281326"/>
        <xdr:cNvCxnSpPr/>
      </xdr:nvCxnSpPr>
      <xdr:spPr>
        <a:xfrm flipV="1">
          <a:off x="13328752" y="22589497"/>
          <a:ext cx="6248" cy="21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388652</xdr:colOff>
      <xdr:row>41</xdr:row>
      <xdr:rowOff>2538</xdr:rowOff>
    </xdr:from>
    <xdr:to>
      <xdr:col>29</xdr:col>
      <xdr:colOff>168218</xdr:colOff>
      <xdr:row>41</xdr:row>
      <xdr:rowOff>457716</xdr:rowOff>
    </xdr:to>
    <xdr:cxnSp macro="">
      <xdr:nvCxnSpPr>
        <xdr:cNvPr id="1281328" name="Straight Connector 1281327"/>
        <xdr:cNvCxnSpPr/>
      </xdr:nvCxnSpPr>
      <xdr:spPr>
        <a:xfrm flipV="1">
          <a:off x="13342652" y="22132288"/>
          <a:ext cx="2478316" cy="4551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168216</xdr:colOff>
      <xdr:row>40</xdr:row>
      <xdr:rowOff>490948</xdr:rowOff>
    </xdr:from>
    <xdr:to>
      <xdr:col>29</xdr:col>
      <xdr:colOff>349250</xdr:colOff>
      <xdr:row>41</xdr:row>
      <xdr:rowOff>2536</xdr:rowOff>
    </xdr:to>
    <xdr:cxnSp macro="">
      <xdr:nvCxnSpPr>
        <xdr:cNvPr id="1281329" name="Straight Connector 1281328"/>
        <xdr:cNvCxnSpPr/>
      </xdr:nvCxnSpPr>
      <xdr:spPr>
        <a:xfrm flipV="1">
          <a:off x="15820966" y="22080948"/>
          <a:ext cx="181034" cy="513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41</xdr:row>
      <xdr:rowOff>457707</xdr:rowOff>
    </xdr:from>
    <xdr:to>
      <xdr:col>24</xdr:col>
      <xdr:colOff>388658</xdr:colOff>
      <xdr:row>41</xdr:row>
      <xdr:rowOff>459747</xdr:rowOff>
    </xdr:to>
    <xdr:cxnSp macro="">
      <xdr:nvCxnSpPr>
        <xdr:cNvPr id="1281330" name="Straight Connector 1281329"/>
        <xdr:cNvCxnSpPr/>
      </xdr:nvCxnSpPr>
      <xdr:spPr>
        <a:xfrm flipV="1">
          <a:off x="13335000" y="22587457"/>
          <a:ext cx="7658" cy="20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24208</xdr:colOff>
      <xdr:row>40</xdr:row>
      <xdr:rowOff>130068</xdr:rowOff>
    </xdr:from>
    <xdr:to>
      <xdr:col>33</xdr:col>
      <xdr:colOff>492317</xdr:colOff>
      <xdr:row>40</xdr:row>
      <xdr:rowOff>447827</xdr:rowOff>
    </xdr:to>
    <xdr:cxnSp macro="">
      <xdr:nvCxnSpPr>
        <xdr:cNvPr id="1281331" name="Straight Connector 1281330"/>
        <xdr:cNvCxnSpPr/>
      </xdr:nvCxnSpPr>
      <xdr:spPr>
        <a:xfrm flipV="1">
          <a:off x="16216708" y="21720068"/>
          <a:ext cx="2087359" cy="3177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492316</xdr:colOff>
      <xdr:row>40</xdr:row>
      <xdr:rowOff>53862</xdr:rowOff>
    </xdr:from>
    <xdr:to>
      <xdr:col>34</xdr:col>
      <xdr:colOff>317500</xdr:colOff>
      <xdr:row>40</xdr:row>
      <xdr:rowOff>130066</xdr:rowOff>
    </xdr:to>
    <xdr:cxnSp macro="">
      <xdr:nvCxnSpPr>
        <xdr:cNvPr id="1281332" name="Straight Connector 1281331"/>
        <xdr:cNvCxnSpPr/>
      </xdr:nvCxnSpPr>
      <xdr:spPr>
        <a:xfrm flipV="1">
          <a:off x="18304066" y="21643862"/>
          <a:ext cx="364934" cy="762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40</xdr:row>
      <xdr:rowOff>447816</xdr:rowOff>
    </xdr:from>
    <xdr:to>
      <xdr:col>30</xdr:col>
      <xdr:colOff>24216</xdr:colOff>
      <xdr:row>40</xdr:row>
      <xdr:rowOff>490948</xdr:rowOff>
    </xdr:to>
    <xdr:cxnSp macro="">
      <xdr:nvCxnSpPr>
        <xdr:cNvPr id="1281333" name="Straight Connector 1281332"/>
        <xdr:cNvCxnSpPr/>
      </xdr:nvCxnSpPr>
      <xdr:spPr>
        <a:xfrm flipV="1">
          <a:off x="16002000" y="22037816"/>
          <a:ext cx="214716" cy="431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192638</xdr:colOff>
      <xdr:row>39</xdr:row>
      <xdr:rowOff>336714</xdr:rowOff>
    </xdr:from>
    <xdr:to>
      <xdr:col>38</xdr:col>
      <xdr:colOff>288951</xdr:colOff>
      <xdr:row>40</xdr:row>
      <xdr:rowOff>1397</xdr:rowOff>
    </xdr:to>
    <xdr:cxnSp macro="">
      <xdr:nvCxnSpPr>
        <xdr:cNvPr id="1281334" name="Straight Connector 1281333"/>
        <xdr:cNvCxnSpPr/>
      </xdr:nvCxnSpPr>
      <xdr:spPr>
        <a:xfrm flipV="1">
          <a:off x="19083888" y="21386964"/>
          <a:ext cx="1715563" cy="2044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288948</xdr:colOff>
      <xdr:row>39</xdr:row>
      <xdr:rowOff>268408</xdr:rowOff>
    </xdr:from>
    <xdr:to>
      <xdr:col>39</xdr:col>
      <xdr:colOff>285750</xdr:colOff>
      <xdr:row>39</xdr:row>
      <xdr:rowOff>336711</xdr:rowOff>
    </xdr:to>
    <xdr:cxnSp macro="">
      <xdr:nvCxnSpPr>
        <xdr:cNvPr id="1281335" name="Straight Connector 1281334"/>
        <xdr:cNvCxnSpPr/>
      </xdr:nvCxnSpPr>
      <xdr:spPr>
        <a:xfrm flipV="1">
          <a:off x="20799448" y="21318658"/>
          <a:ext cx="536552" cy="683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40</xdr:row>
      <xdr:rowOff>1386</xdr:rowOff>
    </xdr:from>
    <xdr:to>
      <xdr:col>35</xdr:col>
      <xdr:colOff>192646</xdr:colOff>
      <xdr:row>40</xdr:row>
      <xdr:rowOff>53862</xdr:rowOff>
    </xdr:to>
    <xdr:cxnSp macro="">
      <xdr:nvCxnSpPr>
        <xdr:cNvPr id="1281336" name="Straight Connector 1281335"/>
        <xdr:cNvCxnSpPr/>
      </xdr:nvCxnSpPr>
      <xdr:spPr>
        <a:xfrm flipV="1">
          <a:off x="18669000" y="21591386"/>
          <a:ext cx="414896" cy="524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328358</xdr:colOff>
      <xdr:row>39</xdr:row>
      <xdr:rowOff>118295</xdr:rowOff>
    </xdr:from>
    <xdr:to>
      <xdr:col>43</xdr:col>
      <xdr:colOff>116987</xdr:colOff>
      <xdr:row>39</xdr:row>
      <xdr:rowOff>241471</xdr:rowOff>
    </xdr:to>
    <xdr:cxnSp macro="">
      <xdr:nvCxnSpPr>
        <xdr:cNvPr id="1281337" name="Straight Connector 1281336"/>
        <xdr:cNvCxnSpPr/>
      </xdr:nvCxnSpPr>
      <xdr:spPr>
        <a:xfrm flipV="1">
          <a:off x="21918358" y="21168545"/>
          <a:ext cx="1407879" cy="1231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116984</xdr:colOff>
      <xdr:row>39</xdr:row>
      <xdr:rowOff>88685</xdr:rowOff>
    </xdr:from>
    <xdr:to>
      <xdr:col>44</xdr:col>
      <xdr:colOff>254000</xdr:colOff>
      <xdr:row>39</xdr:row>
      <xdr:rowOff>118290</xdr:rowOff>
    </xdr:to>
    <xdr:cxnSp macro="">
      <xdr:nvCxnSpPr>
        <xdr:cNvPr id="1281338" name="Straight Connector 1281337"/>
        <xdr:cNvCxnSpPr/>
      </xdr:nvCxnSpPr>
      <xdr:spPr>
        <a:xfrm flipV="1">
          <a:off x="23326234" y="21138935"/>
          <a:ext cx="676766" cy="296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39</xdr:row>
      <xdr:rowOff>241461</xdr:rowOff>
    </xdr:from>
    <xdr:to>
      <xdr:col>40</xdr:col>
      <xdr:colOff>328366</xdr:colOff>
      <xdr:row>39</xdr:row>
      <xdr:rowOff>268408</xdr:rowOff>
    </xdr:to>
    <xdr:cxnSp macro="">
      <xdr:nvCxnSpPr>
        <xdr:cNvPr id="1281339" name="Straight Connector 1281338"/>
        <xdr:cNvCxnSpPr/>
      </xdr:nvCxnSpPr>
      <xdr:spPr>
        <a:xfrm flipV="1">
          <a:off x="21336000" y="21291711"/>
          <a:ext cx="582366" cy="269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416722</xdr:colOff>
      <xdr:row>39</xdr:row>
      <xdr:rowOff>49640</xdr:rowOff>
    </xdr:from>
    <xdr:to>
      <xdr:col>47</xdr:col>
      <xdr:colOff>526456</xdr:colOff>
      <xdr:row>39</xdr:row>
      <xdr:rowOff>115396</xdr:rowOff>
    </xdr:to>
    <xdr:cxnSp macro="">
      <xdr:nvCxnSpPr>
        <xdr:cNvPr id="1281340" name="Straight Connector 1281339"/>
        <xdr:cNvCxnSpPr/>
      </xdr:nvCxnSpPr>
      <xdr:spPr>
        <a:xfrm flipV="1">
          <a:off x="24705472" y="21099890"/>
          <a:ext cx="1189234" cy="657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526452</xdr:colOff>
      <xdr:row>39</xdr:row>
      <xdr:rowOff>49636</xdr:rowOff>
    </xdr:from>
    <xdr:to>
      <xdr:col>49</xdr:col>
      <xdr:colOff>222250</xdr:colOff>
      <xdr:row>39</xdr:row>
      <xdr:rowOff>80358</xdr:rowOff>
    </xdr:to>
    <xdr:cxnSp macro="">
      <xdr:nvCxnSpPr>
        <xdr:cNvPr id="1281341" name="Straight Connector 1281340"/>
        <xdr:cNvCxnSpPr/>
      </xdr:nvCxnSpPr>
      <xdr:spPr>
        <a:xfrm>
          <a:off x="25894702" y="21099886"/>
          <a:ext cx="775298" cy="307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39</xdr:row>
      <xdr:rowOff>88685</xdr:rowOff>
    </xdr:from>
    <xdr:to>
      <xdr:col>45</xdr:col>
      <xdr:colOff>416728</xdr:colOff>
      <xdr:row>39</xdr:row>
      <xdr:rowOff>115385</xdr:rowOff>
    </xdr:to>
    <xdr:cxnSp macro="">
      <xdr:nvCxnSpPr>
        <xdr:cNvPr id="1281342" name="Straight Connector 1281341"/>
        <xdr:cNvCxnSpPr/>
      </xdr:nvCxnSpPr>
      <xdr:spPr>
        <a:xfrm>
          <a:off x="24003000" y="21138935"/>
          <a:ext cx="702478" cy="267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456760</xdr:colOff>
      <xdr:row>39</xdr:row>
      <xdr:rowOff>162502</xdr:rowOff>
    </xdr:from>
    <xdr:to>
      <xdr:col>52</xdr:col>
      <xdr:colOff>437948</xdr:colOff>
      <xdr:row>39</xdr:row>
      <xdr:rowOff>179093</xdr:rowOff>
    </xdr:to>
    <xdr:cxnSp macro="">
      <xdr:nvCxnSpPr>
        <xdr:cNvPr id="1281343" name="Straight Connector 1281342"/>
        <xdr:cNvCxnSpPr/>
      </xdr:nvCxnSpPr>
      <xdr:spPr>
        <a:xfrm flipV="1">
          <a:off x="27444260" y="21212752"/>
          <a:ext cx="1060688" cy="165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437945</xdr:colOff>
      <xdr:row>39</xdr:row>
      <xdr:rowOff>162497</xdr:rowOff>
    </xdr:from>
    <xdr:to>
      <xdr:col>54</xdr:col>
      <xdr:colOff>190500</xdr:colOff>
      <xdr:row>39</xdr:row>
      <xdr:rowOff>266489</xdr:rowOff>
    </xdr:to>
    <xdr:cxnSp macro="">
      <xdr:nvCxnSpPr>
        <xdr:cNvPr id="1281344" name="Straight Connector 1281343"/>
        <xdr:cNvCxnSpPr/>
      </xdr:nvCxnSpPr>
      <xdr:spPr>
        <a:xfrm>
          <a:off x="28504945" y="21212747"/>
          <a:ext cx="832055" cy="1039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39</xdr:row>
      <xdr:rowOff>80358</xdr:rowOff>
    </xdr:from>
    <xdr:to>
      <xdr:col>50</xdr:col>
      <xdr:colOff>456763</xdr:colOff>
      <xdr:row>39</xdr:row>
      <xdr:rowOff>179085</xdr:rowOff>
    </xdr:to>
    <xdr:cxnSp macro="">
      <xdr:nvCxnSpPr>
        <xdr:cNvPr id="1281345" name="Straight Connector 1281344"/>
        <xdr:cNvCxnSpPr/>
      </xdr:nvCxnSpPr>
      <xdr:spPr>
        <a:xfrm>
          <a:off x="26670000" y="21130608"/>
          <a:ext cx="774263" cy="987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456620</xdr:colOff>
      <xdr:row>39</xdr:row>
      <xdr:rowOff>448863</xdr:rowOff>
    </xdr:from>
    <xdr:to>
      <xdr:col>57</xdr:col>
      <xdr:colOff>384377</xdr:colOff>
      <xdr:row>39</xdr:row>
      <xdr:rowOff>490308</xdr:rowOff>
    </xdr:to>
    <xdr:cxnSp macro="">
      <xdr:nvCxnSpPr>
        <xdr:cNvPr id="1281346" name="Straight Connector 1281345"/>
        <xdr:cNvCxnSpPr/>
      </xdr:nvCxnSpPr>
      <xdr:spPr>
        <a:xfrm>
          <a:off x="30142870" y="21499113"/>
          <a:ext cx="1007257" cy="414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384373</xdr:colOff>
      <xdr:row>39</xdr:row>
      <xdr:rowOff>490303</xdr:rowOff>
    </xdr:from>
    <xdr:to>
      <xdr:col>59</xdr:col>
      <xdr:colOff>158750</xdr:colOff>
      <xdr:row>40</xdr:row>
      <xdr:rowOff>136896</xdr:rowOff>
    </xdr:to>
    <xdr:cxnSp macro="">
      <xdr:nvCxnSpPr>
        <xdr:cNvPr id="1281347" name="Straight Connector 1281346"/>
        <xdr:cNvCxnSpPr/>
      </xdr:nvCxnSpPr>
      <xdr:spPr>
        <a:xfrm>
          <a:off x="31150123" y="21540553"/>
          <a:ext cx="853877" cy="1863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39</xdr:row>
      <xdr:rowOff>266489</xdr:rowOff>
    </xdr:from>
    <xdr:to>
      <xdr:col>55</xdr:col>
      <xdr:colOff>456623</xdr:colOff>
      <xdr:row>39</xdr:row>
      <xdr:rowOff>448856</xdr:rowOff>
    </xdr:to>
    <xdr:cxnSp macro="">
      <xdr:nvCxnSpPr>
        <xdr:cNvPr id="1281348" name="Straight Connector 1281347"/>
        <xdr:cNvCxnSpPr/>
      </xdr:nvCxnSpPr>
      <xdr:spPr>
        <a:xfrm>
          <a:off x="29337000" y="21316739"/>
          <a:ext cx="805873" cy="1823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427478</xdr:colOff>
      <xdr:row>40</xdr:row>
      <xdr:rowOff>422108</xdr:rowOff>
    </xdr:from>
    <xdr:to>
      <xdr:col>62</xdr:col>
      <xdr:colOff>356381</xdr:colOff>
      <xdr:row>41</xdr:row>
      <xdr:rowOff>28350</xdr:rowOff>
    </xdr:to>
    <xdr:cxnSp macro="">
      <xdr:nvCxnSpPr>
        <xdr:cNvPr id="1281349" name="Straight Connector 1281348"/>
        <xdr:cNvCxnSpPr/>
      </xdr:nvCxnSpPr>
      <xdr:spPr>
        <a:xfrm>
          <a:off x="32812478" y="22012108"/>
          <a:ext cx="1008403" cy="1459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356378</xdr:colOff>
      <xdr:row>41</xdr:row>
      <xdr:rowOff>28347</xdr:rowOff>
    </xdr:from>
    <xdr:to>
      <xdr:col>64</xdr:col>
      <xdr:colOff>127000</xdr:colOff>
      <xdr:row>41</xdr:row>
      <xdr:rowOff>317334</xdr:rowOff>
    </xdr:to>
    <xdr:cxnSp macro="">
      <xdr:nvCxnSpPr>
        <xdr:cNvPr id="1281350" name="Straight Connector 1281349"/>
        <xdr:cNvCxnSpPr/>
      </xdr:nvCxnSpPr>
      <xdr:spPr>
        <a:xfrm>
          <a:off x="33820878" y="22158097"/>
          <a:ext cx="850122" cy="2889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40</xdr:row>
      <xdr:rowOff>136896</xdr:rowOff>
    </xdr:from>
    <xdr:to>
      <xdr:col>60</xdr:col>
      <xdr:colOff>427481</xdr:colOff>
      <xdr:row>40</xdr:row>
      <xdr:rowOff>422103</xdr:rowOff>
    </xdr:to>
    <xdr:cxnSp macro="">
      <xdr:nvCxnSpPr>
        <xdr:cNvPr id="1281351" name="Straight Connector 1281350"/>
        <xdr:cNvCxnSpPr/>
      </xdr:nvCxnSpPr>
      <xdr:spPr>
        <a:xfrm>
          <a:off x="32004000" y="21726896"/>
          <a:ext cx="808481" cy="2852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371918</xdr:colOff>
      <xdr:row>41</xdr:row>
      <xdr:rowOff>425881</xdr:rowOff>
    </xdr:from>
    <xdr:to>
      <xdr:col>65</xdr:col>
      <xdr:colOff>139474</xdr:colOff>
      <xdr:row>41</xdr:row>
      <xdr:rowOff>497887</xdr:rowOff>
    </xdr:to>
    <xdr:cxnSp macro="">
      <xdr:nvCxnSpPr>
        <xdr:cNvPr id="1281352" name="Straight Connector 1281351"/>
        <xdr:cNvCxnSpPr/>
      </xdr:nvCxnSpPr>
      <xdr:spPr>
        <a:xfrm>
          <a:off x="34915918" y="22555631"/>
          <a:ext cx="307306" cy="720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139474</xdr:colOff>
      <xdr:row>41</xdr:row>
      <xdr:rowOff>497884</xdr:rowOff>
    </xdr:from>
    <xdr:to>
      <xdr:col>65</xdr:col>
      <xdr:colOff>387865</xdr:colOff>
      <xdr:row>42</xdr:row>
      <xdr:rowOff>67098</xdr:rowOff>
    </xdr:to>
    <xdr:cxnSp macro="">
      <xdr:nvCxnSpPr>
        <xdr:cNvPr id="1281353" name="Straight Connector 1281352"/>
        <xdr:cNvCxnSpPr/>
      </xdr:nvCxnSpPr>
      <xdr:spPr>
        <a:xfrm>
          <a:off x="35223224" y="22627634"/>
          <a:ext cx="248391" cy="1089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41</xdr:row>
      <xdr:rowOff>317334</xdr:rowOff>
    </xdr:from>
    <xdr:to>
      <xdr:col>64</xdr:col>
      <xdr:colOff>371921</xdr:colOff>
      <xdr:row>41</xdr:row>
      <xdr:rowOff>425878</xdr:rowOff>
    </xdr:to>
    <xdr:cxnSp macro="">
      <xdr:nvCxnSpPr>
        <xdr:cNvPr id="1281354" name="Straight Connector 1281353"/>
        <xdr:cNvCxnSpPr/>
      </xdr:nvCxnSpPr>
      <xdr:spPr>
        <a:xfrm>
          <a:off x="34671000" y="22447084"/>
          <a:ext cx="244921" cy="1085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387880</xdr:colOff>
      <xdr:row>42</xdr:row>
      <xdr:rowOff>67109</xdr:rowOff>
    </xdr:from>
    <xdr:to>
      <xdr:col>65</xdr:col>
      <xdr:colOff>387902</xdr:colOff>
      <xdr:row>42</xdr:row>
      <xdr:rowOff>67114</xdr:rowOff>
    </xdr:to>
    <xdr:cxnSp macro="">
      <xdr:nvCxnSpPr>
        <xdr:cNvPr id="1281355" name="Straight Connector 1281354"/>
        <xdr:cNvCxnSpPr/>
      </xdr:nvCxnSpPr>
      <xdr:spPr>
        <a:xfrm>
          <a:off x="35471630" y="22736609"/>
          <a:ext cx="22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387902</xdr:colOff>
      <xdr:row>42</xdr:row>
      <xdr:rowOff>67111</xdr:rowOff>
    </xdr:from>
    <xdr:to>
      <xdr:col>65</xdr:col>
      <xdr:colOff>387917</xdr:colOff>
      <xdr:row>42</xdr:row>
      <xdr:rowOff>67118</xdr:rowOff>
    </xdr:to>
    <xdr:cxnSp macro="">
      <xdr:nvCxnSpPr>
        <xdr:cNvPr id="1281356" name="Straight Connector 1281355"/>
        <xdr:cNvCxnSpPr/>
      </xdr:nvCxnSpPr>
      <xdr:spPr>
        <a:xfrm>
          <a:off x="35471652" y="22736611"/>
          <a:ext cx="15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42</xdr:row>
      <xdr:rowOff>67098</xdr:rowOff>
    </xdr:from>
    <xdr:to>
      <xdr:col>65</xdr:col>
      <xdr:colOff>387880</xdr:colOff>
      <xdr:row>42</xdr:row>
      <xdr:rowOff>67106</xdr:rowOff>
    </xdr:to>
    <xdr:cxnSp macro="">
      <xdr:nvCxnSpPr>
        <xdr:cNvPr id="1281357" name="Straight Connector 1281356"/>
        <xdr:cNvCxnSpPr/>
      </xdr:nvCxnSpPr>
      <xdr:spPr>
        <a:xfrm>
          <a:off x="35471615" y="22736598"/>
          <a:ext cx="15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465624</xdr:colOff>
      <xdr:row>42</xdr:row>
      <xdr:rowOff>125465</xdr:rowOff>
    </xdr:from>
    <xdr:to>
      <xdr:col>66</xdr:col>
      <xdr:colOff>48220</xdr:colOff>
      <xdr:row>42</xdr:row>
      <xdr:rowOff>226406</xdr:rowOff>
    </xdr:to>
    <xdr:cxnSp macro="">
      <xdr:nvCxnSpPr>
        <xdr:cNvPr id="1281358" name="Straight Connector 1281357"/>
        <xdr:cNvCxnSpPr/>
      </xdr:nvCxnSpPr>
      <xdr:spPr>
        <a:xfrm>
          <a:off x="35549374" y="22794965"/>
          <a:ext cx="122346" cy="1009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48220</xdr:colOff>
      <xdr:row>42</xdr:row>
      <xdr:rowOff>226402</xdr:rowOff>
    </xdr:from>
    <xdr:to>
      <xdr:col>66</xdr:col>
      <xdr:colOff>114300</xdr:colOff>
      <xdr:row>42</xdr:row>
      <xdr:rowOff>276516</xdr:rowOff>
    </xdr:to>
    <xdr:cxnSp macro="">
      <xdr:nvCxnSpPr>
        <xdr:cNvPr id="1281359" name="Straight Connector 1281358"/>
        <xdr:cNvCxnSpPr/>
      </xdr:nvCxnSpPr>
      <xdr:spPr>
        <a:xfrm>
          <a:off x="35671720" y="22895902"/>
          <a:ext cx="66080" cy="501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42</xdr:row>
      <xdr:rowOff>67118</xdr:rowOff>
    </xdr:from>
    <xdr:to>
      <xdr:col>65</xdr:col>
      <xdr:colOff>465624</xdr:colOff>
      <xdr:row>42</xdr:row>
      <xdr:rowOff>125464</xdr:rowOff>
    </xdr:to>
    <xdr:cxnSp macro="">
      <xdr:nvCxnSpPr>
        <xdr:cNvPr id="1281360" name="Straight Connector 1281359"/>
        <xdr:cNvCxnSpPr/>
      </xdr:nvCxnSpPr>
      <xdr:spPr>
        <a:xfrm>
          <a:off x="35471667" y="22736618"/>
          <a:ext cx="77707" cy="583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318598</xdr:colOff>
      <xdr:row>42</xdr:row>
      <xdr:rowOff>437105</xdr:rowOff>
    </xdr:from>
    <xdr:to>
      <xdr:col>67</xdr:col>
      <xdr:colOff>203826</xdr:colOff>
      <xdr:row>43</xdr:row>
      <xdr:rowOff>260350</xdr:rowOff>
    </xdr:to>
    <xdr:cxnSp macro="">
      <xdr:nvCxnSpPr>
        <xdr:cNvPr id="1281361" name="Straight Connector 1281360"/>
        <xdr:cNvCxnSpPr/>
      </xdr:nvCxnSpPr>
      <xdr:spPr>
        <a:xfrm>
          <a:off x="35942098" y="23106605"/>
          <a:ext cx="424978" cy="362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42</xdr:row>
      <xdr:rowOff>276516</xdr:rowOff>
    </xdr:from>
    <xdr:to>
      <xdr:col>66</xdr:col>
      <xdr:colOff>318598</xdr:colOff>
      <xdr:row>42</xdr:row>
      <xdr:rowOff>437104</xdr:rowOff>
    </xdr:to>
    <xdr:cxnSp macro="">
      <xdr:nvCxnSpPr>
        <xdr:cNvPr id="1281362" name="Straight Connector 1281361"/>
        <xdr:cNvCxnSpPr/>
      </xdr:nvCxnSpPr>
      <xdr:spPr>
        <a:xfrm>
          <a:off x="35737800" y="22946016"/>
          <a:ext cx="204298" cy="1605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282404</xdr:colOff>
      <xdr:row>43</xdr:row>
      <xdr:rowOff>175549</xdr:rowOff>
    </xdr:from>
    <xdr:to>
      <xdr:col>12</xdr:col>
      <xdr:colOff>401585</xdr:colOff>
      <xdr:row>43</xdr:row>
      <xdr:rowOff>260350</xdr:rowOff>
    </xdr:to>
    <xdr:cxnSp macro="">
      <xdr:nvCxnSpPr>
        <xdr:cNvPr id="1281363" name="Straight Connector 1281362"/>
        <xdr:cNvCxnSpPr/>
      </xdr:nvCxnSpPr>
      <xdr:spPr>
        <a:xfrm flipV="1">
          <a:off x="6759404" y="23384799"/>
          <a:ext cx="119181" cy="848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401585</xdr:colOff>
      <xdr:row>43</xdr:row>
      <xdr:rowOff>138911</xdr:rowOff>
    </xdr:from>
    <xdr:to>
      <xdr:col>12</xdr:col>
      <xdr:colOff>457200</xdr:colOff>
      <xdr:row>43</xdr:row>
      <xdr:rowOff>175547</xdr:rowOff>
    </xdr:to>
    <xdr:cxnSp macro="">
      <xdr:nvCxnSpPr>
        <xdr:cNvPr id="1281364" name="Straight Connector 1281363"/>
        <xdr:cNvCxnSpPr/>
      </xdr:nvCxnSpPr>
      <xdr:spPr>
        <a:xfrm flipV="1">
          <a:off x="6878585" y="23348161"/>
          <a:ext cx="55615" cy="366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458815</xdr:colOff>
      <xdr:row>43</xdr:row>
      <xdr:rowOff>122723</xdr:rowOff>
    </xdr:from>
    <xdr:to>
      <xdr:col>12</xdr:col>
      <xdr:colOff>480341</xdr:colOff>
      <xdr:row>43</xdr:row>
      <xdr:rowOff>137866</xdr:rowOff>
    </xdr:to>
    <xdr:cxnSp macro="">
      <xdr:nvCxnSpPr>
        <xdr:cNvPr id="1281365" name="Straight Connector 1281364"/>
        <xdr:cNvCxnSpPr/>
      </xdr:nvCxnSpPr>
      <xdr:spPr>
        <a:xfrm flipV="1">
          <a:off x="6935815" y="23331973"/>
          <a:ext cx="21526" cy="151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480341</xdr:colOff>
      <xdr:row>43</xdr:row>
      <xdr:rowOff>121546</xdr:rowOff>
    </xdr:from>
    <xdr:to>
      <xdr:col>12</xdr:col>
      <xdr:colOff>482156</xdr:colOff>
      <xdr:row>43</xdr:row>
      <xdr:rowOff>122723</xdr:rowOff>
    </xdr:to>
    <xdr:cxnSp macro="">
      <xdr:nvCxnSpPr>
        <xdr:cNvPr id="1281366" name="Straight Connector 1281365"/>
        <xdr:cNvCxnSpPr/>
      </xdr:nvCxnSpPr>
      <xdr:spPr>
        <a:xfrm flipV="1">
          <a:off x="6957341" y="23330796"/>
          <a:ext cx="1815" cy="11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43</xdr:row>
      <xdr:rowOff>137863</xdr:rowOff>
    </xdr:from>
    <xdr:to>
      <xdr:col>12</xdr:col>
      <xdr:colOff>458815</xdr:colOff>
      <xdr:row>43</xdr:row>
      <xdr:rowOff>138911</xdr:rowOff>
    </xdr:to>
    <xdr:cxnSp macro="">
      <xdr:nvCxnSpPr>
        <xdr:cNvPr id="1281367" name="Straight Connector 1281366"/>
        <xdr:cNvCxnSpPr/>
      </xdr:nvCxnSpPr>
      <xdr:spPr>
        <a:xfrm flipV="1">
          <a:off x="6934200" y="23347113"/>
          <a:ext cx="1615" cy="10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482160</xdr:colOff>
      <xdr:row>43</xdr:row>
      <xdr:rowOff>121537</xdr:rowOff>
    </xdr:from>
    <xdr:to>
      <xdr:col>12</xdr:col>
      <xdr:colOff>482205</xdr:colOff>
      <xdr:row>43</xdr:row>
      <xdr:rowOff>121548</xdr:rowOff>
    </xdr:to>
    <xdr:cxnSp macro="">
      <xdr:nvCxnSpPr>
        <xdr:cNvPr id="1281368" name="Straight Connector 1281367"/>
        <xdr:cNvCxnSpPr/>
      </xdr:nvCxnSpPr>
      <xdr:spPr>
        <a:xfrm flipV="1">
          <a:off x="6959160" y="23330787"/>
          <a:ext cx="45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482205</xdr:colOff>
      <xdr:row>43</xdr:row>
      <xdr:rowOff>121535</xdr:rowOff>
    </xdr:from>
    <xdr:to>
      <xdr:col>12</xdr:col>
      <xdr:colOff>482209</xdr:colOff>
      <xdr:row>43</xdr:row>
      <xdr:rowOff>121537</xdr:rowOff>
    </xdr:to>
    <xdr:cxnSp macro="">
      <xdr:nvCxnSpPr>
        <xdr:cNvPr id="1281369" name="Straight Connector 1281368"/>
        <xdr:cNvCxnSpPr/>
      </xdr:nvCxnSpPr>
      <xdr:spPr>
        <a:xfrm flipV="1">
          <a:off x="6959205" y="23330785"/>
          <a:ext cx="4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43</xdr:row>
      <xdr:rowOff>121545</xdr:rowOff>
    </xdr:from>
    <xdr:to>
      <xdr:col>12</xdr:col>
      <xdr:colOff>482160</xdr:colOff>
      <xdr:row>43</xdr:row>
      <xdr:rowOff>121546</xdr:rowOff>
    </xdr:to>
    <xdr:cxnSp macro="">
      <xdr:nvCxnSpPr>
        <xdr:cNvPr id="1281370" name="Straight Connector 1281369"/>
        <xdr:cNvCxnSpPr/>
      </xdr:nvCxnSpPr>
      <xdr:spPr>
        <a:xfrm flipV="1">
          <a:off x="6959156" y="23330795"/>
          <a:ext cx="4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22247</xdr:colOff>
      <xdr:row>42</xdr:row>
      <xdr:rowOff>481180</xdr:rowOff>
    </xdr:from>
    <xdr:to>
      <xdr:col>14</xdr:col>
      <xdr:colOff>346295</xdr:colOff>
      <xdr:row>43</xdr:row>
      <xdr:rowOff>92104</xdr:rowOff>
    </xdr:to>
    <xdr:cxnSp macro="">
      <xdr:nvCxnSpPr>
        <xdr:cNvPr id="1281371" name="Straight Connector 1281370"/>
        <xdr:cNvCxnSpPr/>
      </xdr:nvCxnSpPr>
      <xdr:spPr>
        <a:xfrm flipV="1">
          <a:off x="7038997" y="23150680"/>
          <a:ext cx="863798" cy="1506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346295</xdr:colOff>
      <xdr:row>42</xdr:row>
      <xdr:rowOff>443102</xdr:rowOff>
    </xdr:from>
    <xdr:to>
      <xdr:col>14</xdr:col>
      <xdr:colOff>444500</xdr:colOff>
      <xdr:row>42</xdr:row>
      <xdr:rowOff>481178</xdr:rowOff>
    </xdr:to>
    <xdr:cxnSp macro="">
      <xdr:nvCxnSpPr>
        <xdr:cNvPr id="1281372" name="Straight Connector 1281371"/>
        <xdr:cNvCxnSpPr/>
      </xdr:nvCxnSpPr>
      <xdr:spPr>
        <a:xfrm flipV="1">
          <a:off x="7902795" y="23112602"/>
          <a:ext cx="98205" cy="380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43</xdr:row>
      <xdr:rowOff>92100</xdr:rowOff>
    </xdr:from>
    <xdr:to>
      <xdr:col>13</xdr:col>
      <xdr:colOff>22249</xdr:colOff>
      <xdr:row>43</xdr:row>
      <xdr:rowOff>121535</xdr:rowOff>
    </xdr:to>
    <xdr:cxnSp macro="">
      <xdr:nvCxnSpPr>
        <xdr:cNvPr id="1281373" name="Straight Connector 1281372"/>
        <xdr:cNvCxnSpPr/>
      </xdr:nvCxnSpPr>
      <xdr:spPr>
        <a:xfrm flipV="1">
          <a:off x="6959209" y="23301350"/>
          <a:ext cx="79790" cy="294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200445</xdr:colOff>
      <xdr:row>41</xdr:row>
      <xdr:rowOff>486367</xdr:rowOff>
    </xdr:from>
    <xdr:to>
      <xdr:col>19</xdr:col>
      <xdr:colOff>1159</xdr:colOff>
      <xdr:row>42</xdr:row>
      <xdr:rowOff>339765</xdr:rowOff>
    </xdr:to>
    <xdr:cxnSp macro="">
      <xdr:nvCxnSpPr>
        <xdr:cNvPr id="1281374" name="Straight Connector 1281373"/>
        <xdr:cNvCxnSpPr/>
      </xdr:nvCxnSpPr>
      <xdr:spPr>
        <a:xfrm flipV="1">
          <a:off x="8296695" y="22616117"/>
          <a:ext cx="1959714" cy="3931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1157</xdr:colOff>
      <xdr:row>41</xdr:row>
      <xdr:rowOff>326548</xdr:rowOff>
    </xdr:from>
    <xdr:to>
      <xdr:col>19</xdr:col>
      <xdr:colOff>412750</xdr:colOff>
      <xdr:row>41</xdr:row>
      <xdr:rowOff>486366</xdr:rowOff>
    </xdr:to>
    <xdr:cxnSp macro="">
      <xdr:nvCxnSpPr>
        <xdr:cNvPr id="1281375" name="Straight Connector 1281374"/>
        <xdr:cNvCxnSpPr/>
      </xdr:nvCxnSpPr>
      <xdr:spPr>
        <a:xfrm flipV="1">
          <a:off x="10256407" y="22456298"/>
          <a:ext cx="411593" cy="1598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42</xdr:row>
      <xdr:rowOff>339759</xdr:rowOff>
    </xdr:from>
    <xdr:to>
      <xdr:col>15</xdr:col>
      <xdr:colOff>200451</xdr:colOff>
      <xdr:row>42</xdr:row>
      <xdr:rowOff>443102</xdr:rowOff>
    </xdr:to>
    <xdr:cxnSp macro="">
      <xdr:nvCxnSpPr>
        <xdr:cNvPr id="1281376" name="Straight Connector 1281375"/>
        <xdr:cNvCxnSpPr/>
      </xdr:nvCxnSpPr>
      <xdr:spPr>
        <a:xfrm flipV="1">
          <a:off x="8001000" y="23009259"/>
          <a:ext cx="295701" cy="1033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388508</xdr:colOff>
      <xdr:row>40</xdr:row>
      <xdr:rowOff>387618</xdr:rowOff>
    </xdr:from>
    <xdr:to>
      <xdr:col>23</xdr:col>
      <xdr:colOff>304867</xdr:colOff>
      <xdr:row>41</xdr:row>
      <xdr:rowOff>162427</xdr:rowOff>
    </xdr:to>
    <xdr:cxnSp macro="">
      <xdr:nvCxnSpPr>
        <xdr:cNvPr id="1281377" name="Straight Connector 1281376"/>
        <xdr:cNvCxnSpPr/>
      </xdr:nvCxnSpPr>
      <xdr:spPr>
        <a:xfrm flipV="1">
          <a:off x="11183508" y="21977618"/>
          <a:ext cx="1535609" cy="3145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304865</xdr:colOff>
      <xdr:row>40</xdr:row>
      <xdr:rowOff>174634</xdr:rowOff>
    </xdr:from>
    <xdr:to>
      <xdr:col>24</xdr:col>
      <xdr:colOff>381000</xdr:colOff>
      <xdr:row>40</xdr:row>
      <xdr:rowOff>387615</xdr:rowOff>
    </xdr:to>
    <xdr:cxnSp macro="">
      <xdr:nvCxnSpPr>
        <xdr:cNvPr id="1281378" name="Straight Connector 1281377"/>
        <xdr:cNvCxnSpPr/>
      </xdr:nvCxnSpPr>
      <xdr:spPr>
        <a:xfrm flipV="1">
          <a:off x="12719115" y="21764634"/>
          <a:ext cx="615885" cy="2129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41</xdr:row>
      <xdr:rowOff>162418</xdr:rowOff>
    </xdr:from>
    <xdr:to>
      <xdr:col>20</xdr:col>
      <xdr:colOff>388515</xdr:colOff>
      <xdr:row>41</xdr:row>
      <xdr:rowOff>326548</xdr:rowOff>
    </xdr:to>
    <xdr:cxnSp macro="">
      <xdr:nvCxnSpPr>
        <xdr:cNvPr id="1281379" name="Straight Connector 1281378"/>
        <xdr:cNvCxnSpPr/>
      </xdr:nvCxnSpPr>
      <xdr:spPr>
        <a:xfrm flipV="1">
          <a:off x="10668000" y="22292168"/>
          <a:ext cx="515515" cy="164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56579</xdr:colOff>
      <xdr:row>39</xdr:row>
      <xdr:rowOff>314694</xdr:rowOff>
    </xdr:from>
    <xdr:to>
      <xdr:col>28</xdr:col>
      <xdr:colOff>58280</xdr:colOff>
      <xdr:row>39</xdr:row>
      <xdr:rowOff>513273</xdr:rowOff>
    </xdr:to>
    <xdr:cxnSp macro="">
      <xdr:nvCxnSpPr>
        <xdr:cNvPr id="1281380" name="Straight Connector 1281379"/>
        <xdr:cNvCxnSpPr/>
      </xdr:nvCxnSpPr>
      <xdr:spPr>
        <a:xfrm flipV="1">
          <a:off x="14090079" y="21364944"/>
          <a:ext cx="1081201" cy="1985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58277</xdr:colOff>
      <xdr:row>39</xdr:row>
      <xdr:rowOff>79108</xdr:rowOff>
    </xdr:from>
    <xdr:to>
      <xdr:col>29</xdr:col>
      <xdr:colOff>349250</xdr:colOff>
      <xdr:row>39</xdr:row>
      <xdr:rowOff>314689</xdr:rowOff>
    </xdr:to>
    <xdr:cxnSp macro="">
      <xdr:nvCxnSpPr>
        <xdr:cNvPr id="1281381" name="Straight Connector 1281380"/>
        <xdr:cNvCxnSpPr/>
      </xdr:nvCxnSpPr>
      <xdr:spPr>
        <a:xfrm flipV="1">
          <a:off x="15171277" y="21129358"/>
          <a:ext cx="830723" cy="2355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39</xdr:row>
      <xdr:rowOff>513263</xdr:rowOff>
    </xdr:from>
    <xdr:to>
      <xdr:col>26</xdr:col>
      <xdr:colOff>56587</xdr:colOff>
      <xdr:row>40</xdr:row>
      <xdr:rowOff>174634</xdr:rowOff>
    </xdr:to>
    <xdr:cxnSp macro="">
      <xdr:nvCxnSpPr>
        <xdr:cNvPr id="1281382" name="Straight Connector 1281381"/>
        <xdr:cNvCxnSpPr/>
      </xdr:nvCxnSpPr>
      <xdr:spPr>
        <a:xfrm flipV="1">
          <a:off x="13335000" y="21563513"/>
          <a:ext cx="755087" cy="2011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255026</xdr:colOff>
      <xdr:row>38</xdr:row>
      <xdr:rowOff>322044</xdr:rowOff>
    </xdr:from>
    <xdr:to>
      <xdr:col>32</xdr:col>
      <xdr:colOff>364967</xdr:colOff>
      <xdr:row>38</xdr:row>
      <xdr:rowOff>420946</xdr:rowOff>
    </xdr:to>
    <xdr:cxnSp macro="">
      <xdr:nvCxnSpPr>
        <xdr:cNvPr id="1281383" name="Straight Connector 1281382"/>
        <xdr:cNvCxnSpPr/>
      </xdr:nvCxnSpPr>
      <xdr:spPr>
        <a:xfrm flipV="1">
          <a:off x="16987276" y="20832544"/>
          <a:ext cx="649691" cy="989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364961</xdr:colOff>
      <xdr:row>38</xdr:row>
      <xdr:rowOff>106530</xdr:rowOff>
    </xdr:from>
    <xdr:to>
      <xdr:col>34</xdr:col>
      <xdr:colOff>317500</xdr:colOff>
      <xdr:row>38</xdr:row>
      <xdr:rowOff>322036</xdr:rowOff>
    </xdr:to>
    <xdr:cxnSp macro="">
      <xdr:nvCxnSpPr>
        <xdr:cNvPr id="1281384" name="Straight Connector 1281383"/>
        <xdr:cNvCxnSpPr/>
      </xdr:nvCxnSpPr>
      <xdr:spPr>
        <a:xfrm flipV="1">
          <a:off x="17636961" y="20617030"/>
          <a:ext cx="1032039" cy="2155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38</xdr:row>
      <xdr:rowOff>420936</xdr:rowOff>
    </xdr:from>
    <xdr:to>
      <xdr:col>31</xdr:col>
      <xdr:colOff>255034</xdr:colOff>
      <xdr:row>39</xdr:row>
      <xdr:rowOff>79108</xdr:rowOff>
    </xdr:to>
    <xdr:cxnSp macro="">
      <xdr:nvCxnSpPr>
        <xdr:cNvPr id="1281385" name="Straight Connector 1281384"/>
        <xdr:cNvCxnSpPr/>
      </xdr:nvCxnSpPr>
      <xdr:spPr>
        <a:xfrm flipV="1">
          <a:off x="16002000" y="20931436"/>
          <a:ext cx="985284" cy="1979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411319</xdr:colOff>
      <xdr:row>37</xdr:row>
      <xdr:rowOff>462240</xdr:rowOff>
    </xdr:from>
    <xdr:to>
      <xdr:col>37</xdr:col>
      <xdr:colOff>170717</xdr:colOff>
      <xdr:row>37</xdr:row>
      <xdr:rowOff>497887</xdr:rowOff>
    </xdr:to>
    <xdr:cxnSp macro="">
      <xdr:nvCxnSpPr>
        <xdr:cNvPr id="1281386" name="Straight Connector 1281385"/>
        <xdr:cNvCxnSpPr/>
      </xdr:nvCxnSpPr>
      <xdr:spPr>
        <a:xfrm flipV="1">
          <a:off x="19842319" y="20432990"/>
          <a:ext cx="299148" cy="356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170711</xdr:colOff>
      <xdr:row>37</xdr:row>
      <xdr:rowOff>310167</xdr:rowOff>
    </xdr:from>
    <xdr:to>
      <xdr:col>39</xdr:col>
      <xdr:colOff>285750</xdr:colOff>
      <xdr:row>37</xdr:row>
      <xdr:rowOff>462232</xdr:rowOff>
    </xdr:to>
    <xdr:cxnSp macro="">
      <xdr:nvCxnSpPr>
        <xdr:cNvPr id="1281387" name="Straight Connector 1281386"/>
        <xdr:cNvCxnSpPr/>
      </xdr:nvCxnSpPr>
      <xdr:spPr>
        <a:xfrm flipV="1">
          <a:off x="20141461" y="20280917"/>
          <a:ext cx="1194539" cy="152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37</xdr:row>
      <xdr:rowOff>497877</xdr:rowOff>
    </xdr:from>
    <xdr:to>
      <xdr:col>36</xdr:col>
      <xdr:colOff>411327</xdr:colOff>
      <xdr:row>38</xdr:row>
      <xdr:rowOff>106530</xdr:rowOff>
    </xdr:to>
    <xdr:cxnSp macro="">
      <xdr:nvCxnSpPr>
        <xdr:cNvPr id="1281388" name="Straight Connector 1281387"/>
        <xdr:cNvCxnSpPr/>
      </xdr:nvCxnSpPr>
      <xdr:spPr>
        <a:xfrm flipV="1">
          <a:off x="18669000" y="20468627"/>
          <a:ext cx="1173327" cy="1484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502780</xdr:colOff>
      <xdr:row>37</xdr:row>
      <xdr:rowOff>244122</xdr:rowOff>
    </xdr:from>
    <xdr:to>
      <xdr:col>42</xdr:col>
      <xdr:colOff>32324</xdr:colOff>
      <xdr:row>37</xdr:row>
      <xdr:rowOff>250183</xdr:rowOff>
    </xdr:to>
    <xdr:cxnSp macro="">
      <xdr:nvCxnSpPr>
        <xdr:cNvPr id="1281389" name="Straight Connector 1281388"/>
        <xdr:cNvCxnSpPr/>
      </xdr:nvCxnSpPr>
      <xdr:spPr>
        <a:xfrm flipV="1">
          <a:off x="22632530" y="20214872"/>
          <a:ext cx="69294" cy="60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32317</xdr:colOff>
      <xdr:row>37</xdr:row>
      <xdr:rowOff>187192</xdr:rowOff>
    </xdr:from>
    <xdr:to>
      <xdr:col>44</xdr:col>
      <xdr:colOff>254000</xdr:colOff>
      <xdr:row>37</xdr:row>
      <xdr:rowOff>244112</xdr:rowOff>
    </xdr:to>
    <xdr:cxnSp macro="">
      <xdr:nvCxnSpPr>
        <xdr:cNvPr id="1281390" name="Straight Connector 1281389"/>
        <xdr:cNvCxnSpPr/>
      </xdr:nvCxnSpPr>
      <xdr:spPr>
        <a:xfrm flipV="1">
          <a:off x="22701817" y="20157942"/>
          <a:ext cx="1301183" cy="569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37</xdr:row>
      <xdr:rowOff>250172</xdr:rowOff>
    </xdr:from>
    <xdr:to>
      <xdr:col>41</xdr:col>
      <xdr:colOff>502788</xdr:colOff>
      <xdr:row>37</xdr:row>
      <xdr:rowOff>310167</xdr:rowOff>
    </xdr:to>
    <xdr:cxnSp macro="">
      <xdr:nvCxnSpPr>
        <xdr:cNvPr id="1281391" name="Straight Connector 1281390"/>
        <xdr:cNvCxnSpPr/>
      </xdr:nvCxnSpPr>
      <xdr:spPr>
        <a:xfrm flipV="1">
          <a:off x="21336000" y="20220922"/>
          <a:ext cx="1296538" cy="59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523390</xdr:colOff>
      <xdr:row>37</xdr:row>
      <xdr:rowOff>241522</xdr:rowOff>
    </xdr:from>
    <xdr:to>
      <xdr:col>49</xdr:col>
      <xdr:colOff>222250</xdr:colOff>
      <xdr:row>37</xdr:row>
      <xdr:rowOff>293754</xdr:rowOff>
    </xdr:to>
    <xdr:cxnSp macro="">
      <xdr:nvCxnSpPr>
        <xdr:cNvPr id="1281392" name="Straight Connector 1281391"/>
        <xdr:cNvCxnSpPr/>
      </xdr:nvCxnSpPr>
      <xdr:spPr>
        <a:xfrm>
          <a:off x="25351890" y="20212272"/>
          <a:ext cx="1318110" cy="522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491184</xdr:colOff>
      <xdr:row>37</xdr:row>
      <xdr:rowOff>237229</xdr:rowOff>
    </xdr:from>
    <xdr:to>
      <xdr:col>46</xdr:col>
      <xdr:colOff>523396</xdr:colOff>
      <xdr:row>37</xdr:row>
      <xdr:rowOff>241514</xdr:rowOff>
    </xdr:to>
    <xdr:cxnSp macro="">
      <xdr:nvCxnSpPr>
        <xdr:cNvPr id="1281393" name="Straight Connector 1281392"/>
        <xdr:cNvCxnSpPr/>
      </xdr:nvCxnSpPr>
      <xdr:spPr>
        <a:xfrm>
          <a:off x="25319684" y="20207979"/>
          <a:ext cx="32212" cy="42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37</xdr:row>
      <xdr:rowOff>187192</xdr:rowOff>
    </xdr:from>
    <xdr:to>
      <xdr:col>46</xdr:col>
      <xdr:colOff>491190</xdr:colOff>
      <xdr:row>37</xdr:row>
      <xdr:rowOff>237240</xdr:rowOff>
    </xdr:to>
    <xdr:cxnSp macro="">
      <xdr:nvCxnSpPr>
        <xdr:cNvPr id="1281394" name="Straight Connector 1281393"/>
        <xdr:cNvCxnSpPr/>
      </xdr:nvCxnSpPr>
      <xdr:spPr>
        <a:xfrm>
          <a:off x="24003000" y="20157942"/>
          <a:ext cx="1316690" cy="500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488017</xdr:colOff>
      <xdr:row>37</xdr:row>
      <xdr:rowOff>468855</xdr:rowOff>
    </xdr:from>
    <xdr:to>
      <xdr:col>54</xdr:col>
      <xdr:colOff>190500</xdr:colOff>
      <xdr:row>38</xdr:row>
      <xdr:rowOff>94300</xdr:rowOff>
    </xdr:to>
    <xdr:cxnSp macro="">
      <xdr:nvCxnSpPr>
        <xdr:cNvPr id="1281395" name="Straight Connector 1281394"/>
        <xdr:cNvCxnSpPr/>
      </xdr:nvCxnSpPr>
      <xdr:spPr>
        <a:xfrm>
          <a:off x="28015267" y="20439605"/>
          <a:ext cx="1321733" cy="1651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462645</xdr:colOff>
      <xdr:row>37</xdr:row>
      <xdr:rowOff>462048</xdr:rowOff>
    </xdr:from>
    <xdr:to>
      <xdr:col>51</xdr:col>
      <xdr:colOff>488020</xdr:colOff>
      <xdr:row>37</xdr:row>
      <xdr:rowOff>468849</xdr:rowOff>
    </xdr:to>
    <xdr:cxnSp macro="">
      <xdr:nvCxnSpPr>
        <xdr:cNvPr id="1281396" name="Straight Connector 1281395"/>
        <xdr:cNvCxnSpPr/>
      </xdr:nvCxnSpPr>
      <xdr:spPr>
        <a:xfrm>
          <a:off x="27989895" y="20432798"/>
          <a:ext cx="25375" cy="68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37</xdr:row>
      <xdr:rowOff>293754</xdr:rowOff>
    </xdr:from>
    <xdr:to>
      <xdr:col>51</xdr:col>
      <xdr:colOff>462651</xdr:colOff>
      <xdr:row>37</xdr:row>
      <xdr:rowOff>462057</xdr:rowOff>
    </xdr:to>
    <xdr:cxnSp macro="">
      <xdr:nvCxnSpPr>
        <xdr:cNvPr id="1281397" name="Straight Connector 1281396"/>
        <xdr:cNvCxnSpPr/>
      </xdr:nvCxnSpPr>
      <xdr:spPr>
        <a:xfrm>
          <a:off x="26670000" y="20264504"/>
          <a:ext cx="1319901" cy="1683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414127</xdr:colOff>
      <xdr:row>38</xdr:row>
      <xdr:rowOff>389201</xdr:rowOff>
    </xdr:from>
    <xdr:to>
      <xdr:col>56</xdr:col>
      <xdr:colOff>472111</xdr:colOff>
      <xdr:row>38</xdr:row>
      <xdr:rowOff>391587</xdr:rowOff>
    </xdr:to>
    <xdr:cxnSp macro="">
      <xdr:nvCxnSpPr>
        <xdr:cNvPr id="1281398" name="Straight Connector 1281397"/>
        <xdr:cNvCxnSpPr/>
      </xdr:nvCxnSpPr>
      <xdr:spPr>
        <a:xfrm>
          <a:off x="30640127" y="20899701"/>
          <a:ext cx="57984" cy="23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472105</xdr:colOff>
      <xdr:row>38</xdr:row>
      <xdr:rowOff>391581</xdr:rowOff>
    </xdr:from>
    <xdr:to>
      <xdr:col>59</xdr:col>
      <xdr:colOff>158750</xdr:colOff>
      <xdr:row>39</xdr:row>
      <xdr:rowOff>136816</xdr:rowOff>
    </xdr:to>
    <xdr:cxnSp macro="">
      <xdr:nvCxnSpPr>
        <xdr:cNvPr id="1281399" name="Straight Connector 1281398"/>
        <xdr:cNvCxnSpPr/>
      </xdr:nvCxnSpPr>
      <xdr:spPr>
        <a:xfrm>
          <a:off x="30698105" y="20902081"/>
          <a:ext cx="1305895" cy="2849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38</xdr:row>
      <xdr:rowOff>94300</xdr:rowOff>
    </xdr:from>
    <xdr:to>
      <xdr:col>56</xdr:col>
      <xdr:colOff>414133</xdr:colOff>
      <xdr:row>38</xdr:row>
      <xdr:rowOff>389195</xdr:rowOff>
    </xdr:to>
    <xdr:cxnSp macro="">
      <xdr:nvCxnSpPr>
        <xdr:cNvPr id="1281400" name="Straight Connector 1281399"/>
        <xdr:cNvCxnSpPr/>
      </xdr:nvCxnSpPr>
      <xdr:spPr>
        <a:xfrm>
          <a:off x="29337000" y="20604800"/>
          <a:ext cx="1303133" cy="294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315714</xdr:colOff>
      <xdr:row>40</xdr:row>
      <xdr:rowOff>33260</xdr:rowOff>
    </xdr:from>
    <xdr:to>
      <xdr:col>61</xdr:col>
      <xdr:colOff>502090</xdr:colOff>
      <xdr:row>40</xdr:row>
      <xdr:rowOff>60241</xdr:rowOff>
    </xdr:to>
    <xdr:cxnSp macro="">
      <xdr:nvCxnSpPr>
        <xdr:cNvPr id="1281401" name="Straight Connector 1281400"/>
        <xdr:cNvCxnSpPr/>
      </xdr:nvCxnSpPr>
      <xdr:spPr>
        <a:xfrm>
          <a:off x="33240464" y="21623260"/>
          <a:ext cx="186376" cy="269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502087</xdr:colOff>
      <xdr:row>40</xdr:row>
      <xdr:rowOff>60237</xdr:rowOff>
    </xdr:from>
    <xdr:to>
      <xdr:col>64</xdr:col>
      <xdr:colOff>127000</xdr:colOff>
      <xdr:row>40</xdr:row>
      <xdr:rowOff>483174</xdr:rowOff>
    </xdr:to>
    <xdr:cxnSp macro="">
      <xdr:nvCxnSpPr>
        <xdr:cNvPr id="1281402" name="Straight Connector 1281401"/>
        <xdr:cNvCxnSpPr/>
      </xdr:nvCxnSpPr>
      <xdr:spPr>
        <a:xfrm>
          <a:off x="33426837" y="21650237"/>
          <a:ext cx="1244163" cy="4229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39</xdr:row>
      <xdr:rowOff>136816</xdr:rowOff>
    </xdr:from>
    <xdr:to>
      <xdr:col>61</xdr:col>
      <xdr:colOff>315717</xdr:colOff>
      <xdr:row>40</xdr:row>
      <xdr:rowOff>33255</xdr:rowOff>
    </xdr:to>
    <xdr:cxnSp macro="">
      <xdr:nvCxnSpPr>
        <xdr:cNvPr id="1281403" name="Straight Connector 1281402"/>
        <xdr:cNvCxnSpPr/>
      </xdr:nvCxnSpPr>
      <xdr:spPr>
        <a:xfrm>
          <a:off x="32004000" y="21187066"/>
          <a:ext cx="1236467" cy="4361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485443</xdr:colOff>
      <xdr:row>41</xdr:row>
      <xdr:rowOff>102284</xdr:rowOff>
    </xdr:from>
    <xdr:to>
      <xdr:col>65</xdr:col>
      <xdr:colOff>28485</xdr:colOff>
      <xdr:row>41</xdr:row>
      <xdr:rowOff>121682</xdr:rowOff>
    </xdr:to>
    <xdr:cxnSp macro="">
      <xdr:nvCxnSpPr>
        <xdr:cNvPr id="1281404" name="Straight Connector 1281403"/>
        <xdr:cNvCxnSpPr/>
      </xdr:nvCxnSpPr>
      <xdr:spPr>
        <a:xfrm>
          <a:off x="35029443" y="22232034"/>
          <a:ext cx="82792" cy="193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28485</xdr:colOff>
      <xdr:row>41</xdr:row>
      <xdr:rowOff>121679</xdr:rowOff>
    </xdr:from>
    <xdr:to>
      <xdr:col>65</xdr:col>
      <xdr:colOff>387865</xdr:colOff>
      <xdr:row>41</xdr:row>
      <xdr:rowOff>279330</xdr:rowOff>
    </xdr:to>
    <xdr:cxnSp macro="">
      <xdr:nvCxnSpPr>
        <xdr:cNvPr id="1281405" name="Straight Connector 1281404"/>
        <xdr:cNvCxnSpPr/>
      </xdr:nvCxnSpPr>
      <xdr:spPr>
        <a:xfrm>
          <a:off x="35112235" y="22251429"/>
          <a:ext cx="359380" cy="1576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40</xdr:row>
      <xdr:rowOff>483174</xdr:rowOff>
    </xdr:from>
    <xdr:to>
      <xdr:col>64</xdr:col>
      <xdr:colOff>485446</xdr:colOff>
      <xdr:row>41</xdr:row>
      <xdr:rowOff>102281</xdr:rowOff>
    </xdr:to>
    <xdr:cxnSp macro="">
      <xdr:nvCxnSpPr>
        <xdr:cNvPr id="1281406" name="Straight Connector 1281405"/>
        <xdr:cNvCxnSpPr/>
      </xdr:nvCxnSpPr>
      <xdr:spPr>
        <a:xfrm>
          <a:off x="34671000" y="22073174"/>
          <a:ext cx="358446" cy="1588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387890</xdr:colOff>
      <xdr:row>41</xdr:row>
      <xdr:rowOff>279344</xdr:rowOff>
    </xdr:from>
    <xdr:to>
      <xdr:col>65</xdr:col>
      <xdr:colOff>387893</xdr:colOff>
      <xdr:row>41</xdr:row>
      <xdr:rowOff>279346</xdr:rowOff>
    </xdr:to>
    <xdr:cxnSp macro="">
      <xdr:nvCxnSpPr>
        <xdr:cNvPr id="1281407" name="Straight Connector 1281406"/>
        <xdr:cNvCxnSpPr/>
      </xdr:nvCxnSpPr>
      <xdr:spPr>
        <a:xfrm>
          <a:off x="35471640" y="22409094"/>
          <a:ext cx="3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387893</xdr:colOff>
      <xdr:row>41</xdr:row>
      <xdr:rowOff>279343</xdr:rowOff>
    </xdr:from>
    <xdr:to>
      <xdr:col>65</xdr:col>
      <xdr:colOff>387917</xdr:colOff>
      <xdr:row>41</xdr:row>
      <xdr:rowOff>279353</xdr:rowOff>
    </xdr:to>
    <xdr:cxnSp macro="">
      <xdr:nvCxnSpPr>
        <xdr:cNvPr id="1281408" name="Straight Connector 1281407"/>
        <xdr:cNvCxnSpPr/>
      </xdr:nvCxnSpPr>
      <xdr:spPr>
        <a:xfrm>
          <a:off x="35471643" y="22409093"/>
          <a:ext cx="24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41</xdr:row>
      <xdr:rowOff>279330</xdr:rowOff>
    </xdr:from>
    <xdr:to>
      <xdr:col>65</xdr:col>
      <xdr:colOff>387890</xdr:colOff>
      <xdr:row>41</xdr:row>
      <xdr:rowOff>279341</xdr:rowOff>
    </xdr:to>
    <xdr:cxnSp macro="">
      <xdr:nvCxnSpPr>
        <xdr:cNvPr id="1281409" name="Straight Connector 1281408"/>
        <xdr:cNvCxnSpPr/>
      </xdr:nvCxnSpPr>
      <xdr:spPr>
        <a:xfrm>
          <a:off x="35471615" y="22409080"/>
          <a:ext cx="25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500345</xdr:colOff>
      <xdr:row>41</xdr:row>
      <xdr:rowOff>363770</xdr:rowOff>
    </xdr:from>
    <xdr:to>
      <xdr:col>66</xdr:col>
      <xdr:colOff>6207</xdr:colOff>
      <xdr:row>41</xdr:row>
      <xdr:rowOff>401402</xdr:rowOff>
    </xdr:to>
    <xdr:cxnSp macro="">
      <xdr:nvCxnSpPr>
        <xdr:cNvPr id="1281410" name="Straight Connector 1281409"/>
        <xdr:cNvCxnSpPr/>
      </xdr:nvCxnSpPr>
      <xdr:spPr>
        <a:xfrm>
          <a:off x="35584095" y="22493520"/>
          <a:ext cx="45612" cy="376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6204</xdr:colOff>
      <xdr:row>41</xdr:row>
      <xdr:rowOff>401397</xdr:rowOff>
    </xdr:from>
    <xdr:to>
      <xdr:col>66</xdr:col>
      <xdr:colOff>114300</xdr:colOff>
      <xdr:row>41</xdr:row>
      <xdr:rowOff>483374</xdr:rowOff>
    </xdr:to>
    <xdr:cxnSp macro="">
      <xdr:nvCxnSpPr>
        <xdr:cNvPr id="1281411" name="Straight Connector 1281410"/>
        <xdr:cNvCxnSpPr/>
      </xdr:nvCxnSpPr>
      <xdr:spPr>
        <a:xfrm>
          <a:off x="35629704" y="22531147"/>
          <a:ext cx="108096" cy="819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41</xdr:row>
      <xdr:rowOff>279353</xdr:rowOff>
    </xdr:from>
    <xdr:to>
      <xdr:col>65</xdr:col>
      <xdr:colOff>500348</xdr:colOff>
      <xdr:row>41</xdr:row>
      <xdr:rowOff>363768</xdr:rowOff>
    </xdr:to>
    <xdr:cxnSp macro="">
      <xdr:nvCxnSpPr>
        <xdr:cNvPr id="1281412" name="Straight Connector 1281411"/>
        <xdr:cNvCxnSpPr/>
      </xdr:nvCxnSpPr>
      <xdr:spPr>
        <a:xfrm>
          <a:off x="35471667" y="22409103"/>
          <a:ext cx="112431" cy="844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448487</xdr:colOff>
      <xdr:row>42</xdr:row>
      <xdr:rowOff>206315</xdr:rowOff>
    </xdr:from>
    <xdr:to>
      <xdr:col>68</xdr:col>
      <xdr:colOff>64167</xdr:colOff>
      <xdr:row>43</xdr:row>
      <xdr:rowOff>260350</xdr:rowOff>
    </xdr:to>
    <xdr:cxnSp macro="">
      <xdr:nvCxnSpPr>
        <xdr:cNvPr id="1281413" name="Straight Connector 1281412"/>
        <xdr:cNvCxnSpPr/>
      </xdr:nvCxnSpPr>
      <xdr:spPr>
        <a:xfrm>
          <a:off x="36071987" y="22875815"/>
          <a:ext cx="695180" cy="5937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41</xdr:row>
      <xdr:rowOff>483374</xdr:rowOff>
    </xdr:from>
    <xdr:to>
      <xdr:col>66</xdr:col>
      <xdr:colOff>448487</xdr:colOff>
      <xdr:row>42</xdr:row>
      <xdr:rowOff>206313</xdr:rowOff>
    </xdr:to>
    <xdr:cxnSp macro="">
      <xdr:nvCxnSpPr>
        <xdr:cNvPr id="1281414" name="Straight Connector 1281413"/>
        <xdr:cNvCxnSpPr/>
      </xdr:nvCxnSpPr>
      <xdr:spPr>
        <a:xfrm>
          <a:off x="35737800" y="22613124"/>
          <a:ext cx="334187" cy="2626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279350</xdr:colOff>
      <xdr:row>42</xdr:row>
      <xdr:rowOff>451958</xdr:rowOff>
    </xdr:from>
    <xdr:to>
      <xdr:col>12</xdr:col>
      <xdr:colOff>228879</xdr:colOff>
      <xdr:row>43</xdr:row>
      <xdr:rowOff>260350</xdr:rowOff>
    </xdr:to>
    <xdr:cxnSp macro="">
      <xdr:nvCxnSpPr>
        <xdr:cNvPr id="1281415" name="Straight Connector 1281414"/>
        <xdr:cNvCxnSpPr/>
      </xdr:nvCxnSpPr>
      <xdr:spPr>
        <a:xfrm flipV="1">
          <a:off x="6216600" y="23121458"/>
          <a:ext cx="489279" cy="3481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228878</xdr:colOff>
      <xdr:row>42</xdr:row>
      <xdr:rowOff>301551</xdr:rowOff>
    </xdr:from>
    <xdr:to>
      <xdr:col>12</xdr:col>
      <xdr:colOff>457200</xdr:colOff>
      <xdr:row>42</xdr:row>
      <xdr:rowOff>451957</xdr:rowOff>
    </xdr:to>
    <xdr:cxnSp macro="">
      <xdr:nvCxnSpPr>
        <xdr:cNvPr id="1281416" name="Straight Connector 1281415"/>
        <xdr:cNvCxnSpPr/>
      </xdr:nvCxnSpPr>
      <xdr:spPr>
        <a:xfrm flipV="1">
          <a:off x="6705878" y="22971051"/>
          <a:ext cx="228322" cy="1504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463832</xdr:colOff>
      <xdr:row>42</xdr:row>
      <xdr:rowOff>289100</xdr:rowOff>
    </xdr:from>
    <xdr:to>
      <xdr:col>12</xdr:col>
      <xdr:colOff>475417</xdr:colOff>
      <xdr:row>42</xdr:row>
      <xdr:rowOff>297249</xdr:rowOff>
    </xdr:to>
    <xdr:cxnSp macro="">
      <xdr:nvCxnSpPr>
        <xdr:cNvPr id="1281417" name="Straight Connector 1281416"/>
        <xdr:cNvCxnSpPr/>
      </xdr:nvCxnSpPr>
      <xdr:spPr>
        <a:xfrm flipV="1">
          <a:off x="6940832" y="22958600"/>
          <a:ext cx="11585" cy="81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475417</xdr:colOff>
      <xdr:row>42</xdr:row>
      <xdr:rowOff>284727</xdr:rowOff>
    </xdr:from>
    <xdr:to>
      <xdr:col>12</xdr:col>
      <xdr:colOff>482156</xdr:colOff>
      <xdr:row>42</xdr:row>
      <xdr:rowOff>289097</xdr:rowOff>
    </xdr:to>
    <xdr:cxnSp macro="">
      <xdr:nvCxnSpPr>
        <xdr:cNvPr id="1281418" name="Straight Connector 1281417"/>
        <xdr:cNvCxnSpPr/>
      </xdr:nvCxnSpPr>
      <xdr:spPr>
        <a:xfrm flipV="1">
          <a:off x="6952417" y="22954227"/>
          <a:ext cx="6739" cy="43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42</xdr:row>
      <xdr:rowOff>297245</xdr:rowOff>
    </xdr:from>
    <xdr:to>
      <xdr:col>12</xdr:col>
      <xdr:colOff>463832</xdr:colOff>
      <xdr:row>42</xdr:row>
      <xdr:rowOff>301551</xdr:rowOff>
    </xdr:to>
    <xdr:cxnSp macro="">
      <xdr:nvCxnSpPr>
        <xdr:cNvPr id="1281419" name="Straight Connector 1281418"/>
        <xdr:cNvCxnSpPr/>
      </xdr:nvCxnSpPr>
      <xdr:spPr>
        <a:xfrm flipV="1">
          <a:off x="6934200" y="22966745"/>
          <a:ext cx="6632" cy="43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482171</xdr:colOff>
      <xdr:row>42</xdr:row>
      <xdr:rowOff>284719</xdr:rowOff>
    </xdr:from>
    <xdr:to>
      <xdr:col>12</xdr:col>
      <xdr:colOff>482195</xdr:colOff>
      <xdr:row>42</xdr:row>
      <xdr:rowOff>284725</xdr:rowOff>
    </xdr:to>
    <xdr:cxnSp macro="">
      <xdr:nvCxnSpPr>
        <xdr:cNvPr id="1281420" name="Straight Connector 1281419"/>
        <xdr:cNvCxnSpPr/>
      </xdr:nvCxnSpPr>
      <xdr:spPr>
        <a:xfrm flipV="1">
          <a:off x="6959171" y="22954219"/>
          <a:ext cx="24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482195</xdr:colOff>
      <xdr:row>42</xdr:row>
      <xdr:rowOff>284711</xdr:rowOff>
    </xdr:from>
    <xdr:to>
      <xdr:col>12</xdr:col>
      <xdr:colOff>482209</xdr:colOff>
      <xdr:row>42</xdr:row>
      <xdr:rowOff>284718</xdr:rowOff>
    </xdr:to>
    <xdr:cxnSp macro="">
      <xdr:nvCxnSpPr>
        <xdr:cNvPr id="1281421" name="Straight Connector 1281420"/>
        <xdr:cNvCxnSpPr/>
      </xdr:nvCxnSpPr>
      <xdr:spPr>
        <a:xfrm flipV="1">
          <a:off x="6959195" y="22954211"/>
          <a:ext cx="14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42</xdr:row>
      <xdr:rowOff>284721</xdr:rowOff>
    </xdr:from>
    <xdr:to>
      <xdr:col>12</xdr:col>
      <xdr:colOff>482171</xdr:colOff>
      <xdr:row>42</xdr:row>
      <xdr:rowOff>284727</xdr:rowOff>
    </xdr:to>
    <xdr:cxnSp macro="">
      <xdr:nvCxnSpPr>
        <xdr:cNvPr id="1281422" name="Straight Connector 1281421"/>
        <xdr:cNvCxnSpPr/>
      </xdr:nvCxnSpPr>
      <xdr:spPr>
        <a:xfrm flipV="1">
          <a:off x="6959156" y="22954221"/>
          <a:ext cx="15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238707</xdr:colOff>
      <xdr:row>42</xdr:row>
      <xdr:rowOff>98692</xdr:rowOff>
    </xdr:from>
    <xdr:to>
      <xdr:col>14</xdr:col>
      <xdr:colOff>138873</xdr:colOff>
      <xdr:row>42</xdr:row>
      <xdr:rowOff>175428</xdr:rowOff>
    </xdr:to>
    <xdr:cxnSp macro="">
      <xdr:nvCxnSpPr>
        <xdr:cNvPr id="1281423" name="Straight Connector 1281422"/>
        <xdr:cNvCxnSpPr/>
      </xdr:nvCxnSpPr>
      <xdr:spPr>
        <a:xfrm flipV="1">
          <a:off x="7255457" y="22768192"/>
          <a:ext cx="439916" cy="767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138871</xdr:colOff>
      <xdr:row>41</xdr:row>
      <xdr:rowOff>519936</xdr:rowOff>
    </xdr:from>
    <xdr:to>
      <xdr:col>14</xdr:col>
      <xdr:colOff>444500</xdr:colOff>
      <xdr:row>42</xdr:row>
      <xdr:rowOff>98690</xdr:rowOff>
    </xdr:to>
    <xdr:cxnSp macro="">
      <xdr:nvCxnSpPr>
        <xdr:cNvPr id="1281424" name="Straight Connector 1281423"/>
        <xdr:cNvCxnSpPr/>
      </xdr:nvCxnSpPr>
      <xdr:spPr>
        <a:xfrm flipV="1">
          <a:off x="7695371" y="22649686"/>
          <a:ext cx="305629" cy="1185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42</xdr:row>
      <xdr:rowOff>175423</xdr:rowOff>
    </xdr:from>
    <xdr:to>
      <xdr:col>13</xdr:col>
      <xdr:colOff>238709</xdr:colOff>
      <xdr:row>42</xdr:row>
      <xdr:rowOff>284711</xdr:rowOff>
    </xdr:to>
    <xdr:cxnSp macro="">
      <xdr:nvCxnSpPr>
        <xdr:cNvPr id="1281425" name="Straight Connector 1281424"/>
        <xdr:cNvCxnSpPr/>
      </xdr:nvCxnSpPr>
      <xdr:spPr>
        <a:xfrm flipV="1">
          <a:off x="6959209" y="22844923"/>
          <a:ext cx="296250" cy="1092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285261</xdr:colOff>
      <xdr:row>41</xdr:row>
      <xdr:rowOff>41780</xdr:rowOff>
    </xdr:from>
    <xdr:to>
      <xdr:col>17</xdr:col>
      <xdr:colOff>525841</xdr:colOff>
      <xdr:row>41</xdr:row>
      <xdr:rowOff>198326</xdr:rowOff>
    </xdr:to>
    <xdr:cxnSp macro="">
      <xdr:nvCxnSpPr>
        <xdr:cNvPr id="1281426" name="Straight Connector 1281425"/>
        <xdr:cNvCxnSpPr/>
      </xdr:nvCxnSpPr>
      <xdr:spPr>
        <a:xfrm flipV="1">
          <a:off x="8921261" y="22171530"/>
          <a:ext cx="780330" cy="1565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525837</xdr:colOff>
      <xdr:row>40</xdr:row>
      <xdr:rowOff>206274</xdr:rowOff>
    </xdr:from>
    <xdr:to>
      <xdr:col>19</xdr:col>
      <xdr:colOff>412750</xdr:colOff>
      <xdr:row>41</xdr:row>
      <xdr:rowOff>41777</xdr:rowOff>
    </xdr:to>
    <xdr:cxnSp macro="">
      <xdr:nvCxnSpPr>
        <xdr:cNvPr id="1281427" name="Straight Connector 1281426"/>
        <xdr:cNvCxnSpPr/>
      </xdr:nvCxnSpPr>
      <xdr:spPr>
        <a:xfrm flipV="1">
          <a:off x="9701587" y="21796274"/>
          <a:ext cx="966413" cy="3752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41</xdr:row>
      <xdr:rowOff>198320</xdr:rowOff>
    </xdr:from>
    <xdr:to>
      <xdr:col>16</xdr:col>
      <xdr:colOff>285267</xdr:colOff>
      <xdr:row>41</xdr:row>
      <xdr:rowOff>519936</xdr:rowOff>
    </xdr:to>
    <xdr:cxnSp macro="">
      <xdr:nvCxnSpPr>
        <xdr:cNvPr id="1281428" name="Straight Connector 1281427"/>
        <xdr:cNvCxnSpPr/>
      </xdr:nvCxnSpPr>
      <xdr:spPr>
        <a:xfrm flipV="1">
          <a:off x="8001000" y="22328070"/>
          <a:ext cx="920267" cy="3216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3914</xdr:colOff>
      <xdr:row>39</xdr:row>
      <xdr:rowOff>313330</xdr:rowOff>
    </xdr:from>
    <xdr:to>
      <xdr:col>22</xdr:col>
      <xdr:colOff>234983</xdr:colOff>
      <xdr:row>39</xdr:row>
      <xdr:rowOff>360663</xdr:rowOff>
    </xdr:to>
    <xdr:cxnSp macro="">
      <xdr:nvCxnSpPr>
        <xdr:cNvPr id="1281429" name="Straight Connector 1281428"/>
        <xdr:cNvCxnSpPr/>
      </xdr:nvCxnSpPr>
      <xdr:spPr>
        <a:xfrm flipV="1">
          <a:off x="11878414" y="21363580"/>
          <a:ext cx="231069" cy="473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234976</xdr:colOff>
      <xdr:row>38</xdr:row>
      <xdr:rowOff>429273</xdr:rowOff>
    </xdr:from>
    <xdr:to>
      <xdr:col>24</xdr:col>
      <xdr:colOff>381000</xdr:colOff>
      <xdr:row>39</xdr:row>
      <xdr:rowOff>313325</xdr:rowOff>
    </xdr:to>
    <xdr:cxnSp macro="">
      <xdr:nvCxnSpPr>
        <xdr:cNvPr id="1281430" name="Straight Connector 1281429"/>
        <xdr:cNvCxnSpPr/>
      </xdr:nvCxnSpPr>
      <xdr:spPr>
        <a:xfrm flipV="1">
          <a:off x="12109476" y="20939773"/>
          <a:ext cx="1225524" cy="4238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39</xdr:row>
      <xdr:rowOff>360654</xdr:rowOff>
    </xdr:from>
    <xdr:to>
      <xdr:col>22</xdr:col>
      <xdr:colOff>3921</xdr:colOff>
      <xdr:row>40</xdr:row>
      <xdr:rowOff>206274</xdr:rowOff>
    </xdr:to>
    <xdr:cxnSp macro="">
      <xdr:nvCxnSpPr>
        <xdr:cNvPr id="1281431" name="Straight Connector 1281430"/>
        <xdr:cNvCxnSpPr/>
      </xdr:nvCxnSpPr>
      <xdr:spPr>
        <a:xfrm flipV="1">
          <a:off x="10668000" y="21410904"/>
          <a:ext cx="1210421" cy="3853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273689</xdr:colOff>
      <xdr:row>37</xdr:row>
      <xdr:rowOff>207018</xdr:rowOff>
    </xdr:from>
    <xdr:to>
      <xdr:col>29</xdr:col>
      <xdr:colOff>349250</xdr:colOff>
      <xdr:row>37</xdr:row>
      <xdr:rowOff>534578</xdr:rowOff>
    </xdr:to>
    <xdr:cxnSp macro="">
      <xdr:nvCxnSpPr>
        <xdr:cNvPr id="1281432" name="Straight Connector 1281431"/>
        <xdr:cNvCxnSpPr/>
      </xdr:nvCxnSpPr>
      <xdr:spPr>
        <a:xfrm flipV="1">
          <a:off x="14846939" y="20177768"/>
          <a:ext cx="1155061" cy="3275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494528</xdr:colOff>
      <xdr:row>37</xdr:row>
      <xdr:rowOff>534566</xdr:rowOff>
    </xdr:from>
    <xdr:to>
      <xdr:col>27</xdr:col>
      <xdr:colOff>273696</xdr:colOff>
      <xdr:row>38</xdr:row>
      <xdr:rowOff>111496</xdr:rowOff>
    </xdr:to>
    <xdr:cxnSp macro="">
      <xdr:nvCxnSpPr>
        <xdr:cNvPr id="1281433" name="Straight Connector 1281432"/>
        <xdr:cNvCxnSpPr/>
      </xdr:nvCxnSpPr>
      <xdr:spPr>
        <a:xfrm flipV="1">
          <a:off x="14528028" y="20505316"/>
          <a:ext cx="318918" cy="1166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38</xdr:row>
      <xdr:rowOff>111502</xdr:rowOff>
    </xdr:from>
    <xdr:to>
      <xdr:col>26</xdr:col>
      <xdr:colOff>494534</xdr:colOff>
      <xdr:row>38</xdr:row>
      <xdr:rowOff>429273</xdr:rowOff>
    </xdr:to>
    <xdr:cxnSp macro="">
      <xdr:nvCxnSpPr>
        <xdr:cNvPr id="1281434" name="Straight Connector 1281433"/>
        <xdr:cNvCxnSpPr/>
      </xdr:nvCxnSpPr>
      <xdr:spPr>
        <a:xfrm flipV="1">
          <a:off x="13335000" y="20622002"/>
          <a:ext cx="1193034" cy="3177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489034</xdr:colOff>
      <xdr:row>36</xdr:row>
      <xdr:rowOff>159198</xdr:rowOff>
    </xdr:from>
    <xdr:to>
      <xdr:col>34</xdr:col>
      <xdr:colOff>317500</xdr:colOff>
      <xdr:row>36</xdr:row>
      <xdr:rowOff>348796</xdr:rowOff>
    </xdr:to>
    <xdr:cxnSp macro="">
      <xdr:nvCxnSpPr>
        <xdr:cNvPr id="1281435" name="Straight Connector 1281434"/>
        <xdr:cNvCxnSpPr/>
      </xdr:nvCxnSpPr>
      <xdr:spPr>
        <a:xfrm flipV="1">
          <a:off x="17761034" y="19590198"/>
          <a:ext cx="907966" cy="1895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239954</xdr:colOff>
      <xdr:row>36</xdr:row>
      <xdr:rowOff>348785</xdr:rowOff>
    </xdr:from>
    <xdr:to>
      <xdr:col>32</xdr:col>
      <xdr:colOff>489041</xdr:colOff>
      <xdr:row>37</xdr:row>
      <xdr:rowOff>12117</xdr:rowOff>
    </xdr:to>
    <xdr:cxnSp macro="">
      <xdr:nvCxnSpPr>
        <xdr:cNvPr id="1281436" name="Straight Connector 1281435"/>
        <xdr:cNvCxnSpPr/>
      </xdr:nvCxnSpPr>
      <xdr:spPr>
        <a:xfrm flipV="1">
          <a:off x="16972204" y="19779785"/>
          <a:ext cx="788837" cy="2030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37</xdr:row>
      <xdr:rowOff>12123</xdr:rowOff>
    </xdr:from>
    <xdr:to>
      <xdr:col>31</xdr:col>
      <xdr:colOff>239959</xdr:colOff>
      <xdr:row>37</xdr:row>
      <xdr:rowOff>207018</xdr:rowOff>
    </xdr:to>
    <xdr:cxnSp macro="">
      <xdr:nvCxnSpPr>
        <xdr:cNvPr id="1281437" name="Straight Connector 1281436"/>
        <xdr:cNvCxnSpPr/>
      </xdr:nvCxnSpPr>
      <xdr:spPr>
        <a:xfrm flipV="1">
          <a:off x="16002000" y="19982873"/>
          <a:ext cx="970209" cy="194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67878</xdr:colOff>
      <xdr:row>35</xdr:row>
      <xdr:rowOff>351926</xdr:rowOff>
    </xdr:from>
    <xdr:to>
      <xdr:col>39</xdr:col>
      <xdr:colOff>285750</xdr:colOff>
      <xdr:row>35</xdr:row>
      <xdr:rowOff>448371</xdr:rowOff>
    </xdr:to>
    <xdr:cxnSp macro="">
      <xdr:nvCxnSpPr>
        <xdr:cNvPr id="1281438" name="Straight Connector 1281437"/>
        <xdr:cNvCxnSpPr/>
      </xdr:nvCxnSpPr>
      <xdr:spPr>
        <a:xfrm flipV="1">
          <a:off x="20578378" y="19243176"/>
          <a:ext cx="757622" cy="964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34359</xdr:colOff>
      <xdr:row>35</xdr:row>
      <xdr:rowOff>448360</xdr:rowOff>
    </xdr:from>
    <xdr:to>
      <xdr:col>38</xdr:col>
      <xdr:colOff>67886</xdr:colOff>
      <xdr:row>36</xdr:row>
      <xdr:rowOff>58468</xdr:rowOff>
    </xdr:to>
    <xdr:cxnSp macro="">
      <xdr:nvCxnSpPr>
        <xdr:cNvPr id="1281439" name="Straight Connector 1281438"/>
        <xdr:cNvCxnSpPr/>
      </xdr:nvCxnSpPr>
      <xdr:spPr>
        <a:xfrm flipV="1">
          <a:off x="19465359" y="19339610"/>
          <a:ext cx="1113027" cy="1498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36</xdr:row>
      <xdr:rowOff>58472</xdr:rowOff>
    </xdr:from>
    <xdr:to>
      <xdr:col>36</xdr:col>
      <xdr:colOff>34362</xdr:colOff>
      <xdr:row>36</xdr:row>
      <xdr:rowOff>159198</xdr:rowOff>
    </xdr:to>
    <xdr:cxnSp macro="">
      <xdr:nvCxnSpPr>
        <xdr:cNvPr id="1281440" name="Straight Connector 1281439"/>
        <xdr:cNvCxnSpPr/>
      </xdr:nvCxnSpPr>
      <xdr:spPr>
        <a:xfrm flipV="1">
          <a:off x="18669000" y="19489472"/>
          <a:ext cx="796362" cy="1007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87227</xdr:colOff>
      <xdr:row>35</xdr:row>
      <xdr:rowOff>285699</xdr:rowOff>
    </xdr:from>
    <xdr:to>
      <xdr:col>44</xdr:col>
      <xdr:colOff>254000</xdr:colOff>
      <xdr:row>35</xdr:row>
      <xdr:rowOff>316605</xdr:rowOff>
    </xdr:to>
    <xdr:cxnSp macro="">
      <xdr:nvCxnSpPr>
        <xdr:cNvPr id="1281441" name="Straight Connector 1281440"/>
        <xdr:cNvCxnSpPr/>
      </xdr:nvCxnSpPr>
      <xdr:spPr>
        <a:xfrm flipV="1">
          <a:off x="23296477" y="19176949"/>
          <a:ext cx="706523" cy="309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442793</xdr:colOff>
      <xdr:row>35</xdr:row>
      <xdr:rowOff>316601</xdr:rowOff>
    </xdr:from>
    <xdr:to>
      <xdr:col>43</xdr:col>
      <xdr:colOff>87230</xdr:colOff>
      <xdr:row>35</xdr:row>
      <xdr:rowOff>319674</xdr:rowOff>
    </xdr:to>
    <xdr:cxnSp macro="">
      <xdr:nvCxnSpPr>
        <xdr:cNvPr id="1281442" name="Straight Connector 1281441"/>
        <xdr:cNvCxnSpPr/>
      </xdr:nvCxnSpPr>
      <xdr:spPr>
        <a:xfrm flipV="1">
          <a:off x="22032793" y="19207851"/>
          <a:ext cx="1263687" cy="3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35</xdr:row>
      <xdr:rowOff>319684</xdr:rowOff>
    </xdr:from>
    <xdr:to>
      <xdr:col>40</xdr:col>
      <xdr:colOff>442801</xdr:colOff>
      <xdr:row>35</xdr:row>
      <xdr:rowOff>351926</xdr:rowOff>
    </xdr:to>
    <xdr:cxnSp macro="">
      <xdr:nvCxnSpPr>
        <xdr:cNvPr id="1281443" name="Straight Connector 1281442"/>
        <xdr:cNvCxnSpPr/>
      </xdr:nvCxnSpPr>
      <xdr:spPr>
        <a:xfrm flipV="1">
          <a:off x="21336000" y="19210934"/>
          <a:ext cx="696801" cy="322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26637</xdr:colOff>
      <xdr:row>35</xdr:row>
      <xdr:rowOff>478011</xdr:rowOff>
    </xdr:from>
    <xdr:to>
      <xdr:col>49</xdr:col>
      <xdr:colOff>222250</xdr:colOff>
      <xdr:row>35</xdr:row>
      <xdr:rowOff>507150</xdr:rowOff>
    </xdr:to>
    <xdr:cxnSp macro="">
      <xdr:nvCxnSpPr>
        <xdr:cNvPr id="1281444" name="Straight Connector 1281443"/>
        <xdr:cNvCxnSpPr/>
      </xdr:nvCxnSpPr>
      <xdr:spPr>
        <a:xfrm>
          <a:off x="25934637" y="19369261"/>
          <a:ext cx="735363" cy="291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394405</xdr:colOff>
      <xdr:row>35</xdr:row>
      <xdr:rowOff>311542</xdr:rowOff>
    </xdr:from>
    <xdr:to>
      <xdr:col>48</xdr:col>
      <xdr:colOff>26640</xdr:colOff>
      <xdr:row>35</xdr:row>
      <xdr:rowOff>478006</xdr:rowOff>
    </xdr:to>
    <xdr:cxnSp macro="">
      <xdr:nvCxnSpPr>
        <xdr:cNvPr id="1281445" name="Straight Connector 1281444"/>
        <xdr:cNvCxnSpPr/>
      </xdr:nvCxnSpPr>
      <xdr:spPr>
        <a:xfrm>
          <a:off x="24683155" y="19202792"/>
          <a:ext cx="1251485" cy="1664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35</xdr:row>
      <xdr:rowOff>285699</xdr:rowOff>
    </xdr:from>
    <xdr:to>
      <xdr:col>45</xdr:col>
      <xdr:colOff>394412</xdr:colOff>
      <xdr:row>35</xdr:row>
      <xdr:rowOff>311552</xdr:rowOff>
    </xdr:to>
    <xdr:cxnSp macro="">
      <xdr:nvCxnSpPr>
        <xdr:cNvPr id="1281446" name="Straight Connector 1281445"/>
        <xdr:cNvCxnSpPr/>
      </xdr:nvCxnSpPr>
      <xdr:spPr>
        <a:xfrm>
          <a:off x="24003000" y="19176949"/>
          <a:ext cx="680162" cy="258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453175</xdr:colOff>
      <xdr:row>36</xdr:row>
      <xdr:rowOff>359770</xdr:rowOff>
    </xdr:from>
    <xdr:to>
      <xdr:col>54</xdr:col>
      <xdr:colOff>190500</xdr:colOff>
      <xdr:row>36</xdr:row>
      <xdr:rowOff>461860</xdr:rowOff>
    </xdr:to>
    <xdr:cxnSp macro="">
      <xdr:nvCxnSpPr>
        <xdr:cNvPr id="1281447" name="Straight Connector 1281446"/>
        <xdr:cNvCxnSpPr/>
      </xdr:nvCxnSpPr>
      <xdr:spPr>
        <a:xfrm>
          <a:off x="28520175" y="19790770"/>
          <a:ext cx="816825" cy="1020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418855</xdr:colOff>
      <xdr:row>36</xdr:row>
      <xdr:rowOff>61286</xdr:rowOff>
    </xdr:from>
    <xdr:to>
      <xdr:col>52</xdr:col>
      <xdr:colOff>453179</xdr:colOff>
      <xdr:row>36</xdr:row>
      <xdr:rowOff>359766</xdr:rowOff>
    </xdr:to>
    <xdr:cxnSp macro="">
      <xdr:nvCxnSpPr>
        <xdr:cNvPr id="1281448" name="Straight Connector 1281447"/>
        <xdr:cNvCxnSpPr/>
      </xdr:nvCxnSpPr>
      <xdr:spPr>
        <a:xfrm>
          <a:off x="27406355" y="19492286"/>
          <a:ext cx="1113824" cy="2984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35</xdr:row>
      <xdr:rowOff>507150</xdr:rowOff>
    </xdr:from>
    <xdr:to>
      <xdr:col>50</xdr:col>
      <xdr:colOff>418861</xdr:colOff>
      <xdr:row>36</xdr:row>
      <xdr:rowOff>61295</xdr:rowOff>
    </xdr:to>
    <xdr:cxnSp macro="">
      <xdr:nvCxnSpPr>
        <xdr:cNvPr id="1281449" name="Straight Connector 1281448"/>
        <xdr:cNvCxnSpPr/>
      </xdr:nvCxnSpPr>
      <xdr:spPr>
        <a:xfrm>
          <a:off x="26670000" y="19398400"/>
          <a:ext cx="736361" cy="93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311910</xdr:colOff>
      <xdr:row>37</xdr:row>
      <xdr:rowOff>474332</xdr:rowOff>
    </xdr:from>
    <xdr:to>
      <xdr:col>59</xdr:col>
      <xdr:colOff>158750</xdr:colOff>
      <xdr:row>38</xdr:row>
      <xdr:rowOff>136739</xdr:rowOff>
    </xdr:to>
    <xdr:cxnSp macro="">
      <xdr:nvCxnSpPr>
        <xdr:cNvPr id="1281450" name="Straight Connector 1281449"/>
        <xdr:cNvCxnSpPr/>
      </xdr:nvCxnSpPr>
      <xdr:spPr>
        <a:xfrm>
          <a:off x="31077660" y="20445082"/>
          <a:ext cx="926340" cy="2021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494528</xdr:colOff>
      <xdr:row>37</xdr:row>
      <xdr:rowOff>113047</xdr:rowOff>
    </xdr:from>
    <xdr:to>
      <xdr:col>57</xdr:col>
      <xdr:colOff>311913</xdr:colOff>
      <xdr:row>37</xdr:row>
      <xdr:rowOff>474329</xdr:rowOff>
    </xdr:to>
    <xdr:cxnSp macro="">
      <xdr:nvCxnSpPr>
        <xdr:cNvPr id="1281451" name="Straight Connector 1281450"/>
        <xdr:cNvCxnSpPr/>
      </xdr:nvCxnSpPr>
      <xdr:spPr>
        <a:xfrm>
          <a:off x="30180778" y="20083797"/>
          <a:ext cx="896885" cy="3612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36</xdr:row>
      <xdr:rowOff>461860</xdr:rowOff>
    </xdr:from>
    <xdr:to>
      <xdr:col>55</xdr:col>
      <xdr:colOff>494531</xdr:colOff>
      <xdr:row>37</xdr:row>
      <xdr:rowOff>113055</xdr:rowOff>
    </xdr:to>
    <xdr:cxnSp macro="">
      <xdr:nvCxnSpPr>
        <xdr:cNvPr id="1281452" name="Straight Connector 1281451"/>
        <xdr:cNvCxnSpPr/>
      </xdr:nvCxnSpPr>
      <xdr:spPr>
        <a:xfrm>
          <a:off x="29337000" y="19892860"/>
          <a:ext cx="843781" cy="1909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160201</xdr:colOff>
      <xdr:row>39</xdr:row>
      <xdr:rowOff>293339</xdr:rowOff>
    </xdr:from>
    <xdr:to>
      <xdr:col>64</xdr:col>
      <xdr:colOff>127000</xdr:colOff>
      <xdr:row>40</xdr:row>
      <xdr:rowOff>109265</xdr:rowOff>
    </xdr:to>
    <xdr:cxnSp macro="">
      <xdr:nvCxnSpPr>
        <xdr:cNvPr id="1281453" name="Straight Connector 1281452"/>
        <xdr:cNvCxnSpPr/>
      </xdr:nvCxnSpPr>
      <xdr:spPr>
        <a:xfrm>
          <a:off x="33624701" y="21343589"/>
          <a:ext cx="1046299" cy="3556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58325</xdr:colOff>
      <xdr:row>38</xdr:row>
      <xdr:rowOff>482121</xdr:rowOff>
    </xdr:from>
    <xdr:to>
      <xdr:col>62</xdr:col>
      <xdr:colOff>160204</xdr:colOff>
      <xdr:row>39</xdr:row>
      <xdr:rowOff>293337</xdr:rowOff>
    </xdr:to>
    <xdr:cxnSp macro="">
      <xdr:nvCxnSpPr>
        <xdr:cNvPr id="1281454" name="Straight Connector 1281453"/>
        <xdr:cNvCxnSpPr/>
      </xdr:nvCxnSpPr>
      <xdr:spPr>
        <a:xfrm>
          <a:off x="32983075" y="20992621"/>
          <a:ext cx="641629" cy="3509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38</xdr:row>
      <xdr:rowOff>136739</xdr:rowOff>
    </xdr:from>
    <xdr:to>
      <xdr:col>61</xdr:col>
      <xdr:colOff>58331</xdr:colOff>
      <xdr:row>38</xdr:row>
      <xdr:rowOff>482129</xdr:rowOff>
    </xdr:to>
    <xdr:cxnSp macro="">
      <xdr:nvCxnSpPr>
        <xdr:cNvPr id="1281455" name="Straight Connector 1281454"/>
        <xdr:cNvCxnSpPr/>
      </xdr:nvCxnSpPr>
      <xdr:spPr>
        <a:xfrm>
          <a:off x="32004000" y="20647239"/>
          <a:ext cx="979081" cy="3453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56139</xdr:colOff>
      <xdr:row>40</xdr:row>
      <xdr:rowOff>346044</xdr:rowOff>
    </xdr:from>
    <xdr:to>
      <xdr:col>65</xdr:col>
      <xdr:colOff>387865</xdr:colOff>
      <xdr:row>40</xdr:row>
      <xdr:rowOff>491562</xdr:rowOff>
    </xdr:to>
    <xdr:cxnSp macro="">
      <xdr:nvCxnSpPr>
        <xdr:cNvPr id="1281456" name="Straight Connector 1281455"/>
        <xdr:cNvCxnSpPr/>
      </xdr:nvCxnSpPr>
      <xdr:spPr>
        <a:xfrm>
          <a:off x="35139889" y="21936044"/>
          <a:ext cx="331726" cy="1455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454028</xdr:colOff>
      <xdr:row>40</xdr:row>
      <xdr:rowOff>254194</xdr:rowOff>
    </xdr:from>
    <xdr:to>
      <xdr:col>65</xdr:col>
      <xdr:colOff>56139</xdr:colOff>
      <xdr:row>40</xdr:row>
      <xdr:rowOff>346041</xdr:rowOff>
    </xdr:to>
    <xdr:cxnSp macro="">
      <xdr:nvCxnSpPr>
        <xdr:cNvPr id="1281457" name="Straight Connector 1281456"/>
        <xdr:cNvCxnSpPr/>
      </xdr:nvCxnSpPr>
      <xdr:spPr>
        <a:xfrm>
          <a:off x="34998028" y="21844194"/>
          <a:ext cx="141861" cy="918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40</xdr:row>
      <xdr:rowOff>109265</xdr:rowOff>
    </xdr:from>
    <xdr:to>
      <xdr:col>64</xdr:col>
      <xdr:colOff>454028</xdr:colOff>
      <xdr:row>40</xdr:row>
      <xdr:rowOff>254197</xdr:rowOff>
    </xdr:to>
    <xdr:cxnSp macro="">
      <xdr:nvCxnSpPr>
        <xdr:cNvPr id="1281458" name="Straight Connector 1281457"/>
        <xdr:cNvCxnSpPr/>
      </xdr:nvCxnSpPr>
      <xdr:spPr>
        <a:xfrm>
          <a:off x="34671000" y="21699265"/>
          <a:ext cx="327028" cy="1449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387896</xdr:colOff>
      <xdr:row>40</xdr:row>
      <xdr:rowOff>491579</xdr:rowOff>
    </xdr:from>
    <xdr:to>
      <xdr:col>65</xdr:col>
      <xdr:colOff>387917</xdr:colOff>
      <xdr:row>40</xdr:row>
      <xdr:rowOff>491589</xdr:rowOff>
    </xdr:to>
    <xdr:cxnSp macro="">
      <xdr:nvCxnSpPr>
        <xdr:cNvPr id="1281459" name="Straight Connector 1281458"/>
        <xdr:cNvCxnSpPr/>
      </xdr:nvCxnSpPr>
      <xdr:spPr>
        <a:xfrm>
          <a:off x="35471646" y="22081579"/>
          <a:ext cx="21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387886</xdr:colOff>
      <xdr:row>40</xdr:row>
      <xdr:rowOff>491570</xdr:rowOff>
    </xdr:from>
    <xdr:to>
      <xdr:col>65</xdr:col>
      <xdr:colOff>387896</xdr:colOff>
      <xdr:row>40</xdr:row>
      <xdr:rowOff>491576</xdr:rowOff>
    </xdr:to>
    <xdr:cxnSp macro="">
      <xdr:nvCxnSpPr>
        <xdr:cNvPr id="1281460" name="Straight Connector 1281459"/>
        <xdr:cNvCxnSpPr/>
      </xdr:nvCxnSpPr>
      <xdr:spPr>
        <a:xfrm>
          <a:off x="35471636" y="22081570"/>
          <a:ext cx="10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40</xdr:row>
      <xdr:rowOff>491562</xdr:rowOff>
    </xdr:from>
    <xdr:to>
      <xdr:col>65</xdr:col>
      <xdr:colOff>387886</xdr:colOff>
      <xdr:row>40</xdr:row>
      <xdr:rowOff>491573</xdr:rowOff>
    </xdr:to>
    <xdr:cxnSp macro="">
      <xdr:nvCxnSpPr>
        <xdr:cNvPr id="1281461" name="Straight Connector 1281460"/>
        <xdr:cNvCxnSpPr/>
      </xdr:nvCxnSpPr>
      <xdr:spPr>
        <a:xfrm>
          <a:off x="35471615" y="22081562"/>
          <a:ext cx="21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536228</xdr:colOff>
      <xdr:row>41</xdr:row>
      <xdr:rowOff>61128</xdr:rowOff>
    </xdr:from>
    <xdr:to>
      <xdr:col>66</xdr:col>
      <xdr:colOff>114300</xdr:colOff>
      <xdr:row>41</xdr:row>
      <xdr:rowOff>150481</xdr:rowOff>
    </xdr:to>
    <xdr:cxnSp macro="">
      <xdr:nvCxnSpPr>
        <xdr:cNvPr id="1281462" name="Straight Connector 1281461"/>
        <xdr:cNvCxnSpPr/>
      </xdr:nvCxnSpPr>
      <xdr:spPr>
        <a:xfrm>
          <a:off x="35619978" y="22190878"/>
          <a:ext cx="117822" cy="893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505380</xdr:colOff>
      <xdr:row>41</xdr:row>
      <xdr:rowOff>40029</xdr:rowOff>
    </xdr:from>
    <xdr:to>
      <xdr:col>65</xdr:col>
      <xdr:colOff>536228</xdr:colOff>
      <xdr:row>41</xdr:row>
      <xdr:rowOff>61125</xdr:rowOff>
    </xdr:to>
    <xdr:cxnSp macro="">
      <xdr:nvCxnSpPr>
        <xdr:cNvPr id="1281463" name="Straight Connector 1281462"/>
        <xdr:cNvCxnSpPr/>
      </xdr:nvCxnSpPr>
      <xdr:spPr>
        <a:xfrm>
          <a:off x="35589130" y="22169779"/>
          <a:ext cx="30848" cy="210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40</xdr:row>
      <xdr:rowOff>491589</xdr:rowOff>
    </xdr:from>
    <xdr:to>
      <xdr:col>65</xdr:col>
      <xdr:colOff>505380</xdr:colOff>
      <xdr:row>41</xdr:row>
      <xdr:rowOff>40032</xdr:rowOff>
    </xdr:to>
    <xdr:cxnSp macro="">
      <xdr:nvCxnSpPr>
        <xdr:cNvPr id="1281464" name="Straight Connector 1281463"/>
        <xdr:cNvCxnSpPr/>
      </xdr:nvCxnSpPr>
      <xdr:spPr>
        <a:xfrm>
          <a:off x="35471667" y="22081589"/>
          <a:ext cx="117463" cy="881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38630</xdr:colOff>
      <xdr:row>41</xdr:row>
      <xdr:rowOff>515274</xdr:rowOff>
    </xdr:from>
    <xdr:to>
      <xdr:col>67</xdr:col>
      <xdr:colOff>305619</xdr:colOff>
      <xdr:row>42</xdr:row>
      <xdr:rowOff>203572</xdr:rowOff>
    </xdr:to>
    <xdr:cxnSp macro="">
      <xdr:nvCxnSpPr>
        <xdr:cNvPr id="1281465" name="Straight Connector 1281464"/>
        <xdr:cNvCxnSpPr/>
      </xdr:nvCxnSpPr>
      <xdr:spPr>
        <a:xfrm>
          <a:off x="36201880" y="22645024"/>
          <a:ext cx="266989" cy="2280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305615</xdr:colOff>
      <xdr:row>42</xdr:row>
      <xdr:rowOff>203566</xdr:rowOff>
    </xdr:from>
    <xdr:to>
      <xdr:col>68</xdr:col>
      <xdr:colOff>101600</xdr:colOff>
      <xdr:row>42</xdr:row>
      <xdr:rowOff>478068</xdr:rowOff>
    </xdr:to>
    <xdr:cxnSp macro="">
      <xdr:nvCxnSpPr>
        <xdr:cNvPr id="1281466" name="Straight Connector 1281465"/>
        <xdr:cNvCxnSpPr/>
      </xdr:nvCxnSpPr>
      <xdr:spPr>
        <a:xfrm>
          <a:off x="36468865" y="22873066"/>
          <a:ext cx="335735" cy="2745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41</xdr:row>
      <xdr:rowOff>150481</xdr:rowOff>
    </xdr:from>
    <xdr:to>
      <xdr:col>67</xdr:col>
      <xdr:colOff>38630</xdr:colOff>
      <xdr:row>41</xdr:row>
      <xdr:rowOff>515272</xdr:rowOff>
    </xdr:to>
    <xdr:cxnSp macro="">
      <xdr:nvCxnSpPr>
        <xdr:cNvPr id="1281467" name="Straight Connector 1281466"/>
        <xdr:cNvCxnSpPr/>
      </xdr:nvCxnSpPr>
      <xdr:spPr>
        <a:xfrm>
          <a:off x="35737800" y="22280231"/>
          <a:ext cx="464080" cy="3647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195613</xdr:colOff>
      <xdr:row>43</xdr:row>
      <xdr:rowOff>18470</xdr:rowOff>
    </xdr:from>
    <xdr:to>
      <xdr:col>68</xdr:col>
      <xdr:colOff>464263</xdr:colOff>
      <xdr:row>43</xdr:row>
      <xdr:rowOff>260350</xdr:rowOff>
    </xdr:to>
    <xdr:cxnSp macro="">
      <xdr:nvCxnSpPr>
        <xdr:cNvPr id="1281468" name="Straight Connector 1281467"/>
        <xdr:cNvCxnSpPr/>
      </xdr:nvCxnSpPr>
      <xdr:spPr>
        <a:xfrm>
          <a:off x="36898613" y="23227720"/>
          <a:ext cx="268650" cy="2418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42</xdr:row>
      <xdr:rowOff>478068</xdr:rowOff>
    </xdr:from>
    <xdr:to>
      <xdr:col>68</xdr:col>
      <xdr:colOff>195613</xdr:colOff>
      <xdr:row>43</xdr:row>
      <xdr:rowOff>18469</xdr:rowOff>
    </xdr:to>
    <xdr:cxnSp macro="">
      <xdr:nvCxnSpPr>
        <xdr:cNvPr id="1281469" name="Straight Connector 1281468"/>
        <xdr:cNvCxnSpPr/>
      </xdr:nvCxnSpPr>
      <xdr:spPr>
        <a:xfrm>
          <a:off x="36804600" y="23147568"/>
          <a:ext cx="94013" cy="801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273908</xdr:colOff>
      <xdr:row>43</xdr:row>
      <xdr:rowOff>151107</xdr:rowOff>
    </xdr:from>
    <xdr:to>
      <xdr:col>10</xdr:col>
      <xdr:colOff>422424</xdr:colOff>
      <xdr:row>43</xdr:row>
      <xdr:rowOff>260350</xdr:rowOff>
    </xdr:to>
    <xdr:cxnSp macro="">
      <xdr:nvCxnSpPr>
        <xdr:cNvPr id="1281470" name="Straight Connector 1281469"/>
        <xdr:cNvCxnSpPr/>
      </xdr:nvCxnSpPr>
      <xdr:spPr>
        <a:xfrm flipV="1">
          <a:off x="5671408" y="23360357"/>
          <a:ext cx="148516" cy="1092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422424</xdr:colOff>
      <xdr:row>43</xdr:row>
      <xdr:rowOff>117835</xdr:rowOff>
    </xdr:from>
    <xdr:to>
      <xdr:col>10</xdr:col>
      <xdr:colOff>469900</xdr:colOff>
      <xdr:row>43</xdr:row>
      <xdr:rowOff>151107</xdr:rowOff>
    </xdr:to>
    <xdr:cxnSp macro="">
      <xdr:nvCxnSpPr>
        <xdr:cNvPr id="1281471" name="Straight Connector 1281470"/>
        <xdr:cNvCxnSpPr/>
      </xdr:nvCxnSpPr>
      <xdr:spPr>
        <a:xfrm flipV="1">
          <a:off x="5819924" y="23327085"/>
          <a:ext cx="47476" cy="332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99540</xdr:colOff>
      <xdr:row>42</xdr:row>
      <xdr:rowOff>188619</xdr:rowOff>
    </xdr:from>
    <xdr:to>
      <xdr:col>12</xdr:col>
      <xdr:colOff>56174</xdr:colOff>
      <xdr:row>43</xdr:row>
      <xdr:rowOff>2065</xdr:rowOff>
    </xdr:to>
    <xdr:cxnSp macro="">
      <xdr:nvCxnSpPr>
        <xdr:cNvPr id="1281472" name="Straight Connector 1281471"/>
        <xdr:cNvCxnSpPr/>
      </xdr:nvCxnSpPr>
      <xdr:spPr>
        <a:xfrm flipV="1">
          <a:off x="6036790" y="22858119"/>
          <a:ext cx="496384" cy="3531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56173</xdr:colOff>
      <xdr:row>41</xdr:row>
      <xdr:rowOff>464189</xdr:rowOff>
    </xdr:from>
    <xdr:to>
      <xdr:col>12</xdr:col>
      <xdr:colOff>457200</xdr:colOff>
      <xdr:row>42</xdr:row>
      <xdr:rowOff>188618</xdr:rowOff>
    </xdr:to>
    <xdr:cxnSp macro="">
      <xdr:nvCxnSpPr>
        <xdr:cNvPr id="1281473" name="Straight Connector 1281472"/>
        <xdr:cNvCxnSpPr/>
      </xdr:nvCxnSpPr>
      <xdr:spPr>
        <a:xfrm flipV="1">
          <a:off x="6533173" y="22593939"/>
          <a:ext cx="401027" cy="2641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43</xdr:row>
      <xdr:rowOff>2059</xdr:rowOff>
    </xdr:from>
    <xdr:to>
      <xdr:col>11</xdr:col>
      <xdr:colOff>99545</xdr:colOff>
      <xdr:row>43</xdr:row>
      <xdr:rowOff>117835</xdr:rowOff>
    </xdr:to>
    <xdr:cxnSp macro="">
      <xdr:nvCxnSpPr>
        <xdr:cNvPr id="1281474" name="Straight Connector 1281473"/>
        <xdr:cNvCxnSpPr/>
      </xdr:nvCxnSpPr>
      <xdr:spPr>
        <a:xfrm flipV="1">
          <a:off x="5867400" y="23211309"/>
          <a:ext cx="169395" cy="1157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468849</xdr:colOff>
      <xdr:row>41</xdr:row>
      <xdr:rowOff>455476</xdr:rowOff>
    </xdr:from>
    <xdr:to>
      <xdr:col>12</xdr:col>
      <xdr:colOff>470492</xdr:colOff>
      <xdr:row>41</xdr:row>
      <xdr:rowOff>456631</xdr:rowOff>
    </xdr:to>
    <xdr:cxnSp macro="">
      <xdr:nvCxnSpPr>
        <xdr:cNvPr id="1281475" name="Straight Connector 1281474"/>
        <xdr:cNvCxnSpPr/>
      </xdr:nvCxnSpPr>
      <xdr:spPr>
        <a:xfrm flipV="1">
          <a:off x="6945849" y="22585226"/>
          <a:ext cx="1643" cy="11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470491</xdr:colOff>
      <xdr:row>41</xdr:row>
      <xdr:rowOff>447908</xdr:rowOff>
    </xdr:from>
    <xdr:to>
      <xdr:col>12</xdr:col>
      <xdr:colOff>482156</xdr:colOff>
      <xdr:row>41</xdr:row>
      <xdr:rowOff>455471</xdr:rowOff>
    </xdr:to>
    <xdr:cxnSp macro="">
      <xdr:nvCxnSpPr>
        <xdr:cNvPr id="1281476" name="Straight Connector 1281475"/>
        <xdr:cNvCxnSpPr/>
      </xdr:nvCxnSpPr>
      <xdr:spPr>
        <a:xfrm flipV="1">
          <a:off x="6947491" y="22577658"/>
          <a:ext cx="11665" cy="75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41</xdr:row>
      <xdr:rowOff>456628</xdr:rowOff>
    </xdr:from>
    <xdr:to>
      <xdr:col>12</xdr:col>
      <xdr:colOff>468849</xdr:colOff>
      <xdr:row>41</xdr:row>
      <xdr:rowOff>464189</xdr:rowOff>
    </xdr:to>
    <xdr:cxnSp macro="">
      <xdr:nvCxnSpPr>
        <xdr:cNvPr id="1281477" name="Straight Connector 1281476"/>
        <xdr:cNvCxnSpPr/>
      </xdr:nvCxnSpPr>
      <xdr:spPr>
        <a:xfrm flipV="1">
          <a:off x="6934200" y="22586378"/>
          <a:ext cx="11649" cy="75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482181</xdr:colOff>
      <xdr:row>41</xdr:row>
      <xdr:rowOff>447901</xdr:rowOff>
    </xdr:from>
    <xdr:to>
      <xdr:col>12</xdr:col>
      <xdr:colOff>482185</xdr:colOff>
      <xdr:row>41</xdr:row>
      <xdr:rowOff>447901</xdr:rowOff>
    </xdr:to>
    <xdr:cxnSp macro="">
      <xdr:nvCxnSpPr>
        <xdr:cNvPr id="1281478" name="Straight Connector 1281477"/>
        <xdr:cNvCxnSpPr/>
      </xdr:nvCxnSpPr>
      <xdr:spPr>
        <a:xfrm>
          <a:off x="6959181" y="22577651"/>
          <a:ext cx="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482185</xdr:colOff>
      <xdr:row>41</xdr:row>
      <xdr:rowOff>447889</xdr:rowOff>
    </xdr:from>
    <xdr:to>
      <xdr:col>12</xdr:col>
      <xdr:colOff>482209</xdr:colOff>
      <xdr:row>41</xdr:row>
      <xdr:rowOff>447898</xdr:rowOff>
    </xdr:to>
    <xdr:cxnSp macro="">
      <xdr:nvCxnSpPr>
        <xdr:cNvPr id="1281479" name="Straight Connector 1281478"/>
        <xdr:cNvCxnSpPr/>
      </xdr:nvCxnSpPr>
      <xdr:spPr>
        <a:xfrm flipV="1">
          <a:off x="6959185" y="22577639"/>
          <a:ext cx="24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41</xdr:row>
      <xdr:rowOff>447898</xdr:rowOff>
    </xdr:from>
    <xdr:to>
      <xdr:col>12</xdr:col>
      <xdr:colOff>482181</xdr:colOff>
      <xdr:row>41</xdr:row>
      <xdr:rowOff>447908</xdr:rowOff>
    </xdr:to>
    <xdr:cxnSp macro="">
      <xdr:nvCxnSpPr>
        <xdr:cNvPr id="1281480" name="Straight Connector 1281479"/>
        <xdr:cNvCxnSpPr/>
      </xdr:nvCxnSpPr>
      <xdr:spPr>
        <a:xfrm flipV="1">
          <a:off x="6959156" y="22577648"/>
          <a:ext cx="25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455168</xdr:colOff>
      <xdr:row>41</xdr:row>
      <xdr:rowOff>255955</xdr:rowOff>
    </xdr:from>
    <xdr:to>
      <xdr:col>13</xdr:col>
      <xdr:colOff>471200</xdr:colOff>
      <xdr:row>41</xdr:row>
      <xdr:rowOff>258750</xdr:rowOff>
    </xdr:to>
    <xdr:cxnSp macro="">
      <xdr:nvCxnSpPr>
        <xdr:cNvPr id="1281481" name="Straight Connector 1281480"/>
        <xdr:cNvCxnSpPr/>
      </xdr:nvCxnSpPr>
      <xdr:spPr>
        <a:xfrm flipV="1">
          <a:off x="7471918" y="22385705"/>
          <a:ext cx="16032" cy="27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471198</xdr:colOff>
      <xdr:row>41</xdr:row>
      <xdr:rowOff>57021</xdr:rowOff>
    </xdr:from>
    <xdr:to>
      <xdr:col>14</xdr:col>
      <xdr:colOff>444500</xdr:colOff>
      <xdr:row>41</xdr:row>
      <xdr:rowOff>255950</xdr:rowOff>
    </xdr:to>
    <xdr:cxnSp macro="">
      <xdr:nvCxnSpPr>
        <xdr:cNvPr id="1281482" name="Straight Connector 1281481"/>
        <xdr:cNvCxnSpPr/>
      </xdr:nvCxnSpPr>
      <xdr:spPr>
        <a:xfrm flipV="1">
          <a:off x="7487948" y="22186771"/>
          <a:ext cx="513052" cy="1989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41</xdr:row>
      <xdr:rowOff>258745</xdr:rowOff>
    </xdr:from>
    <xdr:to>
      <xdr:col>13</xdr:col>
      <xdr:colOff>455170</xdr:colOff>
      <xdr:row>41</xdr:row>
      <xdr:rowOff>447889</xdr:rowOff>
    </xdr:to>
    <xdr:cxnSp macro="">
      <xdr:nvCxnSpPr>
        <xdr:cNvPr id="1281483" name="Straight Connector 1281482"/>
        <xdr:cNvCxnSpPr/>
      </xdr:nvCxnSpPr>
      <xdr:spPr>
        <a:xfrm flipV="1">
          <a:off x="6959209" y="22388495"/>
          <a:ext cx="512711" cy="1891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398971</xdr:colOff>
      <xdr:row>39</xdr:row>
      <xdr:rowOff>86003</xdr:rowOff>
    </xdr:from>
    <xdr:to>
      <xdr:col>19</xdr:col>
      <xdr:colOff>412750</xdr:colOff>
      <xdr:row>39</xdr:row>
      <xdr:rowOff>510516</xdr:rowOff>
    </xdr:to>
    <xdr:cxnSp macro="">
      <xdr:nvCxnSpPr>
        <xdr:cNvPr id="1281484" name="Straight Connector 1281483"/>
        <xdr:cNvCxnSpPr/>
      </xdr:nvCxnSpPr>
      <xdr:spPr>
        <a:xfrm flipV="1">
          <a:off x="9574721" y="21136253"/>
          <a:ext cx="1093279" cy="4245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528881</xdr:colOff>
      <xdr:row>39</xdr:row>
      <xdr:rowOff>510507</xdr:rowOff>
    </xdr:from>
    <xdr:to>
      <xdr:col>17</xdr:col>
      <xdr:colOff>398978</xdr:colOff>
      <xdr:row>40</xdr:row>
      <xdr:rowOff>190012</xdr:rowOff>
    </xdr:to>
    <xdr:cxnSp macro="">
      <xdr:nvCxnSpPr>
        <xdr:cNvPr id="1281485" name="Straight Connector 1281484"/>
        <xdr:cNvCxnSpPr/>
      </xdr:nvCxnSpPr>
      <xdr:spPr>
        <a:xfrm flipV="1">
          <a:off x="9164881" y="21560757"/>
          <a:ext cx="409847" cy="219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40</xdr:row>
      <xdr:rowOff>190015</xdr:rowOff>
    </xdr:from>
    <xdr:to>
      <xdr:col>16</xdr:col>
      <xdr:colOff>528886</xdr:colOff>
      <xdr:row>41</xdr:row>
      <xdr:rowOff>57021</xdr:rowOff>
    </xdr:to>
    <xdr:cxnSp macro="">
      <xdr:nvCxnSpPr>
        <xdr:cNvPr id="1281486" name="Straight Connector 1281485"/>
        <xdr:cNvCxnSpPr/>
      </xdr:nvCxnSpPr>
      <xdr:spPr>
        <a:xfrm flipV="1">
          <a:off x="8001000" y="21780015"/>
          <a:ext cx="1163886" cy="4067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216632</xdr:colOff>
      <xdr:row>37</xdr:row>
      <xdr:rowOff>144162</xdr:rowOff>
    </xdr:from>
    <xdr:to>
      <xdr:col>24</xdr:col>
      <xdr:colOff>381000</xdr:colOff>
      <xdr:row>37</xdr:row>
      <xdr:rowOff>387654</xdr:rowOff>
    </xdr:to>
    <xdr:cxnSp macro="">
      <xdr:nvCxnSpPr>
        <xdr:cNvPr id="1281487" name="Straight Connector 1281486"/>
        <xdr:cNvCxnSpPr/>
      </xdr:nvCxnSpPr>
      <xdr:spPr>
        <a:xfrm flipV="1">
          <a:off x="12630882" y="20114912"/>
          <a:ext cx="704118" cy="2434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202342</xdr:colOff>
      <xdr:row>37</xdr:row>
      <xdr:rowOff>387643</xdr:rowOff>
    </xdr:from>
    <xdr:to>
      <xdr:col>23</xdr:col>
      <xdr:colOff>216639</xdr:colOff>
      <xdr:row>38</xdr:row>
      <xdr:rowOff>349048</xdr:rowOff>
    </xdr:to>
    <xdr:cxnSp macro="">
      <xdr:nvCxnSpPr>
        <xdr:cNvPr id="1281488" name="Straight Connector 1281487"/>
        <xdr:cNvCxnSpPr/>
      </xdr:nvCxnSpPr>
      <xdr:spPr>
        <a:xfrm flipV="1">
          <a:off x="11537092" y="20358393"/>
          <a:ext cx="1093797" cy="5011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38</xdr:row>
      <xdr:rowOff>349052</xdr:rowOff>
    </xdr:from>
    <xdr:to>
      <xdr:col>21</xdr:col>
      <xdr:colOff>202346</xdr:colOff>
      <xdr:row>39</xdr:row>
      <xdr:rowOff>86003</xdr:rowOff>
    </xdr:to>
    <xdr:cxnSp macro="">
      <xdr:nvCxnSpPr>
        <xdr:cNvPr id="1281489" name="Straight Connector 1281488"/>
        <xdr:cNvCxnSpPr/>
      </xdr:nvCxnSpPr>
      <xdr:spPr>
        <a:xfrm flipV="1">
          <a:off x="10668000" y="20859552"/>
          <a:ext cx="869096" cy="2767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523035</xdr:colOff>
      <xdr:row>35</xdr:row>
      <xdr:rowOff>334928</xdr:rowOff>
    </xdr:from>
    <xdr:to>
      <xdr:col>29</xdr:col>
      <xdr:colOff>349250</xdr:colOff>
      <xdr:row>35</xdr:row>
      <xdr:rowOff>438711</xdr:rowOff>
    </xdr:to>
    <xdr:cxnSp macro="">
      <xdr:nvCxnSpPr>
        <xdr:cNvPr id="1281490" name="Straight Connector 1281489"/>
        <xdr:cNvCxnSpPr/>
      </xdr:nvCxnSpPr>
      <xdr:spPr>
        <a:xfrm flipV="1">
          <a:off x="15636035" y="19226178"/>
          <a:ext cx="365965" cy="1037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413103</xdr:colOff>
      <xdr:row>35</xdr:row>
      <xdr:rowOff>438699</xdr:rowOff>
    </xdr:from>
    <xdr:to>
      <xdr:col>28</xdr:col>
      <xdr:colOff>523042</xdr:colOff>
      <xdr:row>36</xdr:row>
      <xdr:rowOff>531591</xdr:rowOff>
    </xdr:to>
    <xdr:cxnSp macro="">
      <xdr:nvCxnSpPr>
        <xdr:cNvPr id="1281491" name="Straight Connector 1281490"/>
        <xdr:cNvCxnSpPr/>
      </xdr:nvCxnSpPr>
      <xdr:spPr>
        <a:xfrm flipV="1">
          <a:off x="13906853" y="19329949"/>
          <a:ext cx="1729189" cy="6326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36</xdr:row>
      <xdr:rowOff>531594</xdr:rowOff>
    </xdr:from>
    <xdr:to>
      <xdr:col>25</xdr:col>
      <xdr:colOff>413105</xdr:colOff>
      <xdr:row>37</xdr:row>
      <xdr:rowOff>144162</xdr:rowOff>
    </xdr:to>
    <xdr:cxnSp macro="">
      <xdr:nvCxnSpPr>
        <xdr:cNvPr id="1281492" name="Straight Connector 1281491"/>
        <xdr:cNvCxnSpPr/>
      </xdr:nvCxnSpPr>
      <xdr:spPr>
        <a:xfrm flipV="1">
          <a:off x="13335000" y="19962594"/>
          <a:ext cx="571855" cy="1523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185910</xdr:colOff>
      <xdr:row>34</xdr:row>
      <xdr:rowOff>211866</xdr:rowOff>
    </xdr:from>
    <xdr:to>
      <xdr:col>34</xdr:col>
      <xdr:colOff>317500</xdr:colOff>
      <xdr:row>34</xdr:row>
      <xdr:rowOff>239345</xdr:rowOff>
    </xdr:to>
    <xdr:cxnSp macro="">
      <xdr:nvCxnSpPr>
        <xdr:cNvPr id="1281493" name="Straight Connector 1281492"/>
        <xdr:cNvCxnSpPr/>
      </xdr:nvCxnSpPr>
      <xdr:spPr>
        <a:xfrm flipV="1">
          <a:off x="18537410" y="18563366"/>
          <a:ext cx="131590" cy="274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116895</xdr:colOff>
      <xdr:row>34</xdr:row>
      <xdr:rowOff>239333</xdr:rowOff>
    </xdr:from>
    <xdr:to>
      <xdr:col>34</xdr:col>
      <xdr:colOff>185917</xdr:colOff>
      <xdr:row>35</xdr:row>
      <xdr:rowOff>273177</xdr:rowOff>
    </xdr:to>
    <xdr:cxnSp macro="">
      <xdr:nvCxnSpPr>
        <xdr:cNvPr id="1281494" name="Straight Connector 1281493"/>
        <xdr:cNvCxnSpPr/>
      </xdr:nvCxnSpPr>
      <xdr:spPr>
        <a:xfrm flipV="1">
          <a:off x="16309395" y="18590833"/>
          <a:ext cx="2228022" cy="5735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35</xdr:row>
      <xdr:rowOff>273179</xdr:rowOff>
    </xdr:from>
    <xdr:to>
      <xdr:col>30</xdr:col>
      <xdr:colOff>116897</xdr:colOff>
      <xdr:row>35</xdr:row>
      <xdr:rowOff>334928</xdr:rowOff>
    </xdr:to>
    <xdr:cxnSp macro="">
      <xdr:nvCxnSpPr>
        <xdr:cNvPr id="1281495" name="Straight Connector 1281494"/>
        <xdr:cNvCxnSpPr/>
      </xdr:nvCxnSpPr>
      <xdr:spPr>
        <a:xfrm flipV="1">
          <a:off x="16002000" y="19164429"/>
          <a:ext cx="307397" cy="617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258189</xdr:colOff>
      <xdr:row>33</xdr:row>
      <xdr:rowOff>393686</xdr:rowOff>
    </xdr:from>
    <xdr:to>
      <xdr:col>39</xdr:col>
      <xdr:colOff>285750</xdr:colOff>
      <xdr:row>33</xdr:row>
      <xdr:rowOff>397194</xdr:rowOff>
    </xdr:to>
    <xdr:cxnSp macro="">
      <xdr:nvCxnSpPr>
        <xdr:cNvPr id="1281496" name="Straight Connector 1281495"/>
        <xdr:cNvCxnSpPr/>
      </xdr:nvCxnSpPr>
      <xdr:spPr>
        <a:xfrm flipV="1">
          <a:off x="21308439" y="18205436"/>
          <a:ext cx="27561" cy="35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432916</xdr:colOff>
      <xdr:row>33</xdr:row>
      <xdr:rowOff>397184</xdr:rowOff>
    </xdr:from>
    <xdr:to>
      <xdr:col>39</xdr:col>
      <xdr:colOff>258195</xdr:colOff>
      <xdr:row>34</xdr:row>
      <xdr:rowOff>197267</xdr:rowOff>
    </xdr:to>
    <xdr:cxnSp macro="">
      <xdr:nvCxnSpPr>
        <xdr:cNvPr id="1281497" name="Straight Connector 1281496"/>
        <xdr:cNvCxnSpPr/>
      </xdr:nvCxnSpPr>
      <xdr:spPr>
        <a:xfrm flipV="1">
          <a:off x="18784416" y="18208934"/>
          <a:ext cx="2524029" cy="3398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34</xdr:row>
      <xdr:rowOff>197269</xdr:rowOff>
    </xdr:from>
    <xdr:to>
      <xdr:col>34</xdr:col>
      <xdr:colOff>432916</xdr:colOff>
      <xdr:row>34</xdr:row>
      <xdr:rowOff>211866</xdr:rowOff>
    </xdr:to>
    <xdr:cxnSp macro="">
      <xdr:nvCxnSpPr>
        <xdr:cNvPr id="1281498" name="Straight Connector 1281497"/>
        <xdr:cNvCxnSpPr/>
      </xdr:nvCxnSpPr>
      <xdr:spPr>
        <a:xfrm flipV="1">
          <a:off x="18669000" y="18548769"/>
          <a:ext cx="115416" cy="145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208674</xdr:colOff>
      <xdr:row>33</xdr:row>
      <xdr:rowOff>384206</xdr:rowOff>
    </xdr:from>
    <xdr:to>
      <xdr:col>44</xdr:col>
      <xdr:colOff>254000</xdr:colOff>
      <xdr:row>33</xdr:row>
      <xdr:rowOff>386189</xdr:rowOff>
    </xdr:to>
    <xdr:cxnSp macro="">
      <xdr:nvCxnSpPr>
        <xdr:cNvPr id="1281499" name="Straight Connector 1281498"/>
        <xdr:cNvCxnSpPr/>
      </xdr:nvCxnSpPr>
      <xdr:spPr>
        <a:xfrm flipV="1">
          <a:off x="23957674" y="18195956"/>
          <a:ext cx="45326" cy="19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311093</xdr:colOff>
      <xdr:row>33</xdr:row>
      <xdr:rowOff>386189</xdr:rowOff>
    </xdr:from>
    <xdr:to>
      <xdr:col>44</xdr:col>
      <xdr:colOff>208674</xdr:colOff>
      <xdr:row>33</xdr:row>
      <xdr:rowOff>392503</xdr:rowOff>
    </xdr:to>
    <xdr:cxnSp macro="">
      <xdr:nvCxnSpPr>
        <xdr:cNvPr id="1281500" name="Straight Connector 1281499"/>
        <xdr:cNvCxnSpPr/>
      </xdr:nvCxnSpPr>
      <xdr:spPr>
        <a:xfrm flipV="1">
          <a:off x="21361343" y="18197939"/>
          <a:ext cx="2596331" cy="63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33</xdr:row>
      <xdr:rowOff>392512</xdr:rowOff>
    </xdr:from>
    <xdr:to>
      <xdr:col>39</xdr:col>
      <xdr:colOff>311099</xdr:colOff>
      <xdr:row>33</xdr:row>
      <xdr:rowOff>393686</xdr:rowOff>
    </xdr:to>
    <xdr:cxnSp macro="">
      <xdr:nvCxnSpPr>
        <xdr:cNvPr id="1281501" name="Straight Connector 1281500"/>
        <xdr:cNvCxnSpPr/>
      </xdr:nvCxnSpPr>
      <xdr:spPr>
        <a:xfrm flipV="1">
          <a:off x="21336000" y="18204262"/>
          <a:ext cx="25349" cy="11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69633</xdr:colOff>
      <xdr:row>34</xdr:row>
      <xdr:rowOff>174751</xdr:rowOff>
    </xdr:from>
    <xdr:to>
      <xdr:col>49</xdr:col>
      <xdr:colOff>222250</xdr:colOff>
      <xdr:row>34</xdr:row>
      <xdr:rowOff>180798</xdr:rowOff>
    </xdr:to>
    <xdr:cxnSp macro="">
      <xdr:nvCxnSpPr>
        <xdr:cNvPr id="1281502" name="Straight Connector 1281501"/>
        <xdr:cNvCxnSpPr/>
      </xdr:nvCxnSpPr>
      <xdr:spPr>
        <a:xfrm>
          <a:off x="26517383" y="18526251"/>
          <a:ext cx="152617" cy="60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297628</xdr:colOff>
      <xdr:row>33</xdr:row>
      <xdr:rowOff>385856</xdr:rowOff>
    </xdr:from>
    <xdr:to>
      <xdr:col>49</xdr:col>
      <xdr:colOff>69636</xdr:colOff>
      <xdr:row>34</xdr:row>
      <xdr:rowOff>174749</xdr:rowOff>
    </xdr:to>
    <xdr:cxnSp macro="">
      <xdr:nvCxnSpPr>
        <xdr:cNvPr id="1281503" name="Straight Connector 1281502"/>
        <xdr:cNvCxnSpPr/>
      </xdr:nvCxnSpPr>
      <xdr:spPr>
        <a:xfrm>
          <a:off x="24046628" y="18197606"/>
          <a:ext cx="2470758" cy="3286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33</xdr:row>
      <xdr:rowOff>384206</xdr:rowOff>
    </xdr:from>
    <xdr:to>
      <xdr:col>44</xdr:col>
      <xdr:colOff>297635</xdr:colOff>
      <xdr:row>33</xdr:row>
      <xdr:rowOff>385865</xdr:rowOff>
    </xdr:to>
    <xdr:cxnSp macro="">
      <xdr:nvCxnSpPr>
        <xdr:cNvPr id="1281504" name="Straight Connector 1281503"/>
        <xdr:cNvCxnSpPr/>
      </xdr:nvCxnSpPr>
      <xdr:spPr>
        <a:xfrm>
          <a:off x="24003000" y="18195956"/>
          <a:ext cx="43635" cy="16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418334</xdr:colOff>
      <xdr:row>35</xdr:row>
      <xdr:rowOff>250685</xdr:rowOff>
    </xdr:from>
    <xdr:to>
      <xdr:col>54</xdr:col>
      <xdr:colOff>190500</xdr:colOff>
      <xdr:row>35</xdr:row>
      <xdr:rowOff>289669</xdr:rowOff>
    </xdr:to>
    <xdr:cxnSp macro="">
      <xdr:nvCxnSpPr>
        <xdr:cNvPr id="1281505" name="Straight Connector 1281504"/>
        <xdr:cNvCxnSpPr/>
      </xdr:nvCxnSpPr>
      <xdr:spPr>
        <a:xfrm>
          <a:off x="29025084" y="19141935"/>
          <a:ext cx="311916" cy="389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375069</xdr:colOff>
      <xdr:row>34</xdr:row>
      <xdr:rowOff>200275</xdr:rowOff>
    </xdr:from>
    <xdr:to>
      <xdr:col>53</xdr:col>
      <xdr:colOff>418334</xdr:colOff>
      <xdr:row>35</xdr:row>
      <xdr:rowOff>250684</xdr:rowOff>
    </xdr:to>
    <xdr:cxnSp macro="">
      <xdr:nvCxnSpPr>
        <xdr:cNvPr id="1281506" name="Straight Connector 1281505"/>
        <xdr:cNvCxnSpPr/>
      </xdr:nvCxnSpPr>
      <xdr:spPr>
        <a:xfrm>
          <a:off x="26822819" y="18551775"/>
          <a:ext cx="2202265" cy="5901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34</xdr:row>
      <xdr:rowOff>180798</xdr:rowOff>
    </xdr:from>
    <xdr:to>
      <xdr:col>49</xdr:col>
      <xdr:colOff>375072</xdr:colOff>
      <xdr:row>34</xdr:row>
      <xdr:rowOff>200285</xdr:rowOff>
    </xdr:to>
    <xdr:cxnSp macro="">
      <xdr:nvCxnSpPr>
        <xdr:cNvPr id="1281507" name="Straight Connector 1281506"/>
        <xdr:cNvCxnSpPr/>
      </xdr:nvCxnSpPr>
      <xdr:spPr>
        <a:xfrm>
          <a:off x="26670000" y="18532298"/>
          <a:ext cx="152822" cy="194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205801</xdr:colOff>
      <xdr:row>37</xdr:row>
      <xdr:rowOff>29138</xdr:rowOff>
    </xdr:from>
    <xdr:to>
      <xdr:col>59</xdr:col>
      <xdr:colOff>158750</xdr:colOff>
      <xdr:row>37</xdr:row>
      <xdr:rowOff>136660</xdr:rowOff>
    </xdr:to>
    <xdr:cxnSp macro="">
      <xdr:nvCxnSpPr>
        <xdr:cNvPr id="1281508" name="Straight Connector 1281507"/>
        <xdr:cNvCxnSpPr/>
      </xdr:nvCxnSpPr>
      <xdr:spPr>
        <a:xfrm>
          <a:off x="31511301" y="19999888"/>
          <a:ext cx="492699" cy="1075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512707</xdr:colOff>
      <xdr:row>35</xdr:row>
      <xdr:rowOff>362578</xdr:rowOff>
    </xdr:from>
    <xdr:to>
      <xdr:col>58</xdr:col>
      <xdr:colOff>205801</xdr:colOff>
      <xdr:row>37</xdr:row>
      <xdr:rowOff>29136</xdr:rowOff>
    </xdr:to>
    <xdr:cxnSp macro="">
      <xdr:nvCxnSpPr>
        <xdr:cNvPr id="1281509" name="Straight Connector 1281508"/>
        <xdr:cNvCxnSpPr/>
      </xdr:nvCxnSpPr>
      <xdr:spPr>
        <a:xfrm>
          <a:off x="29659207" y="19253828"/>
          <a:ext cx="1852094" cy="7460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35</xdr:row>
      <xdr:rowOff>289669</xdr:rowOff>
    </xdr:from>
    <xdr:to>
      <xdr:col>54</xdr:col>
      <xdr:colOff>512710</xdr:colOff>
      <xdr:row>35</xdr:row>
      <xdr:rowOff>362586</xdr:rowOff>
    </xdr:to>
    <xdr:cxnSp macro="">
      <xdr:nvCxnSpPr>
        <xdr:cNvPr id="1281510" name="Straight Connector 1281509"/>
        <xdr:cNvCxnSpPr/>
      </xdr:nvCxnSpPr>
      <xdr:spPr>
        <a:xfrm>
          <a:off x="29337000" y="19180919"/>
          <a:ext cx="322210" cy="729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531605</xdr:colOff>
      <xdr:row>39</xdr:row>
      <xdr:rowOff>45682</xdr:rowOff>
    </xdr:from>
    <xdr:to>
      <xdr:col>64</xdr:col>
      <xdr:colOff>127000</xdr:colOff>
      <xdr:row>39</xdr:row>
      <xdr:rowOff>275104</xdr:rowOff>
    </xdr:to>
    <xdr:cxnSp macro="">
      <xdr:nvCxnSpPr>
        <xdr:cNvPr id="1281511" name="Straight Connector 1281510"/>
        <xdr:cNvCxnSpPr/>
      </xdr:nvCxnSpPr>
      <xdr:spPr>
        <a:xfrm>
          <a:off x="33996105" y="21095932"/>
          <a:ext cx="674895" cy="2294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139747</xdr:colOff>
      <xdr:row>37</xdr:row>
      <xdr:rowOff>320357</xdr:rowOff>
    </xdr:from>
    <xdr:to>
      <xdr:col>62</xdr:col>
      <xdr:colOff>531605</xdr:colOff>
      <xdr:row>39</xdr:row>
      <xdr:rowOff>45681</xdr:rowOff>
    </xdr:to>
    <xdr:cxnSp macro="">
      <xdr:nvCxnSpPr>
        <xdr:cNvPr id="1281512" name="Straight Connector 1281511"/>
        <xdr:cNvCxnSpPr/>
      </xdr:nvCxnSpPr>
      <xdr:spPr>
        <a:xfrm>
          <a:off x="32524747" y="20291107"/>
          <a:ext cx="1471358" cy="8048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37</xdr:row>
      <xdr:rowOff>136660</xdr:rowOff>
    </xdr:from>
    <xdr:to>
      <xdr:col>60</xdr:col>
      <xdr:colOff>139750</xdr:colOff>
      <xdr:row>37</xdr:row>
      <xdr:rowOff>320365</xdr:rowOff>
    </xdr:to>
    <xdr:cxnSp macro="">
      <xdr:nvCxnSpPr>
        <xdr:cNvPr id="1281513" name="Straight Connector 1281512"/>
        <xdr:cNvCxnSpPr/>
      </xdr:nvCxnSpPr>
      <xdr:spPr>
        <a:xfrm>
          <a:off x="32004000" y="20107410"/>
          <a:ext cx="520750" cy="1837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164784</xdr:colOff>
      <xdr:row>40</xdr:row>
      <xdr:rowOff>66185</xdr:rowOff>
    </xdr:from>
    <xdr:to>
      <xdr:col>65</xdr:col>
      <xdr:colOff>387865</xdr:colOff>
      <xdr:row>40</xdr:row>
      <xdr:rowOff>164044</xdr:rowOff>
    </xdr:to>
    <xdr:cxnSp macro="">
      <xdr:nvCxnSpPr>
        <xdr:cNvPr id="1281514" name="Straight Connector 1281513"/>
        <xdr:cNvCxnSpPr/>
      </xdr:nvCxnSpPr>
      <xdr:spPr>
        <a:xfrm>
          <a:off x="35248534" y="21656185"/>
          <a:ext cx="223081" cy="978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337942</xdr:colOff>
      <xdr:row>39</xdr:row>
      <xdr:rowOff>368587</xdr:rowOff>
    </xdr:from>
    <xdr:to>
      <xdr:col>65</xdr:col>
      <xdr:colOff>164784</xdr:colOff>
      <xdr:row>40</xdr:row>
      <xdr:rowOff>66184</xdr:rowOff>
    </xdr:to>
    <xdr:cxnSp macro="">
      <xdr:nvCxnSpPr>
        <xdr:cNvPr id="1281515" name="Straight Connector 1281514"/>
        <xdr:cNvCxnSpPr/>
      </xdr:nvCxnSpPr>
      <xdr:spPr>
        <a:xfrm>
          <a:off x="34881942" y="21418837"/>
          <a:ext cx="366592" cy="2373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39</xdr:row>
      <xdr:rowOff>275104</xdr:rowOff>
    </xdr:from>
    <xdr:to>
      <xdr:col>64</xdr:col>
      <xdr:colOff>337942</xdr:colOff>
      <xdr:row>39</xdr:row>
      <xdr:rowOff>368591</xdr:rowOff>
    </xdr:to>
    <xdr:cxnSp macro="">
      <xdr:nvCxnSpPr>
        <xdr:cNvPr id="1281516" name="Straight Connector 1281515"/>
        <xdr:cNvCxnSpPr/>
      </xdr:nvCxnSpPr>
      <xdr:spPr>
        <a:xfrm>
          <a:off x="34671000" y="21325354"/>
          <a:ext cx="210942" cy="934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387902</xdr:colOff>
      <xdr:row>40</xdr:row>
      <xdr:rowOff>164068</xdr:rowOff>
    </xdr:from>
    <xdr:to>
      <xdr:col>65</xdr:col>
      <xdr:colOff>387917</xdr:colOff>
      <xdr:row>40</xdr:row>
      <xdr:rowOff>164074</xdr:rowOff>
    </xdr:to>
    <xdr:cxnSp macro="">
      <xdr:nvCxnSpPr>
        <xdr:cNvPr id="1281517" name="Straight Connector 1281516"/>
        <xdr:cNvCxnSpPr/>
      </xdr:nvCxnSpPr>
      <xdr:spPr>
        <a:xfrm>
          <a:off x="35471652" y="21754068"/>
          <a:ext cx="15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387880</xdr:colOff>
      <xdr:row>40</xdr:row>
      <xdr:rowOff>164049</xdr:rowOff>
    </xdr:from>
    <xdr:to>
      <xdr:col>65</xdr:col>
      <xdr:colOff>387902</xdr:colOff>
      <xdr:row>40</xdr:row>
      <xdr:rowOff>164066</xdr:rowOff>
    </xdr:to>
    <xdr:cxnSp macro="">
      <xdr:nvCxnSpPr>
        <xdr:cNvPr id="1281518" name="Straight Connector 1281517"/>
        <xdr:cNvCxnSpPr/>
      </xdr:nvCxnSpPr>
      <xdr:spPr>
        <a:xfrm>
          <a:off x="35471630" y="21754049"/>
          <a:ext cx="22" cy="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40</xdr:row>
      <xdr:rowOff>164044</xdr:rowOff>
    </xdr:from>
    <xdr:to>
      <xdr:col>65</xdr:col>
      <xdr:colOff>387880</xdr:colOff>
      <xdr:row>40</xdr:row>
      <xdr:rowOff>164052</xdr:rowOff>
    </xdr:to>
    <xdr:cxnSp macro="">
      <xdr:nvCxnSpPr>
        <xdr:cNvPr id="1281519" name="Straight Connector 1281518"/>
        <xdr:cNvCxnSpPr/>
      </xdr:nvCxnSpPr>
      <xdr:spPr>
        <a:xfrm>
          <a:off x="35471615" y="21754044"/>
          <a:ext cx="15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34060</xdr:colOff>
      <xdr:row>40</xdr:row>
      <xdr:rowOff>296487</xdr:rowOff>
    </xdr:from>
    <xdr:to>
      <xdr:col>66</xdr:col>
      <xdr:colOff>114300</xdr:colOff>
      <xdr:row>40</xdr:row>
      <xdr:rowOff>357339</xdr:rowOff>
    </xdr:to>
    <xdr:cxnSp macro="">
      <xdr:nvCxnSpPr>
        <xdr:cNvPr id="1281520" name="Straight Connector 1281519"/>
        <xdr:cNvCxnSpPr/>
      </xdr:nvCxnSpPr>
      <xdr:spPr>
        <a:xfrm>
          <a:off x="35657560" y="21886487"/>
          <a:ext cx="80240" cy="608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466908</xdr:colOff>
      <xdr:row>40</xdr:row>
      <xdr:rowOff>223380</xdr:rowOff>
    </xdr:from>
    <xdr:to>
      <xdr:col>66</xdr:col>
      <xdr:colOff>34060</xdr:colOff>
      <xdr:row>40</xdr:row>
      <xdr:rowOff>296486</xdr:rowOff>
    </xdr:to>
    <xdr:cxnSp macro="">
      <xdr:nvCxnSpPr>
        <xdr:cNvPr id="1281521" name="Straight Connector 1281520"/>
        <xdr:cNvCxnSpPr/>
      </xdr:nvCxnSpPr>
      <xdr:spPr>
        <a:xfrm>
          <a:off x="35550658" y="21813380"/>
          <a:ext cx="106902" cy="731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40</xdr:row>
      <xdr:rowOff>164074</xdr:rowOff>
    </xdr:from>
    <xdr:to>
      <xdr:col>65</xdr:col>
      <xdr:colOff>466908</xdr:colOff>
      <xdr:row>40</xdr:row>
      <xdr:rowOff>223383</xdr:rowOff>
    </xdr:to>
    <xdr:cxnSp macro="">
      <xdr:nvCxnSpPr>
        <xdr:cNvPr id="1281522" name="Straight Connector 1281521"/>
        <xdr:cNvCxnSpPr/>
      </xdr:nvCxnSpPr>
      <xdr:spPr>
        <a:xfrm>
          <a:off x="35471667" y="21754074"/>
          <a:ext cx="78991" cy="593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192404</xdr:colOff>
      <xdr:row>41</xdr:row>
      <xdr:rowOff>295486</xdr:rowOff>
    </xdr:from>
    <xdr:to>
      <xdr:col>68</xdr:col>
      <xdr:colOff>101600</xdr:colOff>
      <xdr:row>42</xdr:row>
      <xdr:rowOff>122803</xdr:rowOff>
    </xdr:to>
    <xdr:cxnSp macro="">
      <xdr:nvCxnSpPr>
        <xdr:cNvPr id="1281523" name="Straight Connector 1281522"/>
        <xdr:cNvCxnSpPr/>
      </xdr:nvCxnSpPr>
      <xdr:spPr>
        <a:xfrm>
          <a:off x="36355654" y="22425236"/>
          <a:ext cx="448946" cy="3670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12331</xdr:colOff>
      <xdr:row>41</xdr:row>
      <xdr:rowOff>161703</xdr:rowOff>
    </xdr:from>
    <xdr:to>
      <xdr:col>67</xdr:col>
      <xdr:colOff>192404</xdr:colOff>
      <xdr:row>41</xdr:row>
      <xdr:rowOff>295484</xdr:rowOff>
    </xdr:to>
    <xdr:cxnSp macro="">
      <xdr:nvCxnSpPr>
        <xdr:cNvPr id="1281524" name="Straight Connector 1281523"/>
        <xdr:cNvCxnSpPr/>
      </xdr:nvCxnSpPr>
      <xdr:spPr>
        <a:xfrm>
          <a:off x="36175581" y="22291453"/>
          <a:ext cx="180073" cy="1337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40</xdr:row>
      <xdr:rowOff>357339</xdr:rowOff>
    </xdr:from>
    <xdr:to>
      <xdr:col>67</xdr:col>
      <xdr:colOff>12331</xdr:colOff>
      <xdr:row>41</xdr:row>
      <xdr:rowOff>161708</xdr:rowOff>
    </xdr:to>
    <xdr:cxnSp macro="">
      <xdr:nvCxnSpPr>
        <xdr:cNvPr id="1281525" name="Straight Connector 1281524"/>
        <xdr:cNvCxnSpPr/>
      </xdr:nvCxnSpPr>
      <xdr:spPr>
        <a:xfrm>
          <a:off x="35737800" y="21947339"/>
          <a:ext cx="437781" cy="3441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299331</xdr:colOff>
      <xdr:row>42</xdr:row>
      <xdr:rowOff>291378</xdr:rowOff>
    </xdr:from>
    <xdr:to>
      <xdr:col>68</xdr:col>
      <xdr:colOff>511528</xdr:colOff>
      <xdr:row>42</xdr:row>
      <xdr:rowOff>482433</xdr:rowOff>
    </xdr:to>
    <xdr:cxnSp macro="">
      <xdr:nvCxnSpPr>
        <xdr:cNvPr id="1281526" name="Straight Connector 1281525"/>
        <xdr:cNvCxnSpPr/>
      </xdr:nvCxnSpPr>
      <xdr:spPr>
        <a:xfrm>
          <a:off x="37002331" y="22960878"/>
          <a:ext cx="212197" cy="1910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511525</xdr:colOff>
      <xdr:row>42</xdr:row>
      <xdr:rowOff>482426</xdr:rowOff>
    </xdr:from>
    <xdr:to>
      <xdr:col>69</xdr:col>
      <xdr:colOff>95250</xdr:colOff>
      <xdr:row>43</xdr:row>
      <xdr:rowOff>49991</xdr:rowOff>
    </xdr:to>
    <xdr:cxnSp macro="">
      <xdr:nvCxnSpPr>
        <xdr:cNvPr id="1281527" name="Straight Connector 1281526"/>
        <xdr:cNvCxnSpPr/>
      </xdr:nvCxnSpPr>
      <xdr:spPr>
        <a:xfrm>
          <a:off x="37214525" y="23151926"/>
          <a:ext cx="123475" cy="1073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42</xdr:row>
      <xdr:rowOff>122803</xdr:rowOff>
    </xdr:from>
    <xdr:to>
      <xdr:col>68</xdr:col>
      <xdr:colOff>299331</xdr:colOff>
      <xdr:row>42</xdr:row>
      <xdr:rowOff>291374</xdr:rowOff>
    </xdr:to>
    <xdr:cxnSp macro="">
      <xdr:nvCxnSpPr>
        <xdr:cNvPr id="1281528" name="Straight Connector 1281527"/>
        <xdr:cNvCxnSpPr/>
      </xdr:nvCxnSpPr>
      <xdr:spPr>
        <a:xfrm>
          <a:off x="36804600" y="22792303"/>
          <a:ext cx="197731" cy="1685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171797</xdr:colOff>
      <xdr:row>43</xdr:row>
      <xdr:rowOff>118396</xdr:rowOff>
    </xdr:from>
    <xdr:to>
      <xdr:col>69</xdr:col>
      <xdr:colOff>324607</xdr:colOff>
      <xdr:row>43</xdr:row>
      <xdr:rowOff>260350</xdr:rowOff>
    </xdr:to>
    <xdr:cxnSp macro="">
      <xdr:nvCxnSpPr>
        <xdr:cNvPr id="1281529" name="Straight Connector 1281528"/>
        <xdr:cNvCxnSpPr/>
      </xdr:nvCxnSpPr>
      <xdr:spPr>
        <a:xfrm>
          <a:off x="37414547" y="23327646"/>
          <a:ext cx="152810" cy="1419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43</xdr:row>
      <xdr:rowOff>49991</xdr:rowOff>
    </xdr:from>
    <xdr:to>
      <xdr:col>69</xdr:col>
      <xdr:colOff>171797</xdr:colOff>
      <xdr:row>43</xdr:row>
      <xdr:rowOff>118396</xdr:rowOff>
    </xdr:to>
    <xdr:cxnSp macro="">
      <xdr:nvCxnSpPr>
        <xdr:cNvPr id="1281530" name="Straight Connector 1281529"/>
        <xdr:cNvCxnSpPr/>
      </xdr:nvCxnSpPr>
      <xdr:spPr>
        <a:xfrm>
          <a:off x="37338000" y="23259241"/>
          <a:ext cx="76547" cy="684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263747</xdr:colOff>
      <xdr:row>43</xdr:row>
      <xdr:rowOff>148236</xdr:rowOff>
    </xdr:from>
    <xdr:to>
      <xdr:col>9</xdr:col>
      <xdr:colOff>412726</xdr:colOff>
      <xdr:row>43</xdr:row>
      <xdr:rowOff>260350</xdr:rowOff>
    </xdr:to>
    <xdr:cxnSp macro="">
      <xdr:nvCxnSpPr>
        <xdr:cNvPr id="1281531" name="Straight Connector 1281530"/>
        <xdr:cNvCxnSpPr/>
      </xdr:nvCxnSpPr>
      <xdr:spPr>
        <a:xfrm flipV="1">
          <a:off x="5121497" y="23357486"/>
          <a:ext cx="148979" cy="1121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412726</xdr:colOff>
      <xdr:row>43</xdr:row>
      <xdr:rowOff>102048</xdr:rowOff>
    </xdr:from>
    <xdr:to>
      <xdr:col>9</xdr:col>
      <xdr:colOff>476250</xdr:colOff>
      <xdr:row>43</xdr:row>
      <xdr:rowOff>148234</xdr:rowOff>
    </xdr:to>
    <xdr:cxnSp macro="">
      <xdr:nvCxnSpPr>
        <xdr:cNvPr id="1281532" name="Straight Connector 1281531"/>
        <xdr:cNvCxnSpPr/>
      </xdr:nvCxnSpPr>
      <xdr:spPr>
        <a:xfrm flipV="1">
          <a:off x="5270476" y="23311298"/>
          <a:ext cx="63524" cy="461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36148</xdr:colOff>
      <xdr:row>42</xdr:row>
      <xdr:rowOff>384584</xdr:rowOff>
    </xdr:from>
    <xdr:to>
      <xdr:col>10</xdr:col>
      <xdr:colOff>289321</xdr:colOff>
      <xdr:row>43</xdr:row>
      <xdr:rowOff>31059</xdr:rowOff>
    </xdr:to>
    <xdr:cxnSp macro="">
      <xdr:nvCxnSpPr>
        <xdr:cNvPr id="1281533" name="Straight Connector 1281532"/>
        <xdr:cNvCxnSpPr/>
      </xdr:nvCxnSpPr>
      <xdr:spPr>
        <a:xfrm flipV="1">
          <a:off x="5433648" y="23054084"/>
          <a:ext cx="253173" cy="1862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289320</xdr:colOff>
      <xdr:row>42</xdr:row>
      <xdr:rowOff>258029</xdr:rowOff>
    </xdr:from>
    <xdr:to>
      <xdr:col>10</xdr:col>
      <xdr:colOff>469900</xdr:colOff>
      <xdr:row>42</xdr:row>
      <xdr:rowOff>384581</xdr:rowOff>
    </xdr:to>
    <xdr:cxnSp macro="">
      <xdr:nvCxnSpPr>
        <xdr:cNvPr id="1281534" name="Straight Connector 1281533"/>
        <xdr:cNvCxnSpPr/>
      </xdr:nvCxnSpPr>
      <xdr:spPr>
        <a:xfrm flipV="1">
          <a:off x="5686820" y="22927529"/>
          <a:ext cx="180580" cy="1265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43</xdr:row>
      <xdr:rowOff>31052</xdr:rowOff>
    </xdr:from>
    <xdr:to>
      <xdr:col>10</xdr:col>
      <xdr:colOff>36150</xdr:colOff>
      <xdr:row>43</xdr:row>
      <xdr:rowOff>102048</xdr:rowOff>
    </xdr:to>
    <xdr:cxnSp macro="">
      <xdr:nvCxnSpPr>
        <xdr:cNvPr id="1281535" name="Straight Connector 1281534"/>
        <xdr:cNvCxnSpPr/>
      </xdr:nvCxnSpPr>
      <xdr:spPr>
        <a:xfrm flipV="1">
          <a:off x="5334000" y="23240302"/>
          <a:ext cx="99650" cy="709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528644</xdr:colOff>
      <xdr:row>41</xdr:row>
      <xdr:rowOff>87078</xdr:rowOff>
    </xdr:from>
    <xdr:to>
      <xdr:col>12</xdr:col>
      <xdr:colOff>457200</xdr:colOff>
      <xdr:row>41</xdr:row>
      <xdr:rowOff>395576</xdr:rowOff>
    </xdr:to>
    <xdr:cxnSp macro="">
      <xdr:nvCxnSpPr>
        <xdr:cNvPr id="1281536" name="Straight Connector 1281535"/>
        <xdr:cNvCxnSpPr/>
      </xdr:nvCxnSpPr>
      <xdr:spPr>
        <a:xfrm flipV="1">
          <a:off x="6465894" y="22216828"/>
          <a:ext cx="468306" cy="3084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409339</xdr:colOff>
      <xdr:row>41</xdr:row>
      <xdr:rowOff>395571</xdr:rowOff>
    </xdr:from>
    <xdr:to>
      <xdr:col>11</xdr:col>
      <xdr:colOff>528647</xdr:colOff>
      <xdr:row>41</xdr:row>
      <xdr:rowOff>470263</xdr:rowOff>
    </xdr:to>
    <xdr:cxnSp macro="">
      <xdr:nvCxnSpPr>
        <xdr:cNvPr id="1281537" name="Straight Connector 1281536"/>
        <xdr:cNvCxnSpPr/>
      </xdr:nvCxnSpPr>
      <xdr:spPr>
        <a:xfrm flipV="1">
          <a:off x="6346589" y="22525321"/>
          <a:ext cx="119308" cy="746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41</xdr:row>
      <xdr:rowOff>470266</xdr:rowOff>
    </xdr:from>
    <xdr:to>
      <xdr:col>11</xdr:col>
      <xdr:colOff>409341</xdr:colOff>
      <xdr:row>42</xdr:row>
      <xdr:rowOff>258029</xdr:rowOff>
    </xdr:to>
    <xdr:cxnSp macro="">
      <xdr:nvCxnSpPr>
        <xdr:cNvPr id="1281538" name="Straight Connector 1281537"/>
        <xdr:cNvCxnSpPr/>
      </xdr:nvCxnSpPr>
      <xdr:spPr>
        <a:xfrm flipV="1">
          <a:off x="5867400" y="22600016"/>
          <a:ext cx="479191" cy="3275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473834</xdr:colOff>
      <xdr:row>41</xdr:row>
      <xdr:rowOff>71338</xdr:rowOff>
    </xdr:from>
    <xdr:to>
      <xdr:col>12</xdr:col>
      <xdr:colOff>482156</xdr:colOff>
      <xdr:row>41</xdr:row>
      <xdr:rowOff>76736</xdr:rowOff>
    </xdr:to>
    <xdr:cxnSp macro="">
      <xdr:nvCxnSpPr>
        <xdr:cNvPr id="1281539" name="Straight Connector 1281538"/>
        <xdr:cNvCxnSpPr/>
      </xdr:nvCxnSpPr>
      <xdr:spPr>
        <a:xfrm flipV="1">
          <a:off x="6950834" y="22201088"/>
          <a:ext cx="8322" cy="53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465536</xdr:colOff>
      <xdr:row>41</xdr:row>
      <xdr:rowOff>76732</xdr:rowOff>
    </xdr:from>
    <xdr:to>
      <xdr:col>12</xdr:col>
      <xdr:colOff>473834</xdr:colOff>
      <xdr:row>41</xdr:row>
      <xdr:rowOff>81665</xdr:rowOff>
    </xdr:to>
    <xdr:cxnSp macro="">
      <xdr:nvCxnSpPr>
        <xdr:cNvPr id="1281540" name="Straight Connector 1281539"/>
        <xdr:cNvCxnSpPr/>
      </xdr:nvCxnSpPr>
      <xdr:spPr>
        <a:xfrm flipV="1">
          <a:off x="6942536" y="22206482"/>
          <a:ext cx="8298" cy="49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41</xdr:row>
      <xdr:rowOff>81666</xdr:rowOff>
    </xdr:from>
    <xdr:to>
      <xdr:col>12</xdr:col>
      <xdr:colOff>465536</xdr:colOff>
      <xdr:row>41</xdr:row>
      <xdr:rowOff>87078</xdr:rowOff>
    </xdr:to>
    <xdr:cxnSp macro="">
      <xdr:nvCxnSpPr>
        <xdr:cNvPr id="1281541" name="Straight Connector 1281540"/>
        <xdr:cNvCxnSpPr/>
      </xdr:nvCxnSpPr>
      <xdr:spPr>
        <a:xfrm flipV="1">
          <a:off x="6934200" y="22211416"/>
          <a:ext cx="8336" cy="54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482191</xdr:colOff>
      <xdr:row>41</xdr:row>
      <xdr:rowOff>71315</xdr:rowOff>
    </xdr:from>
    <xdr:to>
      <xdr:col>12</xdr:col>
      <xdr:colOff>482209</xdr:colOff>
      <xdr:row>41</xdr:row>
      <xdr:rowOff>71321</xdr:rowOff>
    </xdr:to>
    <xdr:cxnSp macro="">
      <xdr:nvCxnSpPr>
        <xdr:cNvPr id="1281542" name="Straight Connector 1281541"/>
        <xdr:cNvCxnSpPr/>
      </xdr:nvCxnSpPr>
      <xdr:spPr>
        <a:xfrm flipV="1">
          <a:off x="6959191" y="22201065"/>
          <a:ext cx="18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482174</xdr:colOff>
      <xdr:row>41</xdr:row>
      <xdr:rowOff>71318</xdr:rowOff>
    </xdr:from>
    <xdr:to>
      <xdr:col>12</xdr:col>
      <xdr:colOff>482191</xdr:colOff>
      <xdr:row>41</xdr:row>
      <xdr:rowOff>71329</xdr:rowOff>
    </xdr:to>
    <xdr:cxnSp macro="">
      <xdr:nvCxnSpPr>
        <xdr:cNvPr id="1281543" name="Straight Connector 1281542"/>
        <xdr:cNvCxnSpPr/>
      </xdr:nvCxnSpPr>
      <xdr:spPr>
        <a:xfrm flipV="1">
          <a:off x="6959174" y="22201068"/>
          <a:ext cx="17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41</xdr:row>
      <xdr:rowOff>71332</xdr:rowOff>
    </xdr:from>
    <xdr:to>
      <xdr:col>12</xdr:col>
      <xdr:colOff>482174</xdr:colOff>
      <xdr:row>41</xdr:row>
      <xdr:rowOff>71338</xdr:rowOff>
    </xdr:to>
    <xdr:cxnSp macro="">
      <xdr:nvCxnSpPr>
        <xdr:cNvPr id="1281544" name="Straight Connector 1281543"/>
        <xdr:cNvCxnSpPr/>
      </xdr:nvCxnSpPr>
      <xdr:spPr>
        <a:xfrm flipV="1">
          <a:off x="6959156" y="22201082"/>
          <a:ext cx="18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143039</xdr:colOff>
      <xdr:row>40</xdr:row>
      <xdr:rowOff>133857</xdr:rowOff>
    </xdr:from>
    <xdr:to>
      <xdr:col>14</xdr:col>
      <xdr:colOff>444500</xdr:colOff>
      <xdr:row>40</xdr:row>
      <xdr:rowOff>250744</xdr:rowOff>
    </xdr:to>
    <xdr:cxnSp macro="">
      <xdr:nvCxnSpPr>
        <xdr:cNvPr id="1281545" name="Straight Connector 1281544"/>
        <xdr:cNvCxnSpPr/>
      </xdr:nvCxnSpPr>
      <xdr:spPr>
        <a:xfrm flipV="1">
          <a:off x="7699539" y="21723857"/>
          <a:ext cx="301461" cy="1168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273046</xdr:colOff>
      <xdr:row>40</xdr:row>
      <xdr:rowOff>250738</xdr:rowOff>
    </xdr:from>
    <xdr:to>
      <xdr:col>14</xdr:col>
      <xdr:colOff>143041</xdr:colOff>
      <xdr:row>40</xdr:row>
      <xdr:rowOff>489107</xdr:rowOff>
    </xdr:to>
    <xdr:cxnSp macro="">
      <xdr:nvCxnSpPr>
        <xdr:cNvPr id="1281546" name="Straight Connector 1281545"/>
        <xdr:cNvCxnSpPr/>
      </xdr:nvCxnSpPr>
      <xdr:spPr>
        <a:xfrm flipV="1">
          <a:off x="7289796" y="21840738"/>
          <a:ext cx="409745" cy="2383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40</xdr:row>
      <xdr:rowOff>489110</xdr:rowOff>
    </xdr:from>
    <xdr:to>
      <xdr:col>13</xdr:col>
      <xdr:colOff>273047</xdr:colOff>
      <xdr:row>41</xdr:row>
      <xdr:rowOff>71315</xdr:rowOff>
    </xdr:to>
    <xdr:cxnSp macro="">
      <xdr:nvCxnSpPr>
        <xdr:cNvPr id="1281547" name="Straight Connector 1281546"/>
        <xdr:cNvCxnSpPr/>
      </xdr:nvCxnSpPr>
      <xdr:spPr>
        <a:xfrm flipV="1">
          <a:off x="6959209" y="22079110"/>
          <a:ext cx="330588" cy="1219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29410</xdr:colOff>
      <xdr:row>37</xdr:row>
      <xdr:rowOff>505481</xdr:rowOff>
    </xdr:from>
    <xdr:to>
      <xdr:col>19</xdr:col>
      <xdr:colOff>412750</xdr:colOff>
      <xdr:row>38</xdr:row>
      <xdr:rowOff>114579</xdr:rowOff>
    </xdr:to>
    <xdr:cxnSp macro="">
      <xdr:nvCxnSpPr>
        <xdr:cNvPr id="1281548" name="Straight Connector 1281547"/>
        <xdr:cNvCxnSpPr/>
      </xdr:nvCxnSpPr>
      <xdr:spPr>
        <a:xfrm flipV="1">
          <a:off x="10284660" y="20476231"/>
          <a:ext cx="383340" cy="1488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27611</xdr:colOff>
      <xdr:row>38</xdr:row>
      <xdr:rowOff>114570</xdr:rowOff>
    </xdr:from>
    <xdr:to>
      <xdr:col>19</xdr:col>
      <xdr:colOff>29417</xdr:colOff>
      <xdr:row>39</xdr:row>
      <xdr:rowOff>442033</xdr:rowOff>
    </xdr:to>
    <xdr:cxnSp macro="">
      <xdr:nvCxnSpPr>
        <xdr:cNvPr id="1281549" name="Straight Connector 1281548"/>
        <xdr:cNvCxnSpPr/>
      </xdr:nvCxnSpPr>
      <xdr:spPr>
        <a:xfrm flipV="1">
          <a:off x="8663611" y="20625070"/>
          <a:ext cx="1621056" cy="8672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39</xdr:row>
      <xdr:rowOff>442035</xdr:rowOff>
    </xdr:from>
    <xdr:to>
      <xdr:col>16</xdr:col>
      <xdr:colOff>27614</xdr:colOff>
      <xdr:row>40</xdr:row>
      <xdr:rowOff>133857</xdr:rowOff>
    </xdr:to>
    <xdr:cxnSp macro="">
      <xdr:nvCxnSpPr>
        <xdr:cNvPr id="1281550" name="Straight Connector 1281549"/>
        <xdr:cNvCxnSpPr/>
      </xdr:nvCxnSpPr>
      <xdr:spPr>
        <a:xfrm flipV="1">
          <a:off x="8001000" y="21492285"/>
          <a:ext cx="662614" cy="2315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177733</xdr:colOff>
      <xdr:row>36</xdr:row>
      <xdr:rowOff>22537</xdr:rowOff>
    </xdr:from>
    <xdr:to>
      <xdr:col>24</xdr:col>
      <xdr:colOff>39058</xdr:colOff>
      <xdr:row>37</xdr:row>
      <xdr:rowOff>408459</xdr:rowOff>
    </xdr:to>
    <xdr:cxnSp macro="">
      <xdr:nvCxnSpPr>
        <xdr:cNvPr id="1281551" name="Straight Connector 1281550"/>
        <xdr:cNvCxnSpPr/>
      </xdr:nvCxnSpPr>
      <xdr:spPr>
        <a:xfrm flipV="1">
          <a:off x="10972733" y="19453537"/>
          <a:ext cx="2020325" cy="9256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37</xdr:row>
      <xdr:rowOff>408460</xdr:rowOff>
    </xdr:from>
    <xdr:to>
      <xdr:col>20</xdr:col>
      <xdr:colOff>177734</xdr:colOff>
      <xdr:row>37</xdr:row>
      <xdr:rowOff>505481</xdr:rowOff>
    </xdr:to>
    <xdr:cxnSp macro="">
      <xdr:nvCxnSpPr>
        <xdr:cNvPr id="1281552" name="Straight Connector 1281551"/>
        <xdr:cNvCxnSpPr/>
      </xdr:nvCxnSpPr>
      <xdr:spPr>
        <a:xfrm flipV="1">
          <a:off x="10668000" y="20379210"/>
          <a:ext cx="304734" cy="970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39015</xdr:colOff>
      <xdr:row>35</xdr:row>
      <xdr:rowOff>454982</xdr:rowOff>
    </xdr:from>
    <xdr:to>
      <xdr:col>24</xdr:col>
      <xdr:colOff>355930</xdr:colOff>
      <xdr:row>36</xdr:row>
      <xdr:rowOff>22549</xdr:rowOff>
    </xdr:to>
    <xdr:cxnSp macro="">
      <xdr:nvCxnSpPr>
        <xdr:cNvPr id="1281553" name="Straight Connector 1281552"/>
        <xdr:cNvCxnSpPr/>
      </xdr:nvCxnSpPr>
      <xdr:spPr>
        <a:xfrm flipV="1">
          <a:off x="12993015" y="19346232"/>
          <a:ext cx="316915" cy="1073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355930</xdr:colOff>
      <xdr:row>35</xdr:row>
      <xdr:rowOff>448001</xdr:rowOff>
    </xdr:from>
    <xdr:to>
      <xdr:col>24</xdr:col>
      <xdr:colOff>381000</xdr:colOff>
      <xdr:row>35</xdr:row>
      <xdr:rowOff>454982</xdr:rowOff>
    </xdr:to>
    <xdr:cxnSp macro="">
      <xdr:nvCxnSpPr>
        <xdr:cNvPr id="1281554" name="Straight Connector 1281553"/>
        <xdr:cNvCxnSpPr/>
      </xdr:nvCxnSpPr>
      <xdr:spPr>
        <a:xfrm flipV="1">
          <a:off x="13309930" y="19339251"/>
          <a:ext cx="25070" cy="69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409432</xdr:colOff>
      <xdr:row>34</xdr:row>
      <xdr:rowOff>377456</xdr:rowOff>
    </xdr:from>
    <xdr:to>
      <xdr:col>29</xdr:col>
      <xdr:colOff>178228</xdr:colOff>
      <xdr:row>35</xdr:row>
      <xdr:rowOff>442833</xdr:rowOff>
    </xdr:to>
    <xdr:cxnSp macro="">
      <xdr:nvCxnSpPr>
        <xdr:cNvPr id="1281555" name="Straight Connector 1281554"/>
        <xdr:cNvCxnSpPr/>
      </xdr:nvCxnSpPr>
      <xdr:spPr>
        <a:xfrm flipV="1">
          <a:off x="13363432" y="18728956"/>
          <a:ext cx="2467546" cy="6051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178228</xdr:colOff>
      <xdr:row>34</xdr:row>
      <xdr:rowOff>347628</xdr:rowOff>
    </xdr:from>
    <xdr:to>
      <xdr:col>29</xdr:col>
      <xdr:colOff>349250</xdr:colOff>
      <xdr:row>34</xdr:row>
      <xdr:rowOff>377456</xdr:rowOff>
    </xdr:to>
    <xdr:cxnSp macro="">
      <xdr:nvCxnSpPr>
        <xdr:cNvPr id="1281556" name="Straight Connector 1281555"/>
        <xdr:cNvCxnSpPr/>
      </xdr:nvCxnSpPr>
      <xdr:spPr>
        <a:xfrm flipV="1">
          <a:off x="15830978" y="18699128"/>
          <a:ext cx="171022" cy="298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35</xdr:row>
      <xdr:rowOff>442830</xdr:rowOff>
    </xdr:from>
    <xdr:to>
      <xdr:col>24</xdr:col>
      <xdr:colOff>409437</xdr:colOff>
      <xdr:row>35</xdr:row>
      <xdr:rowOff>448001</xdr:rowOff>
    </xdr:to>
    <xdr:cxnSp macro="">
      <xdr:nvCxnSpPr>
        <xdr:cNvPr id="1281557" name="Straight Connector 1281556"/>
        <xdr:cNvCxnSpPr/>
      </xdr:nvCxnSpPr>
      <xdr:spPr>
        <a:xfrm flipV="1">
          <a:off x="13335000" y="19334080"/>
          <a:ext cx="28437" cy="51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537023</xdr:colOff>
      <xdr:row>33</xdr:row>
      <xdr:rowOff>505110</xdr:rowOff>
    </xdr:from>
    <xdr:to>
      <xdr:col>34</xdr:col>
      <xdr:colOff>47538</xdr:colOff>
      <xdr:row>34</xdr:row>
      <xdr:rowOff>327256</xdr:rowOff>
    </xdr:to>
    <xdr:cxnSp macro="">
      <xdr:nvCxnSpPr>
        <xdr:cNvPr id="1281558" name="Straight Connector 1281557"/>
        <xdr:cNvCxnSpPr/>
      </xdr:nvCxnSpPr>
      <xdr:spPr>
        <a:xfrm flipV="1">
          <a:off x="16189773" y="18316860"/>
          <a:ext cx="2209265" cy="3618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47538</xdr:colOff>
      <xdr:row>33</xdr:row>
      <xdr:rowOff>477036</xdr:rowOff>
    </xdr:from>
    <xdr:to>
      <xdr:col>34</xdr:col>
      <xdr:colOff>317500</xdr:colOff>
      <xdr:row>33</xdr:row>
      <xdr:rowOff>505110</xdr:rowOff>
    </xdr:to>
    <xdr:cxnSp macro="">
      <xdr:nvCxnSpPr>
        <xdr:cNvPr id="1281559" name="Straight Connector 1281558"/>
        <xdr:cNvCxnSpPr/>
      </xdr:nvCxnSpPr>
      <xdr:spPr>
        <a:xfrm flipV="1">
          <a:off x="18399038" y="18288786"/>
          <a:ext cx="269962" cy="280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34</xdr:row>
      <xdr:rowOff>327254</xdr:rowOff>
    </xdr:from>
    <xdr:to>
      <xdr:col>29</xdr:col>
      <xdr:colOff>537026</xdr:colOff>
      <xdr:row>34</xdr:row>
      <xdr:rowOff>347628</xdr:rowOff>
    </xdr:to>
    <xdr:cxnSp macro="">
      <xdr:nvCxnSpPr>
        <xdr:cNvPr id="1281560" name="Straight Connector 1281559"/>
        <xdr:cNvCxnSpPr/>
      </xdr:nvCxnSpPr>
      <xdr:spPr>
        <a:xfrm flipV="1">
          <a:off x="16002000" y="18678754"/>
          <a:ext cx="187776" cy="203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64939</xdr:colOff>
      <xdr:row>33</xdr:row>
      <xdr:rowOff>277887</xdr:rowOff>
    </xdr:from>
    <xdr:to>
      <xdr:col>38</xdr:col>
      <xdr:colOff>503744</xdr:colOff>
      <xdr:row>33</xdr:row>
      <xdr:rowOff>461142</xdr:rowOff>
    </xdr:to>
    <xdr:cxnSp macro="">
      <xdr:nvCxnSpPr>
        <xdr:cNvPr id="1281561" name="Straight Connector 1281560"/>
        <xdr:cNvCxnSpPr/>
      </xdr:nvCxnSpPr>
      <xdr:spPr>
        <a:xfrm flipV="1">
          <a:off x="18956189" y="18089637"/>
          <a:ext cx="2058055" cy="183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503744</xdr:colOff>
      <xdr:row>33</xdr:row>
      <xdr:rowOff>260595</xdr:rowOff>
    </xdr:from>
    <xdr:to>
      <xdr:col>39</xdr:col>
      <xdr:colOff>285750</xdr:colOff>
      <xdr:row>33</xdr:row>
      <xdr:rowOff>277885</xdr:rowOff>
    </xdr:to>
    <xdr:cxnSp macro="">
      <xdr:nvCxnSpPr>
        <xdr:cNvPr id="1281562" name="Straight Connector 1281561"/>
        <xdr:cNvCxnSpPr/>
      </xdr:nvCxnSpPr>
      <xdr:spPr>
        <a:xfrm flipV="1">
          <a:off x="21014244" y="18072345"/>
          <a:ext cx="321756" cy="172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33</xdr:row>
      <xdr:rowOff>461141</xdr:rowOff>
    </xdr:from>
    <xdr:to>
      <xdr:col>35</xdr:col>
      <xdr:colOff>64942</xdr:colOff>
      <xdr:row>33</xdr:row>
      <xdr:rowOff>477036</xdr:rowOff>
    </xdr:to>
    <xdr:cxnSp macro="">
      <xdr:nvCxnSpPr>
        <xdr:cNvPr id="1281563" name="Straight Connector 1281562"/>
        <xdr:cNvCxnSpPr/>
      </xdr:nvCxnSpPr>
      <xdr:spPr>
        <a:xfrm flipV="1">
          <a:off x="18669000" y="18272891"/>
          <a:ext cx="287192" cy="15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77667</xdr:colOff>
      <xdr:row>33</xdr:row>
      <xdr:rowOff>231687</xdr:rowOff>
    </xdr:from>
    <xdr:to>
      <xdr:col>43</xdr:col>
      <xdr:colOff>470125</xdr:colOff>
      <xdr:row>33</xdr:row>
      <xdr:rowOff>257778</xdr:rowOff>
    </xdr:to>
    <xdr:cxnSp macro="">
      <xdr:nvCxnSpPr>
        <xdr:cNvPr id="1281564" name="Straight Connector 1281563"/>
        <xdr:cNvCxnSpPr/>
      </xdr:nvCxnSpPr>
      <xdr:spPr>
        <a:xfrm flipV="1">
          <a:off x="21667667" y="18043437"/>
          <a:ext cx="2011708" cy="260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470122</xdr:colOff>
      <xdr:row>33</xdr:row>
      <xdr:rowOff>228960</xdr:rowOff>
    </xdr:from>
    <xdr:to>
      <xdr:col>44</xdr:col>
      <xdr:colOff>254000</xdr:colOff>
      <xdr:row>33</xdr:row>
      <xdr:rowOff>231687</xdr:rowOff>
    </xdr:to>
    <xdr:cxnSp macro="">
      <xdr:nvCxnSpPr>
        <xdr:cNvPr id="1281565" name="Straight Connector 1281564"/>
        <xdr:cNvCxnSpPr/>
      </xdr:nvCxnSpPr>
      <xdr:spPr>
        <a:xfrm flipV="1">
          <a:off x="23679372" y="18040710"/>
          <a:ext cx="323628" cy="27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33</xdr:row>
      <xdr:rowOff>257778</xdr:rowOff>
    </xdr:from>
    <xdr:to>
      <xdr:col>40</xdr:col>
      <xdr:colOff>77668</xdr:colOff>
      <xdr:row>33</xdr:row>
      <xdr:rowOff>260595</xdr:rowOff>
    </xdr:to>
    <xdr:cxnSp macro="">
      <xdr:nvCxnSpPr>
        <xdr:cNvPr id="1281566" name="Straight Connector 1281565"/>
        <xdr:cNvCxnSpPr/>
      </xdr:nvCxnSpPr>
      <xdr:spPr>
        <a:xfrm flipV="1">
          <a:off x="21336000" y="18069528"/>
          <a:ext cx="331668" cy="28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37226</xdr:colOff>
      <xdr:row>33</xdr:row>
      <xdr:rowOff>244312</xdr:rowOff>
    </xdr:from>
    <xdr:to>
      <xdr:col>48</xdr:col>
      <xdr:colOff>492519</xdr:colOff>
      <xdr:row>33</xdr:row>
      <xdr:rowOff>397388</xdr:rowOff>
    </xdr:to>
    <xdr:cxnSp macro="">
      <xdr:nvCxnSpPr>
        <xdr:cNvPr id="1281567" name="Straight Connector 1281566"/>
        <xdr:cNvCxnSpPr/>
      </xdr:nvCxnSpPr>
      <xdr:spPr>
        <a:xfrm>
          <a:off x="24325976" y="18056062"/>
          <a:ext cx="2074543" cy="1530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492513</xdr:colOff>
      <xdr:row>33</xdr:row>
      <xdr:rowOff>397387</xdr:rowOff>
    </xdr:from>
    <xdr:to>
      <xdr:col>49</xdr:col>
      <xdr:colOff>222250</xdr:colOff>
      <xdr:row>33</xdr:row>
      <xdr:rowOff>410328</xdr:rowOff>
    </xdr:to>
    <xdr:cxnSp macro="">
      <xdr:nvCxnSpPr>
        <xdr:cNvPr id="1281568" name="Straight Connector 1281567"/>
        <xdr:cNvCxnSpPr/>
      </xdr:nvCxnSpPr>
      <xdr:spPr>
        <a:xfrm>
          <a:off x="26400513" y="18209137"/>
          <a:ext cx="269487" cy="129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33</xdr:row>
      <xdr:rowOff>228960</xdr:rowOff>
    </xdr:from>
    <xdr:to>
      <xdr:col>45</xdr:col>
      <xdr:colOff>37227</xdr:colOff>
      <xdr:row>33</xdr:row>
      <xdr:rowOff>244311</xdr:rowOff>
    </xdr:to>
    <xdr:cxnSp macro="">
      <xdr:nvCxnSpPr>
        <xdr:cNvPr id="1281569" name="Straight Connector 1281568"/>
        <xdr:cNvCxnSpPr/>
      </xdr:nvCxnSpPr>
      <xdr:spPr>
        <a:xfrm>
          <a:off x="24003000" y="18040710"/>
          <a:ext cx="322977" cy="153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482150</xdr:colOff>
      <xdr:row>33</xdr:row>
      <xdr:rowOff>443823</xdr:rowOff>
    </xdr:from>
    <xdr:to>
      <xdr:col>54</xdr:col>
      <xdr:colOff>41951</xdr:colOff>
      <xdr:row>34</xdr:row>
      <xdr:rowOff>312555</xdr:rowOff>
    </xdr:to>
    <xdr:cxnSp macro="">
      <xdr:nvCxnSpPr>
        <xdr:cNvPr id="1281570" name="Straight Connector 1281569"/>
        <xdr:cNvCxnSpPr/>
      </xdr:nvCxnSpPr>
      <xdr:spPr>
        <a:xfrm>
          <a:off x="26929900" y="18255573"/>
          <a:ext cx="2258551" cy="4084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41948</xdr:colOff>
      <xdr:row>34</xdr:row>
      <xdr:rowOff>312553</xdr:rowOff>
    </xdr:from>
    <xdr:to>
      <xdr:col>54</xdr:col>
      <xdr:colOff>190500</xdr:colOff>
      <xdr:row>34</xdr:row>
      <xdr:rowOff>332110</xdr:rowOff>
    </xdr:to>
    <xdr:cxnSp macro="">
      <xdr:nvCxnSpPr>
        <xdr:cNvPr id="1281571" name="Straight Connector 1281570"/>
        <xdr:cNvCxnSpPr/>
      </xdr:nvCxnSpPr>
      <xdr:spPr>
        <a:xfrm>
          <a:off x="29188448" y="18664053"/>
          <a:ext cx="148552" cy="195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33</xdr:row>
      <xdr:rowOff>410328</xdr:rowOff>
    </xdr:from>
    <xdr:to>
      <xdr:col>49</xdr:col>
      <xdr:colOff>482150</xdr:colOff>
      <xdr:row>33</xdr:row>
      <xdr:rowOff>443823</xdr:rowOff>
    </xdr:to>
    <xdr:cxnSp macro="">
      <xdr:nvCxnSpPr>
        <xdr:cNvPr id="1281572" name="Straight Connector 1281571"/>
        <xdr:cNvCxnSpPr/>
      </xdr:nvCxnSpPr>
      <xdr:spPr>
        <a:xfrm>
          <a:off x="26670000" y="18222078"/>
          <a:ext cx="259900" cy="334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99693</xdr:colOff>
      <xdr:row>36</xdr:row>
      <xdr:rowOff>123693</xdr:rowOff>
    </xdr:from>
    <xdr:to>
      <xdr:col>59</xdr:col>
      <xdr:colOff>158750</xdr:colOff>
      <xdr:row>36</xdr:row>
      <xdr:rowOff>136581</xdr:rowOff>
    </xdr:to>
    <xdr:cxnSp macro="">
      <xdr:nvCxnSpPr>
        <xdr:cNvPr id="1281573" name="Straight Connector 1281572"/>
        <xdr:cNvCxnSpPr/>
      </xdr:nvCxnSpPr>
      <xdr:spPr>
        <a:xfrm>
          <a:off x="31944943" y="19554693"/>
          <a:ext cx="59057" cy="128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537642</xdr:colOff>
      <xdr:row>35</xdr:row>
      <xdr:rowOff>405014</xdr:rowOff>
    </xdr:from>
    <xdr:to>
      <xdr:col>59</xdr:col>
      <xdr:colOff>99693</xdr:colOff>
      <xdr:row>36</xdr:row>
      <xdr:rowOff>123693</xdr:rowOff>
    </xdr:to>
    <xdr:cxnSp macro="">
      <xdr:nvCxnSpPr>
        <xdr:cNvPr id="1281574" name="Straight Connector 1281573"/>
        <xdr:cNvCxnSpPr/>
      </xdr:nvCxnSpPr>
      <xdr:spPr>
        <a:xfrm>
          <a:off x="31303392" y="19296264"/>
          <a:ext cx="641551" cy="2584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328529</xdr:colOff>
      <xdr:row>34</xdr:row>
      <xdr:rowOff>366601</xdr:rowOff>
    </xdr:from>
    <xdr:to>
      <xdr:col>57</xdr:col>
      <xdr:colOff>537694</xdr:colOff>
      <xdr:row>35</xdr:row>
      <xdr:rowOff>405028</xdr:rowOff>
    </xdr:to>
    <xdr:cxnSp macro="">
      <xdr:nvCxnSpPr>
        <xdr:cNvPr id="1281575" name="Straight Connector 1281574"/>
        <xdr:cNvCxnSpPr/>
      </xdr:nvCxnSpPr>
      <xdr:spPr>
        <a:xfrm>
          <a:off x="29475029" y="18718101"/>
          <a:ext cx="1828415" cy="5781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34</xdr:row>
      <xdr:rowOff>332110</xdr:rowOff>
    </xdr:from>
    <xdr:to>
      <xdr:col>54</xdr:col>
      <xdr:colOff>328529</xdr:colOff>
      <xdr:row>34</xdr:row>
      <xdr:rowOff>366601</xdr:rowOff>
    </xdr:to>
    <xdr:cxnSp macro="">
      <xdr:nvCxnSpPr>
        <xdr:cNvPr id="1281576" name="Straight Connector 1281575"/>
        <xdr:cNvCxnSpPr/>
      </xdr:nvCxnSpPr>
      <xdr:spPr>
        <a:xfrm>
          <a:off x="29337000" y="18683610"/>
          <a:ext cx="138029" cy="344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363258</xdr:colOff>
      <xdr:row>38</xdr:row>
      <xdr:rowOff>337776</xdr:rowOff>
    </xdr:from>
    <xdr:to>
      <xdr:col>64</xdr:col>
      <xdr:colOff>127000</xdr:colOff>
      <xdr:row>38</xdr:row>
      <xdr:rowOff>440945</xdr:rowOff>
    </xdr:to>
    <xdr:cxnSp macro="">
      <xdr:nvCxnSpPr>
        <xdr:cNvPr id="1281577" name="Straight Connector 1281576"/>
        <xdr:cNvCxnSpPr/>
      </xdr:nvCxnSpPr>
      <xdr:spPr>
        <a:xfrm>
          <a:off x="34367508" y="20848276"/>
          <a:ext cx="303492" cy="1031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221165</xdr:colOff>
      <xdr:row>36</xdr:row>
      <xdr:rowOff>158593</xdr:rowOff>
    </xdr:from>
    <xdr:to>
      <xdr:col>63</xdr:col>
      <xdr:colOff>363258</xdr:colOff>
      <xdr:row>38</xdr:row>
      <xdr:rowOff>337776</xdr:rowOff>
    </xdr:to>
    <xdr:cxnSp macro="">
      <xdr:nvCxnSpPr>
        <xdr:cNvPr id="1281578" name="Straight Connector 1281577"/>
        <xdr:cNvCxnSpPr/>
      </xdr:nvCxnSpPr>
      <xdr:spPr>
        <a:xfrm>
          <a:off x="32066415" y="19589593"/>
          <a:ext cx="2301093" cy="12586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36</xdr:row>
      <xdr:rowOff>136581</xdr:rowOff>
    </xdr:from>
    <xdr:to>
      <xdr:col>59</xdr:col>
      <xdr:colOff>221171</xdr:colOff>
      <xdr:row>36</xdr:row>
      <xdr:rowOff>158601</xdr:rowOff>
    </xdr:to>
    <xdr:cxnSp macro="">
      <xdr:nvCxnSpPr>
        <xdr:cNvPr id="1281579" name="Straight Connector 1281578"/>
        <xdr:cNvCxnSpPr/>
      </xdr:nvCxnSpPr>
      <xdr:spPr>
        <a:xfrm>
          <a:off x="32004000" y="19567581"/>
          <a:ext cx="62421" cy="220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273428</xdr:colOff>
      <xdr:row>39</xdr:row>
      <xdr:rowOff>326078</xdr:rowOff>
    </xdr:from>
    <xdr:to>
      <xdr:col>65</xdr:col>
      <xdr:colOff>387865</xdr:colOff>
      <xdr:row>39</xdr:row>
      <xdr:rowOff>376276</xdr:rowOff>
    </xdr:to>
    <xdr:cxnSp macro="">
      <xdr:nvCxnSpPr>
        <xdr:cNvPr id="1281580" name="Straight Connector 1281579"/>
        <xdr:cNvCxnSpPr/>
      </xdr:nvCxnSpPr>
      <xdr:spPr>
        <a:xfrm>
          <a:off x="35357178" y="21376328"/>
          <a:ext cx="114437" cy="501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221856</xdr:colOff>
      <xdr:row>38</xdr:row>
      <xdr:rowOff>482980</xdr:rowOff>
    </xdr:from>
    <xdr:to>
      <xdr:col>65</xdr:col>
      <xdr:colOff>273431</xdr:colOff>
      <xdr:row>39</xdr:row>
      <xdr:rowOff>326076</xdr:rowOff>
    </xdr:to>
    <xdr:cxnSp macro="">
      <xdr:nvCxnSpPr>
        <xdr:cNvPr id="1281581" name="Straight Connector 1281580"/>
        <xdr:cNvCxnSpPr/>
      </xdr:nvCxnSpPr>
      <xdr:spPr>
        <a:xfrm>
          <a:off x="34765856" y="20993480"/>
          <a:ext cx="591325" cy="3828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38</xdr:row>
      <xdr:rowOff>440945</xdr:rowOff>
    </xdr:from>
    <xdr:to>
      <xdr:col>64</xdr:col>
      <xdr:colOff>221859</xdr:colOff>
      <xdr:row>38</xdr:row>
      <xdr:rowOff>482984</xdr:rowOff>
    </xdr:to>
    <xdr:cxnSp macro="">
      <xdr:nvCxnSpPr>
        <xdr:cNvPr id="1281582" name="Straight Connector 1281581"/>
        <xdr:cNvCxnSpPr/>
      </xdr:nvCxnSpPr>
      <xdr:spPr>
        <a:xfrm>
          <a:off x="34671000" y="20951445"/>
          <a:ext cx="94859" cy="420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387911</xdr:colOff>
      <xdr:row>39</xdr:row>
      <xdr:rowOff>376306</xdr:rowOff>
    </xdr:from>
    <xdr:to>
      <xdr:col>65</xdr:col>
      <xdr:colOff>387917</xdr:colOff>
      <xdr:row>39</xdr:row>
      <xdr:rowOff>376309</xdr:rowOff>
    </xdr:to>
    <xdr:cxnSp macro="">
      <xdr:nvCxnSpPr>
        <xdr:cNvPr id="1281583" name="Straight Connector 1281582"/>
        <xdr:cNvCxnSpPr/>
      </xdr:nvCxnSpPr>
      <xdr:spPr>
        <a:xfrm>
          <a:off x="35471661" y="21426556"/>
          <a:ext cx="6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387871</xdr:colOff>
      <xdr:row>39</xdr:row>
      <xdr:rowOff>376276</xdr:rowOff>
    </xdr:from>
    <xdr:to>
      <xdr:col>65</xdr:col>
      <xdr:colOff>387911</xdr:colOff>
      <xdr:row>39</xdr:row>
      <xdr:rowOff>376304</xdr:rowOff>
    </xdr:to>
    <xdr:cxnSp macro="">
      <xdr:nvCxnSpPr>
        <xdr:cNvPr id="1281584" name="Straight Connector 1281583"/>
        <xdr:cNvCxnSpPr/>
      </xdr:nvCxnSpPr>
      <xdr:spPr>
        <a:xfrm>
          <a:off x="35471621" y="21426526"/>
          <a:ext cx="40" cy="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39</xdr:row>
      <xdr:rowOff>376276</xdr:rowOff>
    </xdr:from>
    <xdr:to>
      <xdr:col>65</xdr:col>
      <xdr:colOff>387871</xdr:colOff>
      <xdr:row>39</xdr:row>
      <xdr:rowOff>376281</xdr:rowOff>
    </xdr:to>
    <xdr:cxnSp macro="">
      <xdr:nvCxnSpPr>
        <xdr:cNvPr id="1281585" name="Straight Connector 1281584"/>
        <xdr:cNvCxnSpPr/>
      </xdr:nvCxnSpPr>
      <xdr:spPr>
        <a:xfrm>
          <a:off x="35471615" y="21426526"/>
          <a:ext cx="6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71642</xdr:colOff>
      <xdr:row>39</xdr:row>
      <xdr:rowOff>531847</xdr:rowOff>
    </xdr:from>
    <xdr:to>
      <xdr:col>66</xdr:col>
      <xdr:colOff>114300</xdr:colOff>
      <xdr:row>40</xdr:row>
      <xdr:rowOff>24447</xdr:rowOff>
    </xdr:to>
    <xdr:cxnSp macro="">
      <xdr:nvCxnSpPr>
        <xdr:cNvPr id="1281586" name="Straight Connector 1281585"/>
        <xdr:cNvCxnSpPr/>
      </xdr:nvCxnSpPr>
      <xdr:spPr>
        <a:xfrm>
          <a:off x="35695142" y="21582097"/>
          <a:ext cx="42658" cy="323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428439</xdr:colOff>
      <xdr:row>39</xdr:row>
      <xdr:rowOff>406730</xdr:rowOff>
    </xdr:from>
    <xdr:to>
      <xdr:col>66</xdr:col>
      <xdr:colOff>71642</xdr:colOff>
      <xdr:row>39</xdr:row>
      <xdr:rowOff>531845</xdr:rowOff>
    </xdr:to>
    <xdr:cxnSp macro="">
      <xdr:nvCxnSpPr>
        <xdr:cNvPr id="1281587" name="Straight Connector 1281586"/>
        <xdr:cNvCxnSpPr/>
      </xdr:nvCxnSpPr>
      <xdr:spPr>
        <a:xfrm>
          <a:off x="35512189" y="21456980"/>
          <a:ext cx="182953" cy="1251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39</xdr:row>
      <xdr:rowOff>376309</xdr:rowOff>
    </xdr:from>
    <xdr:to>
      <xdr:col>65</xdr:col>
      <xdr:colOff>428439</xdr:colOff>
      <xdr:row>39</xdr:row>
      <xdr:rowOff>406733</xdr:rowOff>
    </xdr:to>
    <xdr:cxnSp macro="">
      <xdr:nvCxnSpPr>
        <xdr:cNvPr id="1281588" name="Straight Connector 1281587"/>
        <xdr:cNvCxnSpPr/>
      </xdr:nvCxnSpPr>
      <xdr:spPr>
        <a:xfrm>
          <a:off x="35471667" y="21426559"/>
          <a:ext cx="40522" cy="304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373506</xdr:colOff>
      <xdr:row>41</xdr:row>
      <xdr:rowOff>88294</xdr:rowOff>
    </xdr:from>
    <xdr:to>
      <xdr:col>68</xdr:col>
      <xdr:colOff>101600</xdr:colOff>
      <xdr:row>41</xdr:row>
      <xdr:rowOff>307287</xdr:rowOff>
    </xdr:to>
    <xdr:cxnSp macro="">
      <xdr:nvCxnSpPr>
        <xdr:cNvPr id="1281589" name="Straight Connector 1281588"/>
        <xdr:cNvCxnSpPr/>
      </xdr:nvCxnSpPr>
      <xdr:spPr>
        <a:xfrm>
          <a:off x="36536756" y="22218044"/>
          <a:ext cx="267844" cy="2189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347033</xdr:colOff>
      <xdr:row>40</xdr:row>
      <xdr:rowOff>207384</xdr:rowOff>
    </xdr:from>
    <xdr:to>
      <xdr:col>67</xdr:col>
      <xdr:colOff>373509</xdr:colOff>
      <xdr:row>41</xdr:row>
      <xdr:rowOff>88292</xdr:rowOff>
    </xdr:to>
    <xdr:cxnSp macro="">
      <xdr:nvCxnSpPr>
        <xdr:cNvPr id="1281590" name="Straight Connector 1281589"/>
        <xdr:cNvCxnSpPr/>
      </xdr:nvCxnSpPr>
      <xdr:spPr>
        <a:xfrm>
          <a:off x="35970533" y="21797384"/>
          <a:ext cx="566226" cy="4206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40</xdr:row>
      <xdr:rowOff>24447</xdr:rowOff>
    </xdr:from>
    <xdr:to>
      <xdr:col>66</xdr:col>
      <xdr:colOff>347036</xdr:colOff>
      <xdr:row>40</xdr:row>
      <xdr:rowOff>207389</xdr:rowOff>
    </xdr:to>
    <xdr:cxnSp macro="">
      <xdr:nvCxnSpPr>
        <xdr:cNvPr id="1281591" name="Straight Connector 1281590"/>
        <xdr:cNvCxnSpPr/>
      </xdr:nvCxnSpPr>
      <xdr:spPr>
        <a:xfrm>
          <a:off x="35737800" y="21614447"/>
          <a:ext cx="232736" cy="1829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413072</xdr:colOff>
      <xdr:row>42</xdr:row>
      <xdr:rowOff>29905</xdr:rowOff>
    </xdr:from>
    <xdr:to>
      <xdr:col>69</xdr:col>
      <xdr:colOff>95250</xdr:colOff>
      <xdr:row>42</xdr:row>
      <xdr:rowOff>222788</xdr:rowOff>
    </xdr:to>
    <xdr:cxnSp macro="">
      <xdr:nvCxnSpPr>
        <xdr:cNvPr id="1281592" name="Straight Connector 1281591"/>
        <xdr:cNvCxnSpPr/>
      </xdr:nvCxnSpPr>
      <xdr:spPr>
        <a:xfrm>
          <a:off x="37116072" y="22699405"/>
          <a:ext cx="221928" cy="192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319041</xdr:colOff>
      <xdr:row>41</xdr:row>
      <xdr:rowOff>492658</xdr:rowOff>
    </xdr:from>
    <xdr:to>
      <xdr:col>68</xdr:col>
      <xdr:colOff>413072</xdr:colOff>
      <xdr:row>42</xdr:row>
      <xdr:rowOff>29904</xdr:rowOff>
    </xdr:to>
    <xdr:cxnSp macro="">
      <xdr:nvCxnSpPr>
        <xdr:cNvPr id="1281593" name="Straight Connector 1281592"/>
        <xdr:cNvCxnSpPr/>
      </xdr:nvCxnSpPr>
      <xdr:spPr>
        <a:xfrm>
          <a:off x="37022041" y="22622408"/>
          <a:ext cx="94031" cy="769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41</xdr:row>
      <xdr:rowOff>307287</xdr:rowOff>
    </xdr:from>
    <xdr:to>
      <xdr:col>68</xdr:col>
      <xdr:colOff>319041</xdr:colOff>
      <xdr:row>41</xdr:row>
      <xdr:rowOff>492663</xdr:rowOff>
    </xdr:to>
    <xdr:cxnSp macro="">
      <xdr:nvCxnSpPr>
        <xdr:cNvPr id="1281594" name="Straight Connector 1281593"/>
        <xdr:cNvCxnSpPr/>
      </xdr:nvCxnSpPr>
      <xdr:spPr>
        <a:xfrm>
          <a:off x="36804600" y="22437037"/>
          <a:ext cx="217441" cy="1853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305327</xdr:colOff>
      <xdr:row>42</xdr:row>
      <xdr:rowOff>410521</xdr:rowOff>
    </xdr:from>
    <xdr:to>
      <xdr:col>69</xdr:col>
      <xdr:colOff>532247</xdr:colOff>
      <xdr:row>43</xdr:row>
      <xdr:rowOff>81570</xdr:rowOff>
    </xdr:to>
    <xdr:cxnSp macro="">
      <xdr:nvCxnSpPr>
        <xdr:cNvPr id="1281595" name="Straight Connector 1281594"/>
        <xdr:cNvCxnSpPr/>
      </xdr:nvCxnSpPr>
      <xdr:spPr>
        <a:xfrm>
          <a:off x="37548077" y="23080021"/>
          <a:ext cx="226920" cy="2107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532240</xdr:colOff>
      <xdr:row>43</xdr:row>
      <xdr:rowOff>81562</xdr:rowOff>
    </xdr:from>
    <xdr:to>
      <xdr:col>70</xdr:col>
      <xdr:colOff>88900</xdr:colOff>
      <xdr:row>43</xdr:row>
      <xdr:rowOff>169370</xdr:rowOff>
    </xdr:to>
    <xdr:cxnSp macro="">
      <xdr:nvCxnSpPr>
        <xdr:cNvPr id="1281596" name="Straight Connector 1281595"/>
        <xdr:cNvCxnSpPr/>
      </xdr:nvCxnSpPr>
      <xdr:spPr>
        <a:xfrm>
          <a:off x="37774990" y="23290812"/>
          <a:ext cx="96410" cy="878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42</xdr:row>
      <xdr:rowOff>222788</xdr:rowOff>
    </xdr:from>
    <xdr:to>
      <xdr:col>69</xdr:col>
      <xdr:colOff>305327</xdr:colOff>
      <xdr:row>42</xdr:row>
      <xdr:rowOff>410518</xdr:rowOff>
    </xdr:to>
    <xdr:cxnSp macro="">
      <xdr:nvCxnSpPr>
        <xdr:cNvPr id="1281597" name="Straight Connector 1281596"/>
        <xdr:cNvCxnSpPr/>
      </xdr:nvCxnSpPr>
      <xdr:spPr>
        <a:xfrm>
          <a:off x="37338000" y="22892288"/>
          <a:ext cx="210077" cy="1877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156257</xdr:colOff>
      <xdr:row>43</xdr:row>
      <xdr:rowOff>233173</xdr:rowOff>
    </xdr:from>
    <xdr:to>
      <xdr:col>70</xdr:col>
      <xdr:colOff>184950</xdr:colOff>
      <xdr:row>43</xdr:row>
      <xdr:rowOff>260350</xdr:rowOff>
    </xdr:to>
    <xdr:cxnSp macro="">
      <xdr:nvCxnSpPr>
        <xdr:cNvPr id="1281598" name="Straight Connector 1281597"/>
        <xdr:cNvCxnSpPr/>
      </xdr:nvCxnSpPr>
      <xdr:spPr>
        <a:xfrm>
          <a:off x="37938757" y="23442423"/>
          <a:ext cx="28693" cy="271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43</xdr:row>
      <xdr:rowOff>169370</xdr:rowOff>
    </xdr:from>
    <xdr:to>
      <xdr:col>70</xdr:col>
      <xdr:colOff>156257</xdr:colOff>
      <xdr:row>43</xdr:row>
      <xdr:rowOff>233173</xdr:rowOff>
    </xdr:to>
    <xdr:cxnSp macro="">
      <xdr:nvCxnSpPr>
        <xdr:cNvPr id="1281599" name="Straight Connector 1281598"/>
        <xdr:cNvCxnSpPr/>
      </xdr:nvCxnSpPr>
      <xdr:spPr>
        <a:xfrm>
          <a:off x="37871400" y="23378620"/>
          <a:ext cx="67357" cy="638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254380</xdr:colOff>
      <xdr:row>43</xdr:row>
      <xdr:rowOff>195382</xdr:rowOff>
    </xdr:from>
    <xdr:to>
      <xdr:col>8</xdr:col>
      <xdr:colOff>338343</xdr:colOff>
      <xdr:row>43</xdr:row>
      <xdr:rowOff>260350</xdr:rowOff>
    </xdr:to>
    <xdr:cxnSp macro="">
      <xdr:nvCxnSpPr>
        <xdr:cNvPr id="1281600" name="Straight Connector 1281599"/>
        <xdr:cNvCxnSpPr/>
      </xdr:nvCxnSpPr>
      <xdr:spPr>
        <a:xfrm flipV="1">
          <a:off x="4572380" y="23404632"/>
          <a:ext cx="83963" cy="649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338343</xdr:colOff>
      <xdr:row>43</xdr:row>
      <xdr:rowOff>85048</xdr:rowOff>
    </xdr:from>
    <xdr:to>
      <xdr:col>8</xdr:col>
      <xdr:colOff>482600</xdr:colOff>
      <xdr:row>43</xdr:row>
      <xdr:rowOff>195382</xdr:rowOff>
    </xdr:to>
    <xdr:cxnSp macro="">
      <xdr:nvCxnSpPr>
        <xdr:cNvPr id="1281601" name="Straight Connector 1281600"/>
        <xdr:cNvCxnSpPr/>
      </xdr:nvCxnSpPr>
      <xdr:spPr>
        <a:xfrm flipV="1">
          <a:off x="4656343" y="23294298"/>
          <a:ext cx="144257" cy="1103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113583</xdr:colOff>
      <xdr:row>42</xdr:row>
      <xdr:rowOff>397508</xdr:rowOff>
    </xdr:from>
    <xdr:to>
      <xdr:col>9</xdr:col>
      <xdr:colOff>248141</xdr:colOff>
      <xdr:row>42</xdr:row>
      <xdr:rowOff>498770</xdr:rowOff>
    </xdr:to>
    <xdr:cxnSp macro="">
      <xdr:nvCxnSpPr>
        <xdr:cNvPr id="1281602" name="Straight Connector 1281601"/>
        <xdr:cNvCxnSpPr/>
      </xdr:nvCxnSpPr>
      <xdr:spPr>
        <a:xfrm flipV="1">
          <a:off x="4971333" y="23067008"/>
          <a:ext cx="134558" cy="1012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248140</xdr:colOff>
      <xdr:row>42</xdr:row>
      <xdr:rowOff>231654</xdr:rowOff>
    </xdr:from>
    <xdr:to>
      <xdr:col>9</xdr:col>
      <xdr:colOff>476250</xdr:colOff>
      <xdr:row>42</xdr:row>
      <xdr:rowOff>397504</xdr:rowOff>
    </xdr:to>
    <xdr:cxnSp macro="">
      <xdr:nvCxnSpPr>
        <xdr:cNvPr id="1281603" name="Straight Connector 1281602"/>
        <xdr:cNvCxnSpPr/>
      </xdr:nvCxnSpPr>
      <xdr:spPr>
        <a:xfrm flipV="1">
          <a:off x="5105890" y="22901154"/>
          <a:ext cx="228110" cy="1658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42</xdr:row>
      <xdr:rowOff>498763</xdr:rowOff>
    </xdr:from>
    <xdr:to>
      <xdr:col>9</xdr:col>
      <xdr:colOff>113587</xdr:colOff>
      <xdr:row>43</xdr:row>
      <xdr:rowOff>85048</xdr:rowOff>
    </xdr:to>
    <xdr:cxnSp macro="">
      <xdr:nvCxnSpPr>
        <xdr:cNvPr id="1281604" name="Straight Connector 1281603"/>
        <xdr:cNvCxnSpPr/>
      </xdr:nvCxnSpPr>
      <xdr:spPr>
        <a:xfrm flipV="1">
          <a:off x="4800600" y="23168263"/>
          <a:ext cx="170737" cy="1260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269618</xdr:colOff>
      <xdr:row>41</xdr:row>
      <xdr:rowOff>398222</xdr:rowOff>
    </xdr:from>
    <xdr:to>
      <xdr:col>10</xdr:col>
      <xdr:colOff>469900</xdr:colOff>
      <xdr:row>41</xdr:row>
      <xdr:rowOff>538584</xdr:rowOff>
    </xdr:to>
    <xdr:cxnSp macro="">
      <xdr:nvCxnSpPr>
        <xdr:cNvPr id="1281605" name="Straight Connector 1281604"/>
        <xdr:cNvCxnSpPr/>
      </xdr:nvCxnSpPr>
      <xdr:spPr>
        <a:xfrm flipV="1">
          <a:off x="5667118" y="22527972"/>
          <a:ext cx="200282" cy="1403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145062</xdr:colOff>
      <xdr:row>41</xdr:row>
      <xdr:rowOff>538578</xdr:rowOff>
    </xdr:from>
    <xdr:to>
      <xdr:col>10</xdr:col>
      <xdr:colOff>269620</xdr:colOff>
      <xdr:row>42</xdr:row>
      <xdr:rowOff>83060</xdr:rowOff>
    </xdr:to>
    <xdr:cxnSp macro="">
      <xdr:nvCxnSpPr>
        <xdr:cNvPr id="1281606" name="Straight Connector 1281605"/>
        <xdr:cNvCxnSpPr/>
      </xdr:nvCxnSpPr>
      <xdr:spPr>
        <a:xfrm flipV="1">
          <a:off x="5542562" y="22668328"/>
          <a:ext cx="124558" cy="842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42</xdr:row>
      <xdr:rowOff>83063</xdr:rowOff>
    </xdr:from>
    <xdr:to>
      <xdr:col>10</xdr:col>
      <xdr:colOff>145063</xdr:colOff>
      <xdr:row>42</xdr:row>
      <xdr:rowOff>231654</xdr:rowOff>
    </xdr:to>
    <xdr:cxnSp macro="">
      <xdr:nvCxnSpPr>
        <xdr:cNvPr id="1281607" name="Straight Connector 1281606"/>
        <xdr:cNvCxnSpPr/>
      </xdr:nvCxnSpPr>
      <xdr:spPr>
        <a:xfrm flipV="1">
          <a:off x="5334000" y="22752563"/>
          <a:ext cx="208563" cy="1485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267625</xdr:colOff>
      <xdr:row>40</xdr:row>
      <xdr:rowOff>249717</xdr:rowOff>
    </xdr:from>
    <xdr:to>
      <xdr:col>12</xdr:col>
      <xdr:colOff>457200</xdr:colOff>
      <xdr:row>40</xdr:row>
      <xdr:rowOff>374600</xdr:rowOff>
    </xdr:to>
    <xdr:cxnSp macro="">
      <xdr:nvCxnSpPr>
        <xdr:cNvPr id="1281608" name="Straight Connector 1281607"/>
        <xdr:cNvCxnSpPr/>
      </xdr:nvCxnSpPr>
      <xdr:spPr>
        <a:xfrm flipV="1">
          <a:off x="6744625" y="21839717"/>
          <a:ext cx="189575" cy="124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177221</xdr:colOff>
      <xdr:row>40</xdr:row>
      <xdr:rowOff>374594</xdr:rowOff>
    </xdr:from>
    <xdr:to>
      <xdr:col>12</xdr:col>
      <xdr:colOff>267628</xdr:colOff>
      <xdr:row>41</xdr:row>
      <xdr:rowOff>229355</xdr:rowOff>
    </xdr:to>
    <xdr:cxnSp macro="">
      <xdr:nvCxnSpPr>
        <xdr:cNvPr id="1281609" name="Straight Connector 1281608"/>
        <xdr:cNvCxnSpPr/>
      </xdr:nvCxnSpPr>
      <xdr:spPr>
        <a:xfrm flipV="1">
          <a:off x="6114471" y="21964594"/>
          <a:ext cx="630157" cy="3945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41</xdr:row>
      <xdr:rowOff>229357</xdr:rowOff>
    </xdr:from>
    <xdr:to>
      <xdr:col>11</xdr:col>
      <xdr:colOff>177222</xdr:colOff>
      <xdr:row>41</xdr:row>
      <xdr:rowOff>398222</xdr:rowOff>
    </xdr:to>
    <xdr:cxnSp macro="">
      <xdr:nvCxnSpPr>
        <xdr:cNvPr id="1281610" name="Straight Connector 1281609"/>
        <xdr:cNvCxnSpPr/>
      </xdr:nvCxnSpPr>
      <xdr:spPr>
        <a:xfrm flipV="1">
          <a:off x="5867400" y="22359107"/>
          <a:ext cx="247072" cy="1688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478813</xdr:colOff>
      <xdr:row>40</xdr:row>
      <xdr:rowOff>234521</xdr:rowOff>
    </xdr:from>
    <xdr:to>
      <xdr:col>12</xdr:col>
      <xdr:colOff>482156</xdr:colOff>
      <xdr:row>40</xdr:row>
      <xdr:rowOff>236688</xdr:rowOff>
    </xdr:to>
    <xdr:cxnSp macro="">
      <xdr:nvCxnSpPr>
        <xdr:cNvPr id="1281611" name="Straight Connector 1281610"/>
        <xdr:cNvCxnSpPr/>
      </xdr:nvCxnSpPr>
      <xdr:spPr>
        <a:xfrm flipV="1">
          <a:off x="6955813" y="21824521"/>
          <a:ext cx="3343" cy="21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460574</xdr:colOff>
      <xdr:row>40</xdr:row>
      <xdr:rowOff>236685</xdr:rowOff>
    </xdr:from>
    <xdr:to>
      <xdr:col>12</xdr:col>
      <xdr:colOff>478813</xdr:colOff>
      <xdr:row>40</xdr:row>
      <xdr:rowOff>247526</xdr:rowOff>
    </xdr:to>
    <xdr:cxnSp macro="">
      <xdr:nvCxnSpPr>
        <xdr:cNvPr id="1281612" name="Straight Connector 1281611"/>
        <xdr:cNvCxnSpPr/>
      </xdr:nvCxnSpPr>
      <xdr:spPr>
        <a:xfrm flipV="1">
          <a:off x="6937574" y="21826685"/>
          <a:ext cx="18239" cy="108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40</xdr:row>
      <xdr:rowOff>247526</xdr:rowOff>
    </xdr:from>
    <xdr:to>
      <xdr:col>12</xdr:col>
      <xdr:colOff>460575</xdr:colOff>
      <xdr:row>40</xdr:row>
      <xdr:rowOff>249717</xdr:rowOff>
    </xdr:to>
    <xdr:cxnSp macro="">
      <xdr:nvCxnSpPr>
        <xdr:cNvPr id="1281613" name="Straight Connector 1281612"/>
        <xdr:cNvCxnSpPr/>
      </xdr:nvCxnSpPr>
      <xdr:spPr>
        <a:xfrm flipV="1">
          <a:off x="6934200" y="21837526"/>
          <a:ext cx="3375" cy="21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482202</xdr:colOff>
      <xdr:row>40</xdr:row>
      <xdr:rowOff>234491</xdr:rowOff>
    </xdr:from>
    <xdr:to>
      <xdr:col>12</xdr:col>
      <xdr:colOff>482209</xdr:colOff>
      <xdr:row>40</xdr:row>
      <xdr:rowOff>234494</xdr:rowOff>
    </xdr:to>
    <xdr:cxnSp macro="">
      <xdr:nvCxnSpPr>
        <xdr:cNvPr id="1281614" name="Straight Connector 1281613"/>
        <xdr:cNvCxnSpPr/>
      </xdr:nvCxnSpPr>
      <xdr:spPr>
        <a:xfrm flipV="1">
          <a:off x="6959202" y="21824491"/>
          <a:ext cx="7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482164</xdr:colOff>
      <xdr:row>40</xdr:row>
      <xdr:rowOff>234490</xdr:rowOff>
    </xdr:from>
    <xdr:to>
      <xdr:col>12</xdr:col>
      <xdr:colOff>482202</xdr:colOff>
      <xdr:row>40</xdr:row>
      <xdr:rowOff>234516</xdr:rowOff>
    </xdr:to>
    <xdr:cxnSp macro="">
      <xdr:nvCxnSpPr>
        <xdr:cNvPr id="1281615" name="Straight Connector 1281614"/>
        <xdr:cNvCxnSpPr/>
      </xdr:nvCxnSpPr>
      <xdr:spPr>
        <a:xfrm flipV="1">
          <a:off x="6959164" y="21824490"/>
          <a:ext cx="38" cy="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40</xdr:row>
      <xdr:rowOff>234517</xdr:rowOff>
    </xdr:from>
    <xdr:to>
      <xdr:col>12</xdr:col>
      <xdr:colOff>482164</xdr:colOff>
      <xdr:row>40</xdr:row>
      <xdr:rowOff>234521</xdr:rowOff>
    </xdr:to>
    <xdr:cxnSp macro="">
      <xdr:nvCxnSpPr>
        <xdr:cNvPr id="1281616" name="Straight Connector 1281615"/>
        <xdr:cNvCxnSpPr/>
      </xdr:nvCxnSpPr>
      <xdr:spPr>
        <a:xfrm flipV="1">
          <a:off x="6959156" y="21824517"/>
          <a:ext cx="8" cy="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371097</xdr:colOff>
      <xdr:row>39</xdr:row>
      <xdr:rowOff>210691</xdr:rowOff>
    </xdr:from>
    <xdr:to>
      <xdr:col>14</xdr:col>
      <xdr:colOff>444500</xdr:colOff>
      <xdr:row>39</xdr:row>
      <xdr:rowOff>239153</xdr:rowOff>
    </xdr:to>
    <xdr:cxnSp macro="">
      <xdr:nvCxnSpPr>
        <xdr:cNvPr id="1281617" name="Straight Connector 1281616"/>
        <xdr:cNvCxnSpPr/>
      </xdr:nvCxnSpPr>
      <xdr:spPr>
        <a:xfrm flipV="1">
          <a:off x="7927597" y="21260941"/>
          <a:ext cx="73403" cy="284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75261</xdr:colOff>
      <xdr:row>39</xdr:row>
      <xdr:rowOff>239148</xdr:rowOff>
    </xdr:from>
    <xdr:to>
      <xdr:col>14</xdr:col>
      <xdr:colOff>371098</xdr:colOff>
      <xdr:row>40</xdr:row>
      <xdr:rowOff>185499</xdr:rowOff>
    </xdr:to>
    <xdr:cxnSp macro="">
      <xdr:nvCxnSpPr>
        <xdr:cNvPr id="1281618" name="Straight Connector 1281617"/>
        <xdr:cNvCxnSpPr/>
      </xdr:nvCxnSpPr>
      <xdr:spPr>
        <a:xfrm flipV="1">
          <a:off x="7092011" y="21289398"/>
          <a:ext cx="835587" cy="4861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40</xdr:row>
      <xdr:rowOff>185500</xdr:rowOff>
    </xdr:from>
    <xdr:to>
      <xdr:col>13</xdr:col>
      <xdr:colOff>75261</xdr:colOff>
      <xdr:row>40</xdr:row>
      <xdr:rowOff>234491</xdr:rowOff>
    </xdr:to>
    <xdr:cxnSp macro="">
      <xdr:nvCxnSpPr>
        <xdr:cNvPr id="1281619" name="Straight Connector 1281618"/>
        <xdr:cNvCxnSpPr/>
      </xdr:nvCxnSpPr>
      <xdr:spPr>
        <a:xfrm flipV="1">
          <a:off x="6959209" y="21775500"/>
          <a:ext cx="132802" cy="489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66091</xdr:colOff>
      <xdr:row>38</xdr:row>
      <xdr:rowOff>193060</xdr:rowOff>
    </xdr:from>
    <xdr:to>
      <xdr:col>16</xdr:col>
      <xdr:colOff>462837</xdr:colOff>
      <xdr:row>39</xdr:row>
      <xdr:rowOff>154305</xdr:rowOff>
    </xdr:to>
    <xdr:cxnSp macro="">
      <xdr:nvCxnSpPr>
        <xdr:cNvPr id="1281620" name="Straight Connector 1281619"/>
        <xdr:cNvCxnSpPr/>
      </xdr:nvCxnSpPr>
      <xdr:spPr>
        <a:xfrm flipV="1">
          <a:off x="8162341" y="20703560"/>
          <a:ext cx="936496" cy="500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39</xdr:row>
      <xdr:rowOff>154305</xdr:rowOff>
    </xdr:from>
    <xdr:to>
      <xdr:col>15</xdr:col>
      <xdr:colOff>66092</xdr:colOff>
      <xdr:row>39</xdr:row>
      <xdr:rowOff>210691</xdr:rowOff>
    </xdr:to>
    <xdr:cxnSp macro="">
      <xdr:nvCxnSpPr>
        <xdr:cNvPr id="1281621" name="Straight Connector 1281620"/>
        <xdr:cNvCxnSpPr/>
      </xdr:nvCxnSpPr>
      <xdr:spPr>
        <a:xfrm flipV="1">
          <a:off x="8001000" y="21204555"/>
          <a:ext cx="161342" cy="563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462803</xdr:colOff>
      <xdr:row>37</xdr:row>
      <xdr:rowOff>98965</xdr:rowOff>
    </xdr:from>
    <xdr:to>
      <xdr:col>19</xdr:col>
      <xdr:colOff>267785</xdr:colOff>
      <xdr:row>38</xdr:row>
      <xdr:rowOff>193072</xdr:rowOff>
    </xdr:to>
    <xdr:cxnSp macro="">
      <xdr:nvCxnSpPr>
        <xdr:cNvPr id="1281622" name="Straight Connector 1281621"/>
        <xdr:cNvCxnSpPr/>
      </xdr:nvCxnSpPr>
      <xdr:spPr>
        <a:xfrm flipV="1">
          <a:off x="9098803" y="20069715"/>
          <a:ext cx="1424232" cy="6338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267785</xdr:colOff>
      <xdr:row>37</xdr:row>
      <xdr:rowOff>37108</xdr:rowOff>
    </xdr:from>
    <xdr:to>
      <xdr:col>19</xdr:col>
      <xdr:colOff>412750</xdr:colOff>
      <xdr:row>37</xdr:row>
      <xdr:rowOff>98965</xdr:rowOff>
    </xdr:to>
    <xdr:cxnSp macro="">
      <xdr:nvCxnSpPr>
        <xdr:cNvPr id="1281623" name="Straight Connector 1281622"/>
        <xdr:cNvCxnSpPr/>
      </xdr:nvCxnSpPr>
      <xdr:spPr>
        <a:xfrm flipV="1">
          <a:off x="10523035" y="20007858"/>
          <a:ext cx="144965" cy="618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43172</xdr:colOff>
      <xdr:row>35</xdr:row>
      <xdr:rowOff>337728</xdr:rowOff>
    </xdr:from>
    <xdr:to>
      <xdr:col>24</xdr:col>
      <xdr:colOff>40264</xdr:colOff>
      <xdr:row>36</xdr:row>
      <xdr:rowOff>528100</xdr:rowOff>
    </xdr:to>
    <xdr:cxnSp macro="">
      <xdr:nvCxnSpPr>
        <xdr:cNvPr id="1281624" name="Straight Connector 1281623"/>
        <xdr:cNvCxnSpPr/>
      </xdr:nvCxnSpPr>
      <xdr:spPr>
        <a:xfrm flipV="1">
          <a:off x="10838172" y="19228978"/>
          <a:ext cx="2156092" cy="7301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40263</xdr:colOff>
      <xdr:row>35</xdr:row>
      <xdr:rowOff>242849</xdr:rowOff>
    </xdr:from>
    <xdr:to>
      <xdr:col>24</xdr:col>
      <xdr:colOff>381000</xdr:colOff>
      <xdr:row>35</xdr:row>
      <xdr:rowOff>337728</xdr:rowOff>
    </xdr:to>
    <xdr:cxnSp macro="">
      <xdr:nvCxnSpPr>
        <xdr:cNvPr id="1281625" name="Straight Connector 1281624"/>
        <xdr:cNvCxnSpPr/>
      </xdr:nvCxnSpPr>
      <xdr:spPr>
        <a:xfrm flipV="1">
          <a:off x="12994263" y="19134099"/>
          <a:ext cx="340737" cy="948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36</xdr:row>
      <xdr:rowOff>528096</xdr:rowOff>
    </xdr:from>
    <xdr:to>
      <xdr:col>20</xdr:col>
      <xdr:colOff>43175</xdr:colOff>
      <xdr:row>37</xdr:row>
      <xdr:rowOff>37108</xdr:rowOff>
    </xdr:to>
    <xdr:cxnSp macro="">
      <xdr:nvCxnSpPr>
        <xdr:cNvPr id="1281626" name="Straight Connector 1281625"/>
        <xdr:cNvCxnSpPr/>
      </xdr:nvCxnSpPr>
      <xdr:spPr>
        <a:xfrm flipV="1">
          <a:off x="10668000" y="19959096"/>
          <a:ext cx="170175" cy="487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227727</xdr:colOff>
      <xdr:row>34</xdr:row>
      <xdr:rowOff>273219</xdr:rowOff>
    </xdr:from>
    <xdr:to>
      <xdr:col>28</xdr:col>
      <xdr:colOff>399053</xdr:colOff>
      <xdr:row>35</xdr:row>
      <xdr:rowOff>172579</xdr:rowOff>
    </xdr:to>
    <xdr:cxnSp macro="">
      <xdr:nvCxnSpPr>
        <xdr:cNvPr id="1281627" name="Straight Connector 1281626"/>
        <xdr:cNvCxnSpPr/>
      </xdr:nvCxnSpPr>
      <xdr:spPr>
        <a:xfrm flipV="1">
          <a:off x="13721477" y="18624719"/>
          <a:ext cx="1790576" cy="4391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399052</xdr:colOff>
      <xdr:row>34</xdr:row>
      <xdr:rowOff>187765</xdr:rowOff>
    </xdr:from>
    <xdr:to>
      <xdr:col>29</xdr:col>
      <xdr:colOff>349250</xdr:colOff>
      <xdr:row>34</xdr:row>
      <xdr:rowOff>273217</xdr:rowOff>
    </xdr:to>
    <xdr:cxnSp macro="">
      <xdr:nvCxnSpPr>
        <xdr:cNvPr id="1281628" name="Straight Connector 1281627"/>
        <xdr:cNvCxnSpPr/>
      </xdr:nvCxnSpPr>
      <xdr:spPr>
        <a:xfrm flipV="1">
          <a:off x="15512052" y="18539265"/>
          <a:ext cx="489948" cy="854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35</xdr:row>
      <xdr:rowOff>172577</xdr:rowOff>
    </xdr:from>
    <xdr:to>
      <xdr:col>25</xdr:col>
      <xdr:colOff>227730</xdr:colOff>
      <xdr:row>35</xdr:row>
      <xdr:rowOff>242849</xdr:rowOff>
    </xdr:to>
    <xdr:cxnSp macro="">
      <xdr:nvCxnSpPr>
        <xdr:cNvPr id="1281629" name="Straight Connector 1281628"/>
        <xdr:cNvCxnSpPr/>
      </xdr:nvCxnSpPr>
      <xdr:spPr>
        <a:xfrm flipV="1">
          <a:off x="13335000" y="19063827"/>
          <a:ext cx="386480" cy="702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347441</xdr:colOff>
      <xdr:row>33</xdr:row>
      <xdr:rowOff>417861</xdr:rowOff>
    </xdr:from>
    <xdr:to>
      <xdr:col>33</xdr:col>
      <xdr:colOff>262238</xdr:colOff>
      <xdr:row>34</xdr:row>
      <xdr:rowOff>129401</xdr:rowOff>
    </xdr:to>
    <xdr:cxnSp macro="">
      <xdr:nvCxnSpPr>
        <xdr:cNvPr id="1281630" name="Straight Connector 1281629"/>
        <xdr:cNvCxnSpPr/>
      </xdr:nvCxnSpPr>
      <xdr:spPr>
        <a:xfrm flipV="1">
          <a:off x="16539941" y="18229611"/>
          <a:ext cx="1534047" cy="2512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262238</xdr:colOff>
      <xdr:row>33</xdr:row>
      <xdr:rowOff>355984</xdr:rowOff>
    </xdr:from>
    <xdr:to>
      <xdr:col>34</xdr:col>
      <xdr:colOff>317500</xdr:colOff>
      <xdr:row>33</xdr:row>
      <xdr:rowOff>417861</xdr:rowOff>
    </xdr:to>
    <xdr:cxnSp macro="">
      <xdr:nvCxnSpPr>
        <xdr:cNvPr id="1281631" name="Straight Connector 1281630"/>
        <xdr:cNvCxnSpPr/>
      </xdr:nvCxnSpPr>
      <xdr:spPr>
        <a:xfrm flipV="1">
          <a:off x="18073988" y="18167734"/>
          <a:ext cx="595012" cy="618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34</xdr:row>
      <xdr:rowOff>129400</xdr:rowOff>
    </xdr:from>
    <xdr:to>
      <xdr:col>30</xdr:col>
      <xdr:colOff>347444</xdr:colOff>
      <xdr:row>34</xdr:row>
      <xdr:rowOff>187765</xdr:rowOff>
    </xdr:to>
    <xdr:cxnSp macro="">
      <xdr:nvCxnSpPr>
        <xdr:cNvPr id="1281632" name="Straight Connector 1281631"/>
        <xdr:cNvCxnSpPr/>
      </xdr:nvCxnSpPr>
      <xdr:spPr>
        <a:xfrm flipV="1">
          <a:off x="16002000" y="18480900"/>
          <a:ext cx="537944" cy="583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410735</xdr:colOff>
      <xdr:row>33</xdr:row>
      <xdr:rowOff>198259</xdr:rowOff>
    </xdr:from>
    <xdr:to>
      <xdr:col>38</xdr:col>
      <xdr:colOff>169373</xdr:colOff>
      <xdr:row>33</xdr:row>
      <xdr:rowOff>320953</xdr:rowOff>
    </xdr:to>
    <xdr:cxnSp macro="">
      <xdr:nvCxnSpPr>
        <xdr:cNvPr id="1281633" name="Straight Connector 1281632"/>
        <xdr:cNvCxnSpPr/>
      </xdr:nvCxnSpPr>
      <xdr:spPr>
        <a:xfrm flipV="1">
          <a:off x="19301985" y="18010009"/>
          <a:ext cx="1377888" cy="1226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169371</xdr:colOff>
      <xdr:row>33</xdr:row>
      <xdr:rowOff>162999</xdr:rowOff>
    </xdr:from>
    <xdr:to>
      <xdr:col>39</xdr:col>
      <xdr:colOff>285750</xdr:colOff>
      <xdr:row>33</xdr:row>
      <xdr:rowOff>198259</xdr:rowOff>
    </xdr:to>
    <xdr:cxnSp macro="">
      <xdr:nvCxnSpPr>
        <xdr:cNvPr id="1281634" name="Straight Connector 1281633"/>
        <xdr:cNvCxnSpPr/>
      </xdr:nvCxnSpPr>
      <xdr:spPr>
        <a:xfrm flipV="1">
          <a:off x="20679871" y="17974749"/>
          <a:ext cx="656129" cy="352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33</xdr:row>
      <xdr:rowOff>320951</xdr:rowOff>
    </xdr:from>
    <xdr:to>
      <xdr:col>35</xdr:col>
      <xdr:colOff>410738</xdr:colOff>
      <xdr:row>33</xdr:row>
      <xdr:rowOff>355984</xdr:rowOff>
    </xdr:to>
    <xdr:cxnSp macro="">
      <xdr:nvCxnSpPr>
        <xdr:cNvPr id="1281635" name="Straight Connector 1281634"/>
        <xdr:cNvCxnSpPr/>
      </xdr:nvCxnSpPr>
      <xdr:spPr>
        <a:xfrm flipV="1">
          <a:off x="18669000" y="18132701"/>
          <a:ext cx="632988" cy="350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422340</xdr:colOff>
      <xdr:row>33</xdr:row>
      <xdr:rowOff>140140</xdr:rowOff>
    </xdr:from>
    <xdr:to>
      <xdr:col>43</xdr:col>
      <xdr:colOff>122686</xdr:colOff>
      <xdr:row>33</xdr:row>
      <xdr:rowOff>157256</xdr:rowOff>
    </xdr:to>
    <xdr:cxnSp macro="">
      <xdr:nvCxnSpPr>
        <xdr:cNvPr id="1281636" name="Straight Connector 1281635"/>
        <xdr:cNvCxnSpPr/>
      </xdr:nvCxnSpPr>
      <xdr:spPr>
        <a:xfrm flipV="1">
          <a:off x="22012340" y="17951890"/>
          <a:ext cx="1319596" cy="171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122682</xdr:colOff>
      <xdr:row>33</xdr:row>
      <xdr:rowOff>134485</xdr:rowOff>
    </xdr:from>
    <xdr:to>
      <xdr:col>44</xdr:col>
      <xdr:colOff>254000</xdr:colOff>
      <xdr:row>33</xdr:row>
      <xdr:rowOff>140140</xdr:rowOff>
    </xdr:to>
    <xdr:cxnSp macro="">
      <xdr:nvCxnSpPr>
        <xdr:cNvPr id="1281637" name="Straight Connector 1281636"/>
        <xdr:cNvCxnSpPr/>
      </xdr:nvCxnSpPr>
      <xdr:spPr>
        <a:xfrm flipV="1">
          <a:off x="23331932" y="17946235"/>
          <a:ext cx="671068" cy="56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33</xdr:row>
      <xdr:rowOff>157256</xdr:rowOff>
    </xdr:from>
    <xdr:to>
      <xdr:col>40</xdr:col>
      <xdr:colOff>422342</xdr:colOff>
      <xdr:row>33</xdr:row>
      <xdr:rowOff>162999</xdr:rowOff>
    </xdr:to>
    <xdr:cxnSp macro="">
      <xdr:nvCxnSpPr>
        <xdr:cNvPr id="1281638" name="Straight Connector 1281637"/>
        <xdr:cNvCxnSpPr/>
      </xdr:nvCxnSpPr>
      <xdr:spPr>
        <a:xfrm flipV="1">
          <a:off x="21336000" y="17969006"/>
          <a:ext cx="676342" cy="5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383964</xdr:colOff>
      <xdr:row>33</xdr:row>
      <xdr:rowOff>166320</xdr:rowOff>
    </xdr:from>
    <xdr:to>
      <xdr:col>48</xdr:col>
      <xdr:colOff>127425</xdr:colOff>
      <xdr:row>33</xdr:row>
      <xdr:rowOff>266872</xdr:rowOff>
    </xdr:to>
    <xdr:cxnSp macro="">
      <xdr:nvCxnSpPr>
        <xdr:cNvPr id="1281639" name="Straight Connector 1281638"/>
        <xdr:cNvCxnSpPr/>
      </xdr:nvCxnSpPr>
      <xdr:spPr>
        <a:xfrm>
          <a:off x="24672714" y="17978070"/>
          <a:ext cx="1362711" cy="1005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127422</xdr:colOff>
      <xdr:row>33</xdr:row>
      <xdr:rowOff>266871</xdr:rowOff>
    </xdr:from>
    <xdr:to>
      <xdr:col>49</xdr:col>
      <xdr:colOff>222250</xdr:colOff>
      <xdr:row>33</xdr:row>
      <xdr:rowOff>297348</xdr:rowOff>
    </xdr:to>
    <xdr:cxnSp macro="">
      <xdr:nvCxnSpPr>
        <xdr:cNvPr id="1281640" name="Straight Connector 1281639"/>
        <xdr:cNvCxnSpPr/>
      </xdr:nvCxnSpPr>
      <xdr:spPr>
        <a:xfrm>
          <a:off x="26035422" y="18078621"/>
          <a:ext cx="634578" cy="304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33</xdr:row>
      <xdr:rowOff>134485</xdr:rowOff>
    </xdr:from>
    <xdr:to>
      <xdr:col>45</xdr:col>
      <xdr:colOff>383966</xdr:colOff>
      <xdr:row>33</xdr:row>
      <xdr:rowOff>166320</xdr:rowOff>
    </xdr:to>
    <xdr:cxnSp macro="">
      <xdr:nvCxnSpPr>
        <xdr:cNvPr id="1281641" name="Straight Connector 1281640"/>
        <xdr:cNvCxnSpPr/>
      </xdr:nvCxnSpPr>
      <xdr:spPr>
        <a:xfrm>
          <a:off x="24003000" y="17946235"/>
          <a:ext cx="669716" cy="318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294509</xdr:colOff>
      <xdr:row>33</xdr:row>
      <xdr:rowOff>376217</xdr:rowOff>
    </xdr:from>
    <xdr:to>
      <xdr:col>53</xdr:col>
      <xdr:colOff>193073</xdr:colOff>
      <xdr:row>34</xdr:row>
      <xdr:rowOff>110981</xdr:rowOff>
    </xdr:to>
    <xdr:cxnSp macro="">
      <xdr:nvCxnSpPr>
        <xdr:cNvPr id="1281642" name="Straight Connector 1281641"/>
        <xdr:cNvCxnSpPr/>
      </xdr:nvCxnSpPr>
      <xdr:spPr>
        <a:xfrm>
          <a:off x="27282009" y="18187967"/>
          <a:ext cx="1517814" cy="2745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193070</xdr:colOff>
      <xdr:row>34</xdr:row>
      <xdr:rowOff>110978</xdr:rowOff>
    </xdr:from>
    <xdr:to>
      <xdr:col>54</xdr:col>
      <xdr:colOff>190500</xdr:colOff>
      <xdr:row>34</xdr:row>
      <xdr:rowOff>181697</xdr:rowOff>
    </xdr:to>
    <xdr:cxnSp macro="">
      <xdr:nvCxnSpPr>
        <xdr:cNvPr id="1281643" name="Straight Connector 1281642"/>
        <xdr:cNvCxnSpPr/>
      </xdr:nvCxnSpPr>
      <xdr:spPr>
        <a:xfrm>
          <a:off x="28799820" y="18462478"/>
          <a:ext cx="537180" cy="707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33</xdr:row>
      <xdr:rowOff>297348</xdr:rowOff>
    </xdr:from>
    <xdr:to>
      <xdr:col>50</xdr:col>
      <xdr:colOff>294509</xdr:colOff>
      <xdr:row>33</xdr:row>
      <xdr:rowOff>376217</xdr:rowOff>
    </xdr:to>
    <xdr:cxnSp macro="">
      <xdr:nvCxnSpPr>
        <xdr:cNvPr id="1281644" name="Straight Connector 1281643"/>
        <xdr:cNvCxnSpPr/>
      </xdr:nvCxnSpPr>
      <xdr:spPr>
        <a:xfrm>
          <a:off x="26670000" y="18109098"/>
          <a:ext cx="612009" cy="788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149873</xdr:colOff>
      <xdr:row>34</xdr:row>
      <xdr:rowOff>306420</xdr:rowOff>
    </xdr:from>
    <xdr:to>
      <xdr:col>58</xdr:col>
      <xdr:colOff>335642</xdr:colOff>
      <xdr:row>35</xdr:row>
      <xdr:rowOff>337449</xdr:rowOff>
    </xdr:to>
    <xdr:cxnSp macro="">
      <xdr:nvCxnSpPr>
        <xdr:cNvPr id="1281645" name="Straight Connector 1281644"/>
        <xdr:cNvCxnSpPr/>
      </xdr:nvCxnSpPr>
      <xdr:spPr>
        <a:xfrm>
          <a:off x="29836123" y="18657920"/>
          <a:ext cx="1805019" cy="5707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335635</xdr:colOff>
      <xdr:row>35</xdr:row>
      <xdr:rowOff>337446</xdr:rowOff>
    </xdr:from>
    <xdr:to>
      <xdr:col>59</xdr:col>
      <xdr:colOff>158750</xdr:colOff>
      <xdr:row>35</xdr:row>
      <xdr:rowOff>430299</xdr:rowOff>
    </xdr:to>
    <xdr:cxnSp macro="">
      <xdr:nvCxnSpPr>
        <xdr:cNvPr id="1281646" name="Straight Connector 1281645"/>
        <xdr:cNvCxnSpPr/>
      </xdr:nvCxnSpPr>
      <xdr:spPr>
        <a:xfrm>
          <a:off x="31641135" y="19228696"/>
          <a:ext cx="362865" cy="928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34</xdr:row>
      <xdr:rowOff>181697</xdr:rowOff>
    </xdr:from>
    <xdr:to>
      <xdr:col>55</xdr:col>
      <xdr:colOff>149873</xdr:colOff>
      <xdr:row>34</xdr:row>
      <xdr:rowOff>306420</xdr:rowOff>
    </xdr:to>
    <xdr:cxnSp macro="">
      <xdr:nvCxnSpPr>
        <xdr:cNvPr id="1281647" name="Straight Connector 1281646"/>
        <xdr:cNvCxnSpPr/>
      </xdr:nvCxnSpPr>
      <xdr:spPr>
        <a:xfrm>
          <a:off x="29337000" y="18533197"/>
          <a:ext cx="499123" cy="1247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482042</xdr:colOff>
      <xdr:row>36</xdr:row>
      <xdr:rowOff>30000</xdr:rowOff>
    </xdr:from>
    <xdr:to>
      <xdr:col>64</xdr:col>
      <xdr:colOff>42394</xdr:colOff>
      <xdr:row>38</xdr:row>
      <xdr:rowOff>53671</xdr:rowOff>
    </xdr:to>
    <xdr:cxnSp macro="">
      <xdr:nvCxnSpPr>
        <xdr:cNvPr id="1281648" name="Straight Connector 1281647"/>
        <xdr:cNvCxnSpPr/>
      </xdr:nvCxnSpPr>
      <xdr:spPr>
        <a:xfrm>
          <a:off x="32327292" y="19461000"/>
          <a:ext cx="2259102" cy="11031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42388</xdr:colOff>
      <xdr:row>38</xdr:row>
      <xdr:rowOff>53668</xdr:rowOff>
    </xdr:from>
    <xdr:to>
      <xdr:col>64</xdr:col>
      <xdr:colOff>127000</xdr:colOff>
      <xdr:row>38</xdr:row>
      <xdr:rowOff>90798</xdr:rowOff>
    </xdr:to>
    <xdr:cxnSp macro="">
      <xdr:nvCxnSpPr>
        <xdr:cNvPr id="1281649" name="Straight Connector 1281648"/>
        <xdr:cNvCxnSpPr/>
      </xdr:nvCxnSpPr>
      <xdr:spPr>
        <a:xfrm>
          <a:off x="34586388" y="20564168"/>
          <a:ext cx="84612" cy="37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35</xdr:row>
      <xdr:rowOff>430299</xdr:rowOff>
    </xdr:from>
    <xdr:to>
      <xdr:col>59</xdr:col>
      <xdr:colOff>482042</xdr:colOff>
      <xdr:row>36</xdr:row>
      <xdr:rowOff>30000</xdr:rowOff>
    </xdr:to>
    <xdr:cxnSp macro="">
      <xdr:nvCxnSpPr>
        <xdr:cNvPr id="1281650" name="Straight Connector 1281649"/>
        <xdr:cNvCxnSpPr/>
      </xdr:nvCxnSpPr>
      <xdr:spPr>
        <a:xfrm>
          <a:off x="32004000" y="19321549"/>
          <a:ext cx="323292" cy="139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382076</xdr:colOff>
      <xdr:row>39</xdr:row>
      <xdr:rowOff>46219</xdr:rowOff>
    </xdr:from>
    <xdr:to>
      <xdr:col>65</xdr:col>
      <xdr:colOff>387865</xdr:colOff>
      <xdr:row>39</xdr:row>
      <xdr:rowOff>48758</xdr:rowOff>
    </xdr:to>
    <xdr:cxnSp macro="">
      <xdr:nvCxnSpPr>
        <xdr:cNvPr id="1281651" name="Straight Connector 1281650"/>
        <xdr:cNvCxnSpPr/>
      </xdr:nvCxnSpPr>
      <xdr:spPr>
        <a:xfrm>
          <a:off x="35465826" y="21096469"/>
          <a:ext cx="5789" cy="25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207200</xdr:colOff>
      <xdr:row>38</xdr:row>
      <xdr:rowOff>472748</xdr:rowOff>
    </xdr:from>
    <xdr:to>
      <xdr:col>65</xdr:col>
      <xdr:colOff>382076</xdr:colOff>
      <xdr:row>39</xdr:row>
      <xdr:rowOff>46219</xdr:rowOff>
    </xdr:to>
    <xdr:cxnSp macro="">
      <xdr:nvCxnSpPr>
        <xdr:cNvPr id="1281652" name="Straight Connector 1281651"/>
        <xdr:cNvCxnSpPr/>
      </xdr:nvCxnSpPr>
      <xdr:spPr>
        <a:xfrm>
          <a:off x="35290950" y="20983248"/>
          <a:ext cx="174876" cy="1132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149960</xdr:colOff>
      <xdr:row>38</xdr:row>
      <xdr:rowOff>104141</xdr:rowOff>
    </xdr:from>
    <xdr:to>
      <xdr:col>65</xdr:col>
      <xdr:colOff>207234</xdr:colOff>
      <xdr:row>38</xdr:row>
      <xdr:rowOff>472766</xdr:rowOff>
    </xdr:to>
    <xdr:cxnSp macro="">
      <xdr:nvCxnSpPr>
        <xdr:cNvPr id="1281653" name="Straight Connector 1281652"/>
        <xdr:cNvCxnSpPr/>
      </xdr:nvCxnSpPr>
      <xdr:spPr>
        <a:xfrm>
          <a:off x="34693960" y="20614641"/>
          <a:ext cx="597024" cy="3686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38</xdr:row>
      <xdr:rowOff>90798</xdr:rowOff>
    </xdr:from>
    <xdr:to>
      <xdr:col>64</xdr:col>
      <xdr:colOff>149960</xdr:colOff>
      <xdr:row>38</xdr:row>
      <xdr:rowOff>104141</xdr:rowOff>
    </xdr:to>
    <xdr:cxnSp macro="">
      <xdr:nvCxnSpPr>
        <xdr:cNvPr id="1281654" name="Straight Connector 1281653"/>
        <xdr:cNvCxnSpPr/>
      </xdr:nvCxnSpPr>
      <xdr:spPr>
        <a:xfrm>
          <a:off x="34671000" y="20601298"/>
          <a:ext cx="22960" cy="133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39</xdr:row>
      <xdr:rowOff>48794</xdr:rowOff>
    </xdr:from>
    <xdr:to>
      <xdr:col>65</xdr:col>
      <xdr:colOff>387917</xdr:colOff>
      <xdr:row>39</xdr:row>
      <xdr:rowOff>48794</xdr:rowOff>
    </xdr:to>
    <xdr:cxnSp macro="">
      <xdr:nvCxnSpPr>
        <xdr:cNvPr id="1281655" name="Straight Connector 1281654"/>
        <xdr:cNvCxnSpPr/>
      </xdr:nvCxnSpPr>
      <xdr:spPr>
        <a:xfrm>
          <a:off x="35471667" y="21099044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39</xdr:row>
      <xdr:rowOff>48755</xdr:rowOff>
    </xdr:from>
    <xdr:to>
      <xdr:col>65</xdr:col>
      <xdr:colOff>387917</xdr:colOff>
      <xdr:row>39</xdr:row>
      <xdr:rowOff>48794</xdr:rowOff>
    </xdr:to>
    <xdr:cxnSp macro="">
      <xdr:nvCxnSpPr>
        <xdr:cNvPr id="1281656" name="Straight Connector 1281655"/>
        <xdr:cNvCxnSpPr/>
      </xdr:nvCxnSpPr>
      <xdr:spPr>
        <a:xfrm>
          <a:off x="35471615" y="21099005"/>
          <a:ext cx="52" cy="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39</xdr:row>
      <xdr:rowOff>48758</xdr:rowOff>
    </xdr:from>
    <xdr:to>
      <xdr:col>65</xdr:col>
      <xdr:colOff>387865</xdr:colOff>
      <xdr:row>39</xdr:row>
      <xdr:rowOff>48758</xdr:rowOff>
    </xdr:to>
    <xdr:cxnSp macro="">
      <xdr:nvCxnSpPr>
        <xdr:cNvPr id="1281657" name="Straight Connector 1281656"/>
        <xdr:cNvCxnSpPr/>
      </xdr:nvCxnSpPr>
      <xdr:spPr>
        <a:xfrm>
          <a:off x="35471615" y="21099008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109224</xdr:colOff>
      <xdr:row>39</xdr:row>
      <xdr:rowOff>227456</xdr:rowOff>
    </xdr:from>
    <xdr:to>
      <xdr:col>66</xdr:col>
      <xdr:colOff>114300</xdr:colOff>
      <xdr:row>39</xdr:row>
      <xdr:rowOff>231304</xdr:rowOff>
    </xdr:to>
    <xdr:cxnSp macro="">
      <xdr:nvCxnSpPr>
        <xdr:cNvPr id="1281658" name="Straight Connector 1281657"/>
        <xdr:cNvCxnSpPr/>
      </xdr:nvCxnSpPr>
      <xdr:spPr>
        <a:xfrm>
          <a:off x="35732724" y="21277706"/>
          <a:ext cx="5076" cy="38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389967</xdr:colOff>
      <xdr:row>39</xdr:row>
      <xdr:rowOff>50330</xdr:rowOff>
    </xdr:from>
    <xdr:to>
      <xdr:col>66</xdr:col>
      <xdr:colOff>109224</xdr:colOff>
      <xdr:row>39</xdr:row>
      <xdr:rowOff>227454</xdr:rowOff>
    </xdr:to>
    <xdr:cxnSp macro="">
      <xdr:nvCxnSpPr>
        <xdr:cNvPr id="1281659" name="Straight Connector 1281658"/>
        <xdr:cNvCxnSpPr/>
      </xdr:nvCxnSpPr>
      <xdr:spPr>
        <a:xfrm>
          <a:off x="35473717" y="21100580"/>
          <a:ext cx="259007" cy="177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39</xdr:row>
      <xdr:rowOff>48794</xdr:rowOff>
    </xdr:from>
    <xdr:to>
      <xdr:col>65</xdr:col>
      <xdr:colOff>389967</xdr:colOff>
      <xdr:row>39</xdr:row>
      <xdr:rowOff>50335</xdr:rowOff>
    </xdr:to>
    <xdr:cxnSp macro="">
      <xdr:nvCxnSpPr>
        <xdr:cNvPr id="1281660" name="Straight Connector 1281659"/>
        <xdr:cNvCxnSpPr/>
      </xdr:nvCxnSpPr>
      <xdr:spPr>
        <a:xfrm>
          <a:off x="35471667" y="21099044"/>
          <a:ext cx="2050" cy="15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14861</xdr:colOff>
      <xdr:row>40</xdr:row>
      <xdr:rowOff>420852</xdr:rowOff>
    </xdr:from>
    <xdr:to>
      <xdr:col>68</xdr:col>
      <xdr:colOff>101600</xdr:colOff>
      <xdr:row>40</xdr:row>
      <xdr:rowOff>491772</xdr:rowOff>
    </xdr:to>
    <xdr:cxnSp macro="">
      <xdr:nvCxnSpPr>
        <xdr:cNvPr id="1281661" name="Straight Connector 1281660"/>
        <xdr:cNvCxnSpPr/>
      </xdr:nvCxnSpPr>
      <xdr:spPr>
        <a:xfrm>
          <a:off x="36717861" y="22010852"/>
          <a:ext cx="86739" cy="709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141988</xdr:colOff>
      <xdr:row>39</xdr:row>
      <xdr:rowOff>253065</xdr:rowOff>
    </xdr:from>
    <xdr:to>
      <xdr:col>68</xdr:col>
      <xdr:colOff>14861</xdr:colOff>
      <xdr:row>40</xdr:row>
      <xdr:rowOff>420852</xdr:rowOff>
    </xdr:to>
    <xdr:cxnSp macro="">
      <xdr:nvCxnSpPr>
        <xdr:cNvPr id="1281662" name="Straight Connector 1281661"/>
        <xdr:cNvCxnSpPr/>
      </xdr:nvCxnSpPr>
      <xdr:spPr>
        <a:xfrm>
          <a:off x="35765488" y="21303315"/>
          <a:ext cx="952373" cy="7075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39</xdr:row>
      <xdr:rowOff>231304</xdr:rowOff>
    </xdr:from>
    <xdr:to>
      <xdr:col>66</xdr:col>
      <xdr:colOff>141991</xdr:colOff>
      <xdr:row>39</xdr:row>
      <xdr:rowOff>253070</xdr:rowOff>
    </xdr:to>
    <xdr:cxnSp macro="">
      <xdr:nvCxnSpPr>
        <xdr:cNvPr id="1281663" name="Straight Connector 1281662"/>
        <xdr:cNvCxnSpPr/>
      </xdr:nvCxnSpPr>
      <xdr:spPr>
        <a:xfrm>
          <a:off x="35737800" y="21281554"/>
          <a:ext cx="27691" cy="217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6961</xdr:colOff>
      <xdr:row>41</xdr:row>
      <xdr:rowOff>318850</xdr:rowOff>
    </xdr:from>
    <xdr:to>
      <xdr:col>69</xdr:col>
      <xdr:colOff>95250</xdr:colOff>
      <xdr:row>41</xdr:row>
      <xdr:rowOff>395585</xdr:rowOff>
    </xdr:to>
    <xdr:cxnSp macro="">
      <xdr:nvCxnSpPr>
        <xdr:cNvPr id="1281664" name="Straight Connector 1281663"/>
        <xdr:cNvCxnSpPr/>
      </xdr:nvCxnSpPr>
      <xdr:spPr>
        <a:xfrm>
          <a:off x="37249711" y="22448600"/>
          <a:ext cx="88289" cy="767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172014</xdr:colOff>
      <xdr:row>41</xdr:row>
      <xdr:rowOff>12049</xdr:rowOff>
    </xdr:from>
    <xdr:to>
      <xdr:col>69</xdr:col>
      <xdr:colOff>6961</xdr:colOff>
      <xdr:row>41</xdr:row>
      <xdr:rowOff>318850</xdr:rowOff>
    </xdr:to>
    <xdr:cxnSp macro="">
      <xdr:nvCxnSpPr>
        <xdr:cNvPr id="1281665" name="Straight Connector 1281664"/>
        <xdr:cNvCxnSpPr/>
      </xdr:nvCxnSpPr>
      <xdr:spPr>
        <a:xfrm>
          <a:off x="36875014" y="22141799"/>
          <a:ext cx="374697" cy="3068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40</xdr:row>
      <xdr:rowOff>491772</xdr:rowOff>
    </xdr:from>
    <xdr:to>
      <xdr:col>68</xdr:col>
      <xdr:colOff>172017</xdr:colOff>
      <xdr:row>41</xdr:row>
      <xdr:rowOff>12054</xdr:rowOff>
    </xdr:to>
    <xdr:cxnSp macro="">
      <xdr:nvCxnSpPr>
        <xdr:cNvPr id="1281666" name="Straight Connector 1281665"/>
        <xdr:cNvCxnSpPr/>
      </xdr:nvCxnSpPr>
      <xdr:spPr>
        <a:xfrm>
          <a:off x="36804600" y="22081772"/>
          <a:ext cx="70417" cy="600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469760</xdr:colOff>
      <xdr:row>42</xdr:row>
      <xdr:rowOff>185429</xdr:rowOff>
    </xdr:from>
    <xdr:to>
      <xdr:col>70</xdr:col>
      <xdr:colOff>88900</xdr:colOff>
      <xdr:row>42</xdr:row>
      <xdr:rowOff>330143</xdr:rowOff>
    </xdr:to>
    <xdr:cxnSp macro="">
      <xdr:nvCxnSpPr>
        <xdr:cNvPr id="1281667" name="Straight Connector 1281666"/>
        <xdr:cNvCxnSpPr/>
      </xdr:nvCxnSpPr>
      <xdr:spPr>
        <a:xfrm>
          <a:off x="37712510" y="22854929"/>
          <a:ext cx="158890" cy="1447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237731</xdr:colOff>
      <xdr:row>41</xdr:row>
      <xdr:rowOff>522906</xdr:rowOff>
    </xdr:from>
    <xdr:to>
      <xdr:col>69</xdr:col>
      <xdr:colOff>469760</xdr:colOff>
      <xdr:row>42</xdr:row>
      <xdr:rowOff>185427</xdr:rowOff>
    </xdr:to>
    <xdr:cxnSp macro="">
      <xdr:nvCxnSpPr>
        <xdr:cNvPr id="1281668" name="Straight Connector 1281667"/>
        <xdr:cNvCxnSpPr/>
      </xdr:nvCxnSpPr>
      <xdr:spPr>
        <a:xfrm>
          <a:off x="37480481" y="22652656"/>
          <a:ext cx="232029" cy="2022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41</xdr:row>
      <xdr:rowOff>395585</xdr:rowOff>
    </xdr:from>
    <xdr:to>
      <xdr:col>69</xdr:col>
      <xdr:colOff>237734</xdr:colOff>
      <xdr:row>41</xdr:row>
      <xdr:rowOff>522911</xdr:rowOff>
    </xdr:to>
    <xdr:cxnSp macro="">
      <xdr:nvCxnSpPr>
        <xdr:cNvPr id="1281669" name="Straight Connector 1281668"/>
        <xdr:cNvCxnSpPr/>
      </xdr:nvCxnSpPr>
      <xdr:spPr>
        <a:xfrm>
          <a:off x="37338000" y="22525335"/>
          <a:ext cx="142484" cy="1273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436835</xdr:colOff>
      <xdr:row>43</xdr:row>
      <xdr:rowOff>119966</xdr:rowOff>
    </xdr:from>
    <xdr:to>
      <xdr:col>71</xdr:col>
      <xdr:colOff>45287</xdr:colOff>
      <xdr:row>43</xdr:row>
      <xdr:rowOff>260350</xdr:rowOff>
    </xdr:to>
    <xdr:cxnSp macro="">
      <xdr:nvCxnSpPr>
        <xdr:cNvPr id="1281670" name="Straight Connector 1281669"/>
        <xdr:cNvCxnSpPr/>
      </xdr:nvCxnSpPr>
      <xdr:spPr>
        <a:xfrm>
          <a:off x="38219335" y="23329216"/>
          <a:ext cx="148202" cy="1403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42</xdr:row>
      <xdr:rowOff>330143</xdr:rowOff>
    </xdr:from>
    <xdr:to>
      <xdr:col>70</xdr:col>
      <xdr:colOff>436835</xdr:colOff>
      <xdr:row>43</xdr:row>
      <xdr:rowOff>119966</xdr:rowOff>
    </xdr:to>
    <xdr:cxnSp macro="">
      <xdr:nvCxnSpPr>
        <xdr:cNvPr id="1281671" name="Straight Connector 1281670"/>
        <xdr:cNvCxnSpPr/>
      </xdr:nvCxnSpPr>
      <xdr:spPr>
        <a:xfrm>
          <a:off x="37871400" y="22999643"/>
          <a:ext cx="347935" cy="3295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247059</xdr:colOff>
      <xdr:row>43</xdr:row>
      <xdr:rowOff>39644</xdr:rowOff>
    </xdr:from>
    <xdr:to>
      <xdr:col>7</xdr:col>
      <xdr:colOff>532293</xdr:colOff>
      <xdr:row>43</xdr:row>
      <xdr:rowOff>260350</xdr:rowOff>
    </xdr:to>
    <xdr:cxnSp macro="">
      <xdr:nvCxnSpPr>
        <xdr:cNvPr id="1281672" name="Straight Connector 1281671"/>
        <xdr:cNvCxnSpPr/>
      </xdr:nvCxnSpPr>
      <xdr:spPr>
        <a:xfrm flipV="1">
          <a:off x="4025309" y="23248894"/>
          <a:ext cx="285234" cy="2207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532293</xdr:colOff>
      <xdr:row>42</xdr:row>
      <xdr:rowOff>204578</xdr:rowOff>
    </xdr:from>
    <xdr:to>
      <xdr:col>8</xdr:col>
      <xdr:colOff>482600</xdr:colOff>
      <xdr:row>43</xdr:row>
      <xdr:rowOff>39644</xdr:rowOff>
    </xdr:to>
    <xdr:cxnSp macro="">
      <xdr:nvCxnSpPr>
        <xdr:cNvPr id="1281673" name="Straight Connector 1281672"/>
        <xdr:cNvCxnSpPr/>
      </xdr:nvCxnSpPr>
      <xdr:spPr>
        <a:xfrm flipV="1">
          <a:off x="4310543" y="22874078"/>
          <a:ext cx="490057" cy="3748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407417</xdr:colOff>
      <xdr:row>41</xdr:row>
      <xdr:rowOff>361260</xdr:rowOff>
    </xdr:from>
    <xdr:to>
      <xdr:col>9</xdr:col>
      <xdr:colOff>476250</xdr:colOff>
      <xdr:row>41</xdr:row>
      <xdr:rowOff>411307</xdr:rowOff>
    </xdr:to>
    <xdr:cxnSp macro="">
      <xdr:nvCxnSpPr>
        <xdr:cNvPr id="1281674" name="Straight Connector 1281673"/>
        <xdr:cNvCxnSpPr/>
      </xdr:nvCxnSpPr>
      <xdr:spPr>
        <a:xfrm flipV="1">
          <a:off x="5265167" y="22491010"/>
          <a:ext cx="68833" cy="500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44929</xdr:colOff>
      <xdr:row>41</xdr:row>
      <xdr:rowOff>411300</xdr:rowOff>
    </xdr:from>
    <xdr:to>
      <xdr:col>9</xdr:col>
      <xdr:colOff>407420</xdr:colOff>
      <xdr:row>42</xdr:row>
      <xdr:rowOff>129223</xdr:rowOff>
    </xdr:to>
    <xdr:cxnSp macro="">
      <xdr:nvCxnSpPr>
        <xdr:cNvPr id="1281675" name="Straight Connector 1281674"/>
        <xdr:cNvCxnSpPr/>
      </xdr:nvCxnSpPr>
      <xdr:spPr>
        <a:xfrm flipV="1">
          <a:off x="4902679" y="22541050"/>
          <a:ext cx="362491" cy="2576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42</xdr:row>
      <xdr:rowOff>129225</xdr:rowOff>
    </xdr:from>
    <xdr:to>
      <xdr:col>9</xdr:col>
      <xdr:colOff>44930</xdr:colOff>
      <xdr:row>42</xdr:row>
      <xdr:rowOff>204578</xdr:rowOff>
    </xdr:to>
    <xdr:cxnSp macro="">
      <xdr:nvCxnSpPr>
        <xdr:cNvPr id="1281676" name="Straight Connector 1281675"/>
        <xdr:cNvCxnSpPr/>
      </xdr:nvCxnSpPr>
      <xdr:spPr>
        <a:xfrm flipV="1">
          <a:off x="4800600" y="22798725"/>
          <a:ext cx="102080" cy="753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457779</xdr:colOff>
      <xdr:row>40</xdr:row>
      <xdr:rowOff>538417</xdr:rowOff>
    </xdr:from>
    <xdr:to>
      <xdr:col>10</xdr:col>
      <xdr:colOff>469900</xdr:colOff>
      <xdr:row>41</xdr:row>
      <xdr:rowOff>7161</xdr:rowOff>
    </xdr:to>
    <xdr:cxnSp macro="">
      <xdr:nvCxnSpPr>
        <xdr:cNvPr id="1281677" name="Straight Connector 1281676"/>
        <xdr:cNvCxnSpPr/>
      </xdr:nvCxnSpPr>
      <xdr:spPr>
        <a:xfrm flipV="1">
          <a:off x="5855279" y="22128417"/>
          <a:ext cx="12121" cy="84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520111</xdr:colOff>
      <xdr:row>41</xdr:row>
      <xdr:rowOff>7156</xdr:rowOff>
    </xdr:from>
    <xdr:to>
      <xdr:col>10</xdr:col>
      <xdr:colOff>457781</xdr:colOff>
      <xdr:row>41</xdr:row>
      <xdr:rowOff>330011</xdr:rowOff>
    </xdr:to>
    <xdr:cxnSp macro="">
      <xdr:nvCxnSpPr>
        <xdr:cNvPr id="1281678" name="Straight Connector 1281677"/>
        <xdr:cNvCxnSpPr/>
      </xdr:nvCxnSpPr>
      <xdr:spPr>
        <a:xfrm flipV="1">
          <a:off x="5377861" y="22136906"/>
          <a:ext cx="477420" cy="3228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41</xdr:row>
      <xdr:rowOff>330011</xdr:rowOff>
    </xdr:from>
    <xdr:to>
      <xdr:col>9</xdr:col>
      <xdr:colOff>520111</xdr:colOff>
      <xdr:row>41</xdr:row>
      <xdr:rowOff>361260</xdr:rowOff>
    </xdr:to>
    <xdr:cxnSp macro="">
      <xdr:nvCxnSpPr>
        <xdr:cNvPr id="1281679" name="Straight Connector 1281678"/>
        <xdr:cNvCxnSpPr/>
      </xdr:nvCxnSpPr>
      <xdr:spPr>
        <a:xfrm flipV="1">
          <a:off x="5334000" y="22459761"/>
          <a:ext cx="43861" cy="312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484852</xdr:colOff>
      <xdr:row>40</xdr:row>
      <xdr:rowOff>425607</xdr:rowOff>
    </xdr:from>
    <xdr:to>
      <xdr:col>11</xdr:col>
      <xdr:colOff>108972</xdr:colOff>
      <xdr:row>40</xdr:row>
      <xdr:rowOff>528197</xdr:rowOff>
    </xdr:to>
    <xdr:cxnSp macro="">
      <xdr:nvCxnSpPr>
        <xdr:cNvPr id="1281680" name="Straight Connector 1281679"/>
        <xdr:cNvCxnSpPr/>
      </xdr:nvCxnSpPr>
      <xdr:spPr>
        <a:xfrm flipV="1">
          <a:off x="5882352" y="22015607"/>
          <a:ext cx="163870" cy="1025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40</xdr:row>
      <xdr:rowOff>528197</xdr:rowOff>
    </xdr:from>
    <xdr:to>
      <xdr:col>10</xdr:col>
      <xdr:colOff>484852</xdr:colOff>
      <xdr:row>40</xdr:row>
      <xdr:rowOff>538417</xdr:rowOff>
    </xdr:to>
    <xdr:cxnSp macro="">
      <xdr:nvCxnSpPr>
        <xdr:cNvPr id="1281681" name="Straight Connector 1281680"/>
        <xdr:cNvCxnSpPr/>
      </xdr:nvCxnSpPr>
      <xdr:spPr>
        <a:xfrm flipV="1">
          <a:off x="5867400" y="22118197"/>
          <a:ext cx="14952" cy="102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108944</xdr:colOff>
      <xdr:row>39</xdr:row>
      <xdr:rowOff>482172</xdr:rowOff>
    </xdr:from>
    <xdr:to>
      <xdr:col>12</xdr:col>
      <xdr:colOff>413614</xdr:colOff>
      <xdr:row>40</xdr:row>
      <xdr:rowOff>425621</xdr:rowOff>
    </xdr:to>
    <xdr:cxnSp macro="">
      <xdr:nvCxnSpPr>
        <xdr:cNvPr id="1281682" name="Straight Connector 1281681"/>
        <xdr:cNvCxnSpPr/>
      </xdr:nvCxnSpPr>
      <xdr:spPr>
        <a:xfrm flipV="1">
          <a:off x="6046194" y="21532422"/>
          <a:ext cx="844420" cy="4831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413614</xdr:colOff>
      <xdr:row>39</xdr:row>
      <xdr:rowOff>454135</xdr:rowOff>
    </xdr:from>
    <xdr:to>
      <xdr:col>12</xdr:col>
      <xdr:colOff>457200</xdr:colOff>
      <xdr:row>39</xdr:row>
      <xdr:rowOff>482172</xdr:rowOff>
    </xdr:to>
    <xdr:cxnSp macro="">
      <xdr:nvCxnSpPr>
        <xdr:cNvPr id="1281683" name="Straight Connector 1281682"/>
        <xdr:cNvCxnSpPr/>
      </xdr:nvCxnSpPr>
      <xdr:spPr>
        <a:xfrm flipV="1">
          <a:off x="6890614" y="21504385"/>
          <a:ext cx="43586" cy="280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458266</xdr:colOff>
      <xdr:row>39</xdr:row>
      <xdr:rowOff>440984</xdr:rowOff>
    </xdr:from>
    <xdr:to>
      <xdr:col>12</xdr:col>
      <xdr:colOff>481064</xdr:colOff>
      <xdr:row>39</xdr:row>
      <xdr:rowOff>453503</xdr:rowOff>
    </xdr:to>
    <xdr:cxnSp macro="">
      <xdr:nvCxnSpPr>
        <xdr:cNvPr id="1281684" name="Straight Connector 1281683"/>
        <xdr:cNvCxnSpPr/>
      </xdr:nvCxnSpPr>
      <xdr:spPr>
        <a:xfrm flipV="1">
          <a:off x="6935266" y="21491234"/>
          <a:ext cx="22798" cy="125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481064</xdr:colOff>
      <xdr:row>39</xdr:row>
      <xdr:rowOff>440331</xdr:rowOff>
    </xdr:from>
    <xdr:to>
      <xdr:col>12</xdr:col>
      <xdr:colOff>482156</xdr:colOff>
      <xdr:row>39</xdr:row>
      <xdr:rowOff>440984</xdr:rowOff>
    </xdr:to>
    <xdr:cxnSp macro="">
      <xdr:nvCxnSpPr>
        <xdr:cNvPr id="1281685" name="Straight Connector 1281684"/>
        <xdr:cNvCxnSpPr/>
      </xdr:nvCxnSpPr>
      <xdr:spPr>
        <a:xfrm flipV="1">
          <a:off x="6958064" y="21490581"/>
          <a:ext cx="1092" cy="6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39</xdr:row>
      <xdr:rowOff>453499</xdr:rowOff>
    </xdr:from>
    <xdr:to>
      <xdr:col>12</xdr:col>
      <xdr:colOff>458266</xdr:colOff>
      <xdr:row>39</xdr:row>
      <xdr:rowOff>454135</xdr:rowOff>
    </xdr:to>
    <xdr:cxnSp macro="">
      <xdr:nvCxnSpPr>
        <xdr:cNvPr id="1281686" name="Straight Connector 1281685"/>
        <xdr:cNvCxnSpPr/>
      </xdr:nvCxnSpPr>
      <xdr:spPr>
        <a:xfrm flipV="1">
          <a:off x="6934200" y="21503749"/>
          <a:ext cx="1066" cy="6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482158</xdr:colOff>
      <xdr:row>39</xdr:row>
      <xdr:rowOff>440303</xdr:rowOff>
    </xdr:from>
    <xdr:to>
      <xdr:col>12</xdr:col>
      <xdr:colOff>482207</xdr:colOff>
      <xdr:row>39</xdr:row>
      <xdr:rowOff>440333</xdr:rowOff>
    </xdr:to>
    <xdr:cxnSp macro="">
      <xdr:nvCxnSpPr>
        <xdr:cNvPr id="1281687" name="Straight Connector 1281686"/>
        <xdr:cNvCxnSpPr/>
      </xdr:nvCxnSpPr>
      <xdr:spPr>
        <a:xfrm flipV="1">
          <a:off x="6959158" y="21490553"/>
          <a:ext cx="49" cy="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482207</xdr:colOff>
      <xdr:row>39</xdr:row>
      <xdr:rowOff>440302</xdr:rowOff>
    </xdr:from>
    <xdr:to>
      <xdr:col>12</xdr:col>
      <xdr:colOff>482209</xdr:colOff>
      <xdr:row>39</xdr:row>
      <xdr:rowOff>440303</xdr:rowOff>
    </xdr:to>
    <xdr:cxnSp macro="">
      <xdr:nvCxnSpPr>
        <xdr:cNvPr id="1281688" name="Straight Connector 1281687"/>
        <xdr:cNvCxnSpPr/>
      </xdr:nvCxnSpPr>
      <xdr:spPr>
        <a:xfrm flipV="1">
          <a:off x="6959207" y="21490552"/>
          <a:ext cx="2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39</xdr:row>
      <xdr:rowOff>440330</xdr:rowOff>
    </xdr:from>
    <xdr:to>
      <xdr:col>12</xdr:col>
      <xdr:colOff>482158</xdr:colOff>
      <xdr:row>39</xdr:row>
      <xdr:rowOff>440331</xdr:rowOff>
    </xdr:to>
    <xdr:cxnSp macro="">
      <xdr:nvCxnSpPr>
        <xdr:cNvPr id="1281689" name="Straight Connector 1281688"/>
        <xdr:cNvCxnSpPr/>
      </xdr:nvCxnSpPr>
      <xdr:spPr>
        <a:xfrm flipV="1">
          <a:off x="6959156" y="21490580"/>
          <a:ext cx="2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529781</xdr:colOff>
      <xdr:row>38</xdr:row>
      <xdr:rowOff>478264</xdr:rowOff>
    </xdr:from>
    <xdr:to>
      <xdr:col>14</xdr:col>
      <xdr:colOff>355011</xdr:colOff>
      <xdr:row>39</xdr:row>
      <xdr:rowOff>413931</xdr:rowOff>
    </xdr:to>
    <xdr:cxnSp macro="">
      <xdr:nvCxnSpPr>
        <xdr:cNvPr id="1281690" name="Straight Connector 1281689"/>
        <xdr:cNvCxnSpPr/>
      </xdr:nvCxnSpPr>
      <xdr:spPr>
        <a:xfrm flipV="1">
          <a:off x="7006781" y="20988764"/>
          <a:ext cx="904730" cy="4754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355010</xdr:colOff>
      <xdr:row>38</xdr:row>
      <xdr:rowOff>428433</xdr:rowOff>
    </xdr:from>
    <xdr:to>
      <xdr:col>14</xdr:col>
      <xdr:colOff>444500</xdr:colOff>
      <xdr:row>38</xdr:row>
      <xdr:rowOff>478264</xdr:rowOff>
    </xdr:to>
    <xdr:cxnSp macro="">
      <xdr:nvCxnSpPr>
        <xdr:cNvPr id="1281691" name="Straight Connector 1281690"/>
        <xdr:cNvCxnSpPr/>
      </xdr:nvCxnSpPr>
      <xdr:spPr>
        <a:xfrm flipV="1">
          <a:off x="7911510" y="20938933"/>
          <a:ext cx="89490" cy="498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39</xdr:row>
      <xdr:rowOff>413928</xdr:rowOff>
    </xdr:from>
    <xdr:to>
      <xdr:col>12</xdr:col>
      <xdr:colOff>529782</xdr:colOff>
      <xdr:row>39</xdr:row>
      <xdr:rowOff>440302</xdr:rowOff>
    </xdr:to>
    <xdr:cxnSp macro="">
      <xdr:nvCxnSpPr>
        <xdr:cNvPr id="1281692" name="Straight Connector 1281691"/>
        <xdr:cNvCxnSpPr/>
      </xdr:nvCxnSpPr>
      <xdr:spPr>
        <a:xfrm flipV="1">
          <a:off x="6959209" y="21464178"/>
          <a:ext cx="47573" cy="263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166863</xdr:colOff>
      <xdr:row>36</xdr:row>
      <xdr:rowOff>529751</xdr:rowOff>
    </xdr:from>
    <xdr:to>
      <xdr:col>18</xdr:col>
      <xdr:colOff>492435</xdr:colOff>
      <xdr:row>38</xdr:row>
      <xdr:rowOff>315798</xdr:rowOff>
    </xdr:to>
    <xdr:cxnSp macro="">
      <xdr:nvCxnSpPr>
        <xdr:cNvPr id="1281693" name="Straight Connector 1281692"/>
        <xdr:cNvCxnSpPr/>
      </xdr:nvCxnSpPr>
      <xdr:spPr>
        <a:xfrm flipV="1">
          <a:off x="8263113" y="19960751"/>
          <a:ext cx="1944822" cy="8655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492434</xdr:colOff>
      <xdr:row>36</xdr:row>
      <xdr:rowOff>333442</xdr:rowOff>
    </xdr:from>
    <xdr:to>
      <xdr:col>19</xdr:col>
      <xdr:colOff>412750</xdr:colOff>
      <xdr:row>36</xdr:row>
      <xdr:rowOff>529751</xdr:rowOff>
    </xdr:to>
    <xdr:cxnSp macro="">
      <xdr:nvCxnSpPr>
        <xdr:cNvPr id="1281694" name="Straight Connector 1281693"/>
        <xdr:cNvCxnSpPr/>
      </xdr:nvCxnSpPr>
      <xdr:spPr>
        <a:xfrm flipV="1">
          <a:off x="10207934" y="19764442"/>
          <a:ext cx="460066" cy="1963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38</xdr:row>
      <xdr:rowOff>315795</xdr:rowOff>
    </xdr:from>
    <xdr:to>
      <xdr:col>15</xdr:col>
      <xdr:colOff>166867</xdr:colOff>
      <xdr:row>38</xdr:row>
      <xdr:rowOff>428433</xdr:rowOff>
    </xdr:to>
    <xdr:cxnSp macro="">
      <xdr:nvCxnSpPr>
        <xdr:cNvPr id="1281695" name="Straight Connector 1281694"/>
        <xdr:cNvCxnSpPr/>
      </xdr:nvCxnSpPr>
      <xdr:spPr>
        <a:xfrm flipV="1">
          <a:off x="8001000" y="20826295"/>
          <a:ext cx="262117" cy="1126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413070</xdr:colOff>
      <xdr:row>35</xdr:row>
      <xdr:rowOff>220475</xdr:rowOff>
    </xdr:from>
    <xdr:to>
      <xdr:col>23</xdr:col>
      <xdr:colOff>264349</xdr:colOff>
      <xdr:row>36</xdr:row>
      <xdr:rowOff>178693</xdr:rowOff>
    </xdr:to>
    <xdr:cxnSp macro="">
      <xdr:nvCxnSpPr>
        <xdr:cNvPr id="1281696" name="Straight Connector 1281695"/>
        <xdr:cNvCxnSpPr/>
      </xdr:nvCxnSpPr>
      <xdr:spPr>
        <a:xfrm flipV="1">
          <a:off x="11208070" y="19111725"/>
          <a:ext cx="1470529" cy="4979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264347</xdr:colOff>
      <xdr:row>35</xdr:row>
      <xdr:rowOff>37695</xdr:rowOff>
    </xdr:from>
    <xdr:to>
      <xdr:col>24</xdr:col>
      <xdr:colOff>381000</xdr:colOff>
      <xdr:row>35</xdr:row>
      <xdr:rowOff>220475</xdr:rowOff>
    </xdr:to>
    <xdr:cxnSp macro="">
      <xdr:nvCxnSpPr>
        <xdr:cNvPr id="1281697" name="Straight Connector 1281696"/>
        <xdr:cNvCxnSpPr/>
      </xdr:nvCxnSpPr>
      <xdr:spPr>
        <a:xfrm flipV="1">
          <a:off x="12678597" y="18928945"/>
          <a:ext cx="656403" cy="1827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36</xdr:row>
      <xdr:rowOff>178690</xdr:rowOff>
    </xdr:from>
    <xdr:to>
      <xdr:col>20</xdr:col>
      <xdr:colOff>413074</xdr:colOff>
      <xdr:row>36</xdr:row>
      <xdr:rowOff>333442</xdr:rowOff>
    </xdr:to>
    <xdr:cxnSp macro="">
      <xdr:nvCxnSpPr>
        <xdr:cNvPr id="1281698" name="Straight Connector 1281697"/>
        <xdr:cNvCxnSpPr/>
      </xdr:nvCxnSpPr>
      <xdr:spPr>
        <a:xfrm flipV="1">
          <a:off x="10668000" y="19609690"/>
          <a:ext cx="540074" cy="1547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46020</xdr:colOff>
      <xdr:row>34</xdr:row>
      <xdr:rowOff>168980</xdr:rowOff>
    </xdr:from>
    <xdr:to>
      <xdr:col>28</xdr:col>
      <xdr:colOff>80128</xdr:colOff>
      <xdr:row>34</xdr:row>
      <xdr:rowOff>442075</xdr:rowOff>
    </xdr:to>
    <xdr:cxnSp macro="">
      <xdr:nvCxnSpPr>
        <xdr:cNvPr id="1281699" name="Straight Connector 1281698"/>
        <xdr:cNvCxnSpPr/>
      </xdr:nvCxnSpPr>
      <xdr:spPr>
        <a:xfrm flipV="1">
          <a:off x="14079520" y="18520480"/>
          <a:ext cx="1113608" cy="2730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80127</xdr:colOff>
      <xdr:row>34</xdr:row>
      <xdr:rowOff>27902</xdr:rowOff>
    </xdr:from>
    <xdr:to>
      <xdr:col>29</xdr:col>
      <xdr:colOff>349250</xdr:colOff>
      <xdr:row>34</xdr:row>
      <xdr:rowOff>168979</xdr:rowOff>
    </xdr:to>
    <xdr:cxnSp macro="">
      <xdr:nvCxnSpPr>
        <xdr:cNvPr id="1281700" name="Straight Connector 1281699"/>
        <xdr:cNvCxnSpPr/>
      </xdr:nvCxnSpPr>
      <xdr:spPr>
        <a:xfrm flipV="1">
          <a:off x="15193127" y="18379402"/>
          <a:ext cx="808873" cy="1410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34</xdr:row>
      <xdr:rowOff>442072</xdr:rowOff>
    </xdr:from>
    <xdr:to>
      <xdr:col>26</xdr:col>
      <xdr:colOff>46025</xdr:colOff>
      <xdr:row>35</xdr:row>
      <xdr:rowOff>37695</xdr:rowOff>
    </xdr:to>
    <xdr:cxnSp macro="">
      <xdr:nvCxnSpPr>
        <xdr:cNvPr id="1281701" name="Straight Connector 1281700"/>
        <xdr:cNvCxnSpPr/>
      </xdr:nvCxnSpPr>
      <xdr:spPr>
        <a:xfrm flipV="1">
          <a:off x="13335000" y="18793572"/>
          <a:ext cx="744525" cy="1353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157860</xdr:colOff>
      <xdr:row>33</xdr:row>
      <xdr:rowOff>330612</xdr:rowOff>
    </xdr:from>
    <xdr:to>
      <xdr:col>32</xdr:col>
      <xdr:colOff>476940</xdr:colOff>
      <xdr:row>33</xdr:row>
      <xdr:rowOff>471295</xdr:rowOff>
    </xdr:to>
    <xdr:cxnSp macro="">
      <xdr:nvCxnSpPr>
        <xdr:cNvPr id="1281702" name="Straight Connector 1281701"/>
        <xdr:cNvCxnSpPr/>
      </xdr:nvCxnSpPr>
      <xdr:spPr>
        <a:xfrm flipV="1">
          <a:off x="16890110" y="18142362"/>
          <a:ext cx="858830" cy="1406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476937</xdr:colOff>
      <xdr:row>33</xdr:row>
      <xdr:rowOff>234931</xdr:rowOff>
    </xdr:from>
    <xdr:to>
      <xdr:col>34</xdr:col>
      <xdr:colOff>317500</xdr:colOff>
      <xdr:row>33</xdr:row>
      <xdr:rowOff>330612</xdr:rowOff>
    </xdr:to>
    <xdr:cxnSp macro="">
      <xdr:nvCxnSpPr>
        <xdr:cNvPr id="1281703" name="Straight Connector 1281702"/>
        <xdr:cNvCxnSpPr/>
      </xdr:nvCxnSpPr>
      <xdr:spPr>
        <a:xfrm flipV="1">
          <a:off x="17748937" y="18046681"/>
          <a:ext cx="920063" cy="956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33</xdr:row>
      <xdr:rowOff>471294</xdr:rowOff>
    </xdr:from>
    <xdr:to>
      <xdr:col>31</xdr:col>
      <xdr:colOff>157863</xdr:colOff>
      <xdr:row>34</xdr:row>
      <xdr:rowOff>27902</xdr:rowOff>
    </xdr:to>
    <xdr:cxnSp macro="">
      <xdr:nvCxnSpPr>
        <xdr:cNvPr id="1281704" name="Straight Connector 1281703"/>
        <xdr:cNvCxnSpPr/>
      </xdr:nvCxnSpPr>
      <xdr:spPr>
        <a:xfrm flipV="1">
          <a:off x="16002000" y="18283044"/>
          <a:ext cx="888113" cy="963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216781</xdr:colOff>
      <xdr:row>33</xdr:row>
      <xdr:rowOff>118633</xdr:rowOff>
    </xdr:from>
    <xdr:to>
      <xdr:col>37</xdr:col>
      <xdr:colOff>374751</xdr:colOff>
      <xdr:row>33</xdr:row>
      <xdr:rowOff>180761</xdr:rowOff>
    </xdr:to>
    <xdr:cxnSp macro="">
      <xdr:nvCxnSpPr>
        <xdr:cNvPr id="1281705" name="Straight Connector 1281704"/>
        <xdr:cNvCxnSpPr/>
      </xdr:nvCxnSpPr>
      <xdr:spPr>
        <a:xfrm flipV="1">
          <a:off x="19647781" y="17930383"/>
          <a:ext cx="697720" cy="621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374748</xdr:colOff>
      <xdr:row>33</xdr:row>
      <xdr:rowOff>65402</xdr:rowOff>
    </xdr:from>
    <xdr:to>
      <xdr:col>39</xdr:col>
      <xdr:colOff>285750</xdr:colOff>
      <xdr:row>33</xdr:row>
      <xdr:rowOff>118633</xdr:rowOff>
    </xdr:to>
    <xdr:cxnSp macro="">
      <xdr:nvCxnSpPr>
        <xdr:cNvPr id="1281706" name="Straight Connector 1281705"/>
        <xdr:cNvCxnSpPr/>
      </xdr:nvCxnSpPr>
      <xdr:spPr>
        <a:xfrm flipV="1">
          <a:off x="20345498" y="17877152"/>
          <a:ext cx="990502" cy="532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33</xdr:row>
      <xdr:rowOff>180760</xdr:rowOff>
    </xdr:from>
    <xdr:to>
      <xdr:col>36</xdr:col>
      <xdr:colOff>216784</xdr:colOff>
      <xdr:row>33</xdr:row>
      <xdr:rowOff>234931</xdr:rowOff>
    </xdr:to>
    <xdr:cxnSp macro="">
      <xdr:nvCxnSpPr>
        <xdr:cNvPr id="1281707" name="Straight Connector 1281706"/>
        <xdr:cNvCxnSpPr/>
      </xdr:nvCxnSpPr>
      <xdr:spPr>
        <a:xfrm flipV="1">
          <a:off x="18669000" y="17992510"/>
          <a:ext cx="978784" cy="541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227262</xdr:colOff>
      <xdr:row>33</xdr:row>
      <xdr:rowOff>48595</xdr:rowOff>
    </xdr:from>
    <xdr:to>
      <xdr:col>42</xdr:col>
      <xdr:colOff>314996</xdr:colOff>
      <xdr:row>33</xdr:row>
      <xdr:rowOff>56733</xdr:rowOff>
    </xdr:to>
    <xdr:cxnSp macro="">
      <xdr:nvCxnSpPr>
        <xdr:cNvPr id="1281708" name="Straight Connector 1281707"/>
        <xdr:cNvCxnSpPr/>
      </xdr:nvCxnSpPr>
      <xdr:spPr>
        <a:xfrm flipV="1">
          <a:off x="22357012" y="17860345"/>
          <a:ext cx="627484" cy="81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314993</xdr:colOff>
      <xdr:row>33</xdr:row>
      <xdr:rowOff>40012</xdr:rowOff>
    </xdr:from>
    <xdr:to>
      <xdr:col>44</xdr:col>
      <xdr:colOff>254000</xdr:colOff>
      <xdr:row>33</xdr:row>
      <xdr:rowOff>48594</xdr:rowOff>
    </xdr:to>
    <xdr:cxnSp macro="">
      <xdr:nvCxnSpPr>
        <xdr:cNvPr id="1281709" name="Straight Connector 1281708"/>
        <xdr:cNvCxnSpPr/>
      </xdr:nvCxnSpPr>
      <xdr:spPr>
        <a:xfrm flipV="1">
          <a:off x="22984493" y="17851762"/>
          <a:ext cx="1018507" cy="85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33</xdr:row>
      <xdr:rowOff>56733</xdr:rowOff>
    </xdr:from>
    <xdr:to>
      <xdr:col>41</xdr:col>
      <xdr:colOff>227265</xdr:colOff>
      <xdr:row>33</xdr:row>
      <xdr:rowOff>65402</xdr:rowOff>
    </xdr:to>
    <xdr:cxnSp macro="">
      <xdr:nvCxnSpPr>
        <xdr:cNvPr id="1281710" name="Straight Connector 1281709"/>
        <xdr:cNvCxnSpPr/>
      </xdr:nvCxnSpPr>
      <xdr:spPr>
        <a:xfrm flipV="1">
          <a:off x="21336000" y="17868483"/>
          <a:ext cx="1021015" cy="86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190951</xdr:colOff>
      <xdr:row>33</xdr:row>
      <xdr:rowOff>88328</xdr:rowOff>
    </xdr:from>
    <xdr:to>
      <xdr:col>47</xdr:col>
      <xdr:colOff>302082</xdr:colOff>
      <xdr:row>33</xdr:row>
      <xdr:rowOff>136356</xdr:rowOff>
    </xdr:to>
    <xdr:cxnSp macro="">
      <xdr:nvCxnSpPr>
        <xdr:cNvPr id="1281711" name="Straight Connector 1281710"/>
        <xdr:cNvCxnSpPr/>
      </xdr:nvCxnSpPr>
      <xdr:spPr>
        <a:xfrm>
          <a:off x="25019451" y="17900078"/>
          <a:ext cx="650881" cy="480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302078</xdr:colOff>
      <xdr:row>33</xdr:row>
      <xdr:rowOff>136354</xdr:rowOff>
    </xdr:from>
    <xdr:to>
      <xdr:col>49</xdr:col>
      <xdr:colOff>222250</xdr:colOff>
      <xdr:row>33</xdr:row>
      <xdr:rowOff>184367</xdr:rowOff>
    </xdr:to>
    <xdr:cxnSp macro="">
      <xdr:nvCxnSpPr>
        <xdr:cNvPr id="1281712" name="Straight Connector 1281711"/>
        <xdr:cNvCxnSpPr/>
      </xdr:nvCxnSpPr>
      <xdr:spPr>
        <a:xfrm>
          <a:off x="25670328" y="17948104"/>
          <a:ext cx="999672" cy="480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33</xdr:row>
      <xdr:rowOff>40012</xdr:rowOff>
    </xdr:from>
    <xdr:to>
      <xdr:col>46</xdr:col>
      <xdr:colOff>190954</xdr:colOff>
      <xdr:row>33</xdr:row>
      <xdr:rowOff>88328</xdr:rowOff>
    </xdr:to>
    <xdr:cxnSp macro="">
      <xdr:nvCxnSpPr>
        <xdr:cNvPr id="1281713" name="Straight Connector 1281712"/>
        <xdr:cNvCxnSpPr/>
      </xdr:nvCxnSpPr>
      <xdr:spPr>
        <a:xfrm>
          <a:off x="24003000" y="17851762"/>
          <a:ext cx="1016454" cy="483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106865</xdr:colOff>
      <xdr:row>33</xdr:row>
      <xdr:rowOff>308612</xdr:rowOff>
    </xdr:from>
    <xdr:to>
      <xdr:col>52</xdr:col>
      <xdr:colOff>344196</xdr:colOff>
      <xdr:row>33</xdr:row>
      <xdr:rowOff>449156</xdr:rowOff>
    </xdr:to>
    <xdr:cxnSp macro="">
      <xdr:nvCxnSpPr>
        <xdr:cNvPr id="1281714" name="Straight Connector 1281713"/>
        <xdr:cNvCxnSpPr/>
      </xdr:nvCxnSpPr>
      <xdr:spPr>
        <a:xfrm>
          <a:off x="27634115" y="18120362"/>
          <a:ext cx="777081" cy="1405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344193</xdr:colOff>
      <xdr:row>33</xdr:row>
      <xdr:rowOff>449154</xdr:rowOff>
    </xdr:from>
    <xdr:to>
      <xdr:col>54</xdr:col>
      <xdr:colOff>190500</xdr:colOff>
      <xdr:row>34</xdr:row>
      <xdr:rowOff>31286</xdr:rowOff>
    </xdr:to>
    <xdr:cxnSp macro="">
      <xdr:nvCxnSpPr>
        <xdr:cNvPr id="1281715" name="Straight Connector 1281714"/>
        <xdr:cNvCxnSpPr/>
      </xdr:nvCxnSpPr>
      <xdr:spPr>
        <a:xfrm>
          <a:off x="28411193" y="18260904"/>
          <a:ext cx="925807" cy="1218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33</xdr:row>
      <xdr:rowOff>184367</xdr:rowOff>
    </xdr:from>
    <xdr:to>
      <xdr:col>51</xdr:col>
      <xdr:colOff>106868</xdr:colOff>
      <xdr:row>33</xdr:row>
      <xdr:rowOff>308612</xdr:rowOff>
    </xdr:to>
    <xdr:cxnSp macro="">
      <xdr:nvCxnSpPr>
        <xdr:cNvPr id="1281716" name="Straight Connector 1281715"/>
        <xdr:cNvCxnSpPr/>
      </xdr:nvCxnSpPr>
      <xdr:spPr>
        <a:xfrm>
          <a:off x="26670000" y="17996117"/>
          <a:ext cx="964118" cy="1242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510967</xdr:colOff>
      <xdr:row>34</xdr:row>
      <xdr:rowOff>246239</xdr:rowOff>
    </xdr:from>
    <xdr:to>
      <xdr:col>57</xdr:col>
      <xdr:colOff>455327</xdr:colOff>
      <xdr:row>35</xdr:row>
      <xdr:rowOff>30252</xdr:rowOff>
    </xdr:to>
    <xdr:cxnSp macro="">
      <xdr:nvCxnSpPr>
        <xdr:cNvPr id="1281717" name="Straight Connector 1281716"/>
        <xdr:cNvCxnSpPr/>
      </xdr:nvCxnSpPr>
      <xdr:spPr>
        <a:xfrm>
          <a:off x="30197217" y="18597739"/>
          <a:ext cx="1023860" cy="3237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455321</xdr:colOff>
      <xdr:row>35</xdr:row>
      <xdr:rowOff>30249</xdr:rowOff>
    </xdr:from>
    <xdr:to>
      <xdr:col>59</xdr:col>
      <xdr:colOff>158750</xdr:colOff>
      <xdr:row>35</xdr:row>
      <xdr:rowOff>230592</xdr:rowOff>
    </xdr:to>
    <xdr:cxnSp macro="">
      <xdr:nvCxnSpPr>
        <xdr:cNvPr id="1281718" name="Straight Connector 1281717"/>
        <xdr:cNvCxnSpPr/>
      </xdr:nvCxnSpPr>
      <xdr:spPr>
        <a:xfrm>
          <a:off x="31221071" y="18921499"/>
          <a:ext cx="782929" cy="2003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34</xdr:row>
      <xdr:rowOff>31286</xdr:rowOff>
    </xdr:from>
    <xdr:to>
      <xdr:col>55</xdr:col>
      <xdr:colOff>510967</xdr:colOff>
      <xdr:row>34</xdr:row>
      <xdr:rowOff>246238</xdr:rowOff>
    </xdr:to>
    <xdr:cxnSp macro="">
      <xdr:nvCxnSpPr>
        <xdr:cNvPr id="1281719" name="Straight Connector 1281718"/>
        <xdr:cNvCxnSpPr/>
      </xdr:nvCxnSpPr>
      <xdr:spPr>
        <a:xfrm>
          <a:off x="29337000" y="18382786"/>
          <a:ext cx="860217" cy="2149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316545</xdr:colOff>
      <xdr:row>35</xdr:row>
      <xdr:rowOff>531476</xdr:rowOff>
    </xdr:from>
    <xdr:to>
      <xdr:col>63</xdr:col>
      <xdr:colOff>119466</xdr:colOff>
      <xdr:row>37</xdr:row>
      <xdr:rowOff>146455</xdr:rowOff>
    </xdr:to>
    <xdr:cxnSp macro="">
      <xdr:nvCxnSpPr>
        <xdr:cNvPr id="1281720" name="Straight Connector 1281719"/>
        <xdr:cNvCxnSpPr/>
      </xdr:nvCxnSpPr>
      <xdr:spPr>
        <a:xfrm>
          <a:off x="32701545" y="19422726"/>
          <a:ext cx="1422171" cy="6944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119459</xdr:colOff>
      <xdr:row>37</xdr:row>
      <xdr:rowOff>146450</xdr:rowOff>
    </xdr:from>
    <xdr:to>
      <xdr:col>64</xdr:col>
      <xdr:colOff>127000</xdr:colOff>
      <xdr:row>37</xdr:row>
      <xdr:rowOff>386624</xdr:rowOff>
    </xdr:to>
    <xdr:cxnSp macro="">
      <xdr:nvCxnSpPr>
        <xdr:cNvPr id="1281721" name="Straight Connector 1281720"/>
        <xdr:cNvCxnSpPr/>
      </xdr:nvCxnSpPr>
      <xdr:spPr>
        <a:xfrm>
          <a:off x="34123709" y="20117200"/>
          <a:ext cx="547291" cy="2401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35</xdr:row>
      <xdr:rowOff>230592</xdr:rowOff>
    </xdr:from>
    <xdr:to>
      <xdr:col>60</xdr:col>
      <xdr:colOff>316548</xdr:colOff>
      <xdr:row>35</xdr:row>
      <xdr:rowOff>531476</xdr:rowOff>
    </xdr:to>
    <xdr:cxnSp macro="">
      <xdr:nvCxnSpPr>
        <xdr:cNvPr id="1281722" name="Straight Connector 1281721"/>
        <xdr:cNvCxnSpPr/>
      </xdr:nvCxnSpPr>
      <xdr:spPr>
        <a:xfrm>
          <a:off x="32004000" y="19121842"/>
          <a:ext cx="697548" cy="3008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275512</xdr:colOff>
      <xdr:row>37</xdr:row>
      <xdr:rowOff>472932</xdr:rowOff>
    </xdr:from>
    <xdr:to>
      <xdr:col>65</xdr:col>
      <xdr:colOff>259494</xdr:colOff>
      <xdr:row>38</xdr:row>
      <xdr:rowOff>256555</xdr:rowOff>
    </xdr:to>
    <xdr:cxnSp macro="">
      <xdr:nvCxnSpPr>
        <xdr:cNvPr id="1281723" name="Straight Connector 1281722"/>
        <xdr:cNvCxnSpPr/>
      </xdr:nvCxnSpPr>
      <xdr:spPr>
        <a:xfrm>
          <a:off x="34819512" y="20443682"/>
          <a:ext cx="523732" cy="3233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259494</xdr:colOff>
      <xdr:row>38</xdr:row>
      <xdr:rowOff>256552</xdr:rowOff>
    </xdr:from>
    <xdr:to>
      <xdr:col>65</xdr:col>
      <xdr:colOff>387865</xdr:colOff>
      <xdr:row>38</xdr:row>
      <xdr:rowOff>331392</xdr:rowOff>
    </xdr:to>
    <xdr:cxnSp macro="">
      <xdr:nvCxnSpPr>
        <xdr:cNvPr id="1281724" name="Straight Connector 1281723"/>
        <xdr:cNvCxnSpPr/>
      </xdr:nvCxnSpPr>
      <xdr:spPr>
        <a:xfrm>
          <a:off x="35343244" y="20767052"/>
          <a:ext cx="128371" cy="748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37</xdr:row>
      <xdr:rowOff>386624</xdr:rowOff>
    </xdr:from>
    <xdr:to>
      <xdr:col>64</xdr:col>
      <xdr:colOff>275512</xdr:colOff>
      <xdr:row>37</xdr:row>
      <xdr:rowOff>472931</xdr:rowOff>
    </xdr:to>
    <xdr:cxnSp macro="">
      <xdr:nvCxnSpPr>
        <xdr:cNvPr id="1281725" name="Straight Connector 1281724"/>
        <xdr:cNvCxnSpPr/>
      </xdr:nvCxnSpPr>
      <xdr:spPr>
        <a:xfrm>
          <a:off x="34671000" y="20357374"/>
          <a:ext cx="148512" cy="863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387874</xdr:colOff>
      <xdr:row>38</xdr:row>
      <xdr:rowOff>331398</xdr:rowOff>
    </xdr:from>
    <xdr:to>
      <xdr:col>65</xdr:col>
      <xdr:colOff>387908</xdr:colOff>
      <xdr:row>38</xdr:row>
      <xdr:rowOff>331423</xdr:rowOff>
    </xdr:to>
    <xdr:cxnSp macro="">
      <xdr:nvCxnSpPr>
        <xdr:cNvPr id="1281726" name="Straight Connector 1281725"/>
        <xdr:cNvCxnSpPr/>
      </xdr:nvCxnSpPr>
      <xdr:spPr>
        <a:xfrm>
          <a:off x="35471624" y="20841898"/>
          <a:ext cx="34" cy="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387908</xdr:colOff>
      <xdr:row>38</xdr:row>
      <xdr:rowOff>331420</xdr:rowOff>
    </xdr:from>
    <xdr:to>
      <xdr:col>65</xdr:col>
      <xdr:colOff>387917</xdr:colOff>
      <xdr:row>38</xdr:row>
      <xdr:rowOff>331426</xdr:rowOff>
    </xdr:to>
    <xdr:cxnSp macro="">
      <xdr:nvCxnSpPr>
        <xdr:cNvPr id="1281727" name="Straight Connector 1281726"/>
        <xdr:cNvCxnSpPr/>
      </xdr:nvCxnSpPr>
      <xdr:spPr>
        <a:xfrm>
          <a:off x="35471658" y="20841920"/>
          <a:ext cx="9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38</xdr:row>
      <xdr:rowOff>331392</xdr:rowOff>
    </xdr:from>
    <xdr:to>
      <xdr:col>65</xdr:col>
      <xdr:colOff>387874</xdr:colOff>
      <xdr:row>38</xdr:row>
      <xdr:rowOff>331397</xdr:rowOff>
    </xdr:to>
    <xdr:cxnSp macro="">
      <xdr:nvCxnSpPr>
        <xdr:cNvPr id="1281728" name="Straight Connector 1281727"/>
        <xdr:cNvCxnSpPr/>
      </xdr:nvCxnSpPr>
      <xdr:spPr>
        <a:xfrm>
          <a:off x="35471615" y="20841892"/>
          <a:ext cx="9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429081</xdr:colOff>
      <xdr:row>38</xdr:row>
      <xdr:rowOff>357525</xdr:rowOff>
    </xdr:from>
    <xdr:to>
      <xdr:col>66</xdr:col>
      <xdr:colOff>75660</xdr:colOff>
      <xdr:row>38</xdr:row>
      <xdr:rowOff>480611</xdr:rowOff>
    </xdr:to>
    <xdr:cxnSp macro="">
      <xdr:nvCxnSpPr>
        <xdr:cNvPr id="1281729" name="Straight Connector 1281728"/>
        <xdr:cNvCxnSpPr/>
      </xdr:nvCxnSpPr>
      <xdr:spPr>
        <a:xfrm>
          <a:off x="35512831" y="20868025"/>
          <a:ext cx="186329" cy="1230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75657</xdr:colOff>
      <xdr:row>38</xdr:row>
      <xdr:rowOff>480608</xdr:rowOff>
    </xdr:from>
    <xdr:to>
      <xdr:col>66</xdr:col>
      <xdr:colOff>114300</xdr:colOff>
      <xdr:row>38</xdr:row>
      <xdr:rowOff>505127</xdr:rowOff>
    </xdr:to>
    <xdr:cxnSp macro="">
      <xdr:nvCxnSpPr>
        <xdr:cNvPr id="1281730" name="Straight Connector 1281729"/>
        <xdr:cNvCxnSpPr/>
      </xdr:nvCxnSpPr>
      <xdr:spPr>
        <a:xfrm>
          <a:off x="35699157" y="20991108"/>
          <a:ext cx="38643" cy="245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38</xdr:row>
      <xdr:rowOff>331426</xdr:rowOff>
    </xdr:from>
    <xdr:to>
      <xdr:col>65</xdr:col>
      <xdr:colOff>429081</xdr:colOff>
      <xdr:row>38</xdr:row>
      <xdr:rowOff>357525</xdr:rowOff>
    </xdr:to>
    <xdr:cxnSp macro="">
      <xdr:nvCxnSpPr>
        <xdr:cNvPr id="1281731" name="Straight Connector 1281730"/>
        <xdr:cNvCxnSpPr/>
      </xdr:nvCxnSpPr>
      <xdr:spPr>
        <a:xfrm>
          <a:off x="35471667" y="20841926"/>
          <a:ext cx="41164" cy="260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261944</xdr:colOff>
      <xdr:row>39</xdr:row>
      <xdr:rowOff>69149</xdr:rowOff>
    </xdr:from>
    <xdr:to>
      <xdr:col>68</xdr:col>
      <xdr:colOff>1662</xdr:colOff>
      <xdr:row>40</xdr:row>
      <xdr:rowOff>115812</xdr:rowOff>
    </xdr:to>
    <xdr:cxnSp macro="">
      <xdr:nvCxnSpPr>
        <xdr:cNvPr id="1281732" name="Straight Connector 1281731"/>
        <xdr:cNvCxnSpPr/>
      </xdr:nvCxnSpPr>
      <xdr:spPr>
        <a:xfrm>
          <a:off x="35885444" y="21119399"/>
          <a:ext cx="819218" cy="5864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1659</xdr:colOff>
      <xdr:row>40</xdr:row>
      <xdr:rowOff>115808</xdr:rowOff>
    </xdr:from>
    <xdr:to>
      <xdr:col>68</xdr:col>
      <xdr:colOff>101600</xdr:colOff>
      <xdr:row>40</xdr:row>
      <xdr:rowOff>186151</xdr:rowOff>
    </xdr:to>
    <xdr:cxnSp macro="">
      <xdr:nvCxnSpPr>
        <xdr:cNvPr id="1281733" name="Straight Connector 1281732"/>
        <xdr:cNvCxnSpPr/>
      </xdr:nvCxnSpPr>
      <xdr:spPr>
        <a:xfrm>
          <a:off x="36704659" y="21705808"/>
          <a:ext cx="99941" cy="703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38</xdr:row>
      <xdr:rowOff>505127</xdr:rowOff>
    </xdr:from>
    <xdr:to>
      <xdr:col>66</xdr:col>
      <xdr:colOff>261944</xdr:colOff>
      <xdr:row>39</xdr:row>
      <xdr:rowOff>69148</xdr:rowOff>
    </xdr:to>
    <xdr:cxnSp macro="">
      <xdr:nvCxnSpPr>
        <xdr:cNvPr id="1281734" name="Straight Connector 1281733"/>
        <xdr:cNvCxnSpPr/>
      </xdr:nvCxnSpPr>
      <xdr:spPr>
        <a:xfrm>
          <a:off x="35737800" y="21015627"/>
          <a:ext cx="147644" cy="1037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148512</xdr:colOff>
      <xdr:row>40</xdr:row>
      <xdr:rowOff>223286</xdr:rowOff>
    </xdr:from>
    <xdr:to>
      <xdr:col>69</xdr:col>
      <xdr:colOff>62700</xdr:colOff>
      <xdr:row>41</xdr:row>
      <xdr:rowOff>39618</xdr:rowOff>
    </xdr:to>
    <xdr:cxnSp macro="">
      <xdr:nvCxnSpPr>
        <xdr:cNvPr id="1281735" name="Straight Connector 1281734"/>
        <xdr:cNvCxnSpPr/>
      </xdr:nvCxnSpPr>
      <xdr:spPr>
        <a:xfrm>
          <a:off x="36851512" y="21813286"/>
          <a:ext cx="453938" cy="3560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62700</xdr:colOff>
      <xdr:row>41</xdr:row>
      <xdr:rowOff>39615</xdr:rowOff>
    </xdr:from>
    <xdr:to>
      <xdr:col>69</xdr:col>
      <xdr:colOff>95250</xdr:colOff>
      <xdr:row>41</xdr:row>
      <xdr:rowOff>65371</xdr:rowOff>
    </xdr:to>
    <xdr:cxnSp macro="">
      <xdr:nvCxnSpPr>
        <xdr:cNvPr id="1281736" name="Straight Connector 1281735"/>
        <xdr:cNvCxnSpPr/>
      </xdr:nvCxnSpPr>
      <xdr:spPr>
        <a:xfrm>
          <a:off x="37305450" y="22169365"/>
          <a:ext cx="32550" cy="257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40</xdr:row>
      <xdr:rowOff>186151</xdr:rowOff>
    </xdr:from>
    <xdr:to>
      <xdr:col>68</xdr:col>
      <xdr:colOff>148512</xdr:colOff>
      <xdr:row>40</xdr:row>
      <xdr:rowOff>223286</xdr:rowOff>
    </xdr:to>
    <xdr:cxnSp macro="">
      <xdr:nvCxnSpPr>
        <xdr:cNvPr id="1281737" name="Straight Connector 1281736"/>
        <xdr:cNvCxnSpPr/>
      </xdr:nvCxnSpPr>
      <xdr:spPr>
        <a:xfrm>
          <a:off x="36804600" y="21776151"/>
          <a:ext cx="46912" cy="371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126361</xdr:colOff>
      <xdr:row>41</xdr:row>
      <xdr:rowOff>91946</xdr:rowOff>
    </xdr:from>
    <xdr:to>
      <xdr:col>70</xdr:col>
      <xdr:colOff>74085</xdr:colOff>
      <xdr:row>41</xdr:row>
      <xdr:rowOff>497101</xdr:rowOff>
    </xdr:to>
    <xdr:cxnSp macro="">
      <xdr:nvCxnSpPr>
        <xdr:cNvPr id="1281738" name="Straight Connector 1281737"/>
        <xdr:cNvCxnSpPr/>
      </xdr:nvCxnSpPr>
      <xdr:spPr>
        <a:xfrm>
          <a:off x="37369111" y="22221696"/>
          <a:ext cx="487474" cy="4051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74082</xdr:colOff>
      <xdr:row>41</xdr:row>
      <xdr:rowOff>497098</xdr:rowOff>
    </xdr:from>
    <xdr:to>
      <xdr:col>70</xdr:col>
      <xdr:colOff>88900</xdr:colOff>
      <xdr:row>41</xdr:row>
      <xdr:rowOff>509738</xdr:rowOff>
    </xdr:to>
    <xdr:cxnSp macro="">
      <xdr:nvCxnSpPr>
        <xdr:cNvPr id="1281739" name="Straight Connector 1281738"/>
        <xdr:cNvCxnSpPr/>
      </xdr:nvCxnSpPr>
      <xdr:spPr>
        <a:xfrm>
          <a:off x="37856582" y="22626848"/>
          <a:ext cx="14818" cy="126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41</xdr:row>
      <xdr:rowOff>65371</xdr:rowOff>
    </xdr:from>
    <xdr:to>
      <xdr:col>69</xdr:col>
      <xdr:colOff>126361</xdr:colOff>
      <xdr:row>41</xdr:row>
      <xdr:rowOff>91946</xdr:rowOff>
    </xdr:to>
    <xdr:cxnSp macro="">
      <xdr:nvCxnSpPr>
        <xdr:cNvPr id="1281740" name="Straight Connector 1281739"/>
        <xdr:cNvCxnSpPr/>
      </xdr:nvCxnSpPr>
      <xdr:spPr>
        <a:xfrm>
          <a:off x="37338000" y="22195121"/>
          <a:ext cx="31111" cy="265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382448</xdr:colOff>
      <xdr:row>43</xdr:row>
      <xdr:rowOff>200740</xdr:rowOff>
    </xdr:from>
    <xdr:to>
      <xdr:col>71</xdr:col>
      <xdr:colOff>445377</xdr:colOff>
      <xdr:row>43</xdr:row>
      <xdr:rowOff>260350</xdr:rowOff>
    </xdr:to>
    <xdr:cxnSp macro="">
      <xdr:nvCxnSpPr>
        <xdr:cNvPr id="1281741" name="Straight Connector 1281740"/>
        <xdr:cNvCxnSpPr/>
      </xdr:nvCxnSpPr>
      <xdr:spPr>
        <a:xfrm>
          <a:off x="38704698" y="23409990"/>
          <a:ext cx="62929" cy="596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382448</xdr:colOff>
      <xdr:row>43</xdr:row>
      <xdr:rowOff>200741</xdr:rowOff>
    </xdr:from>
    <xdr:to>
      <xdr:col>71</xdr:col>
      <xdr:colOff>382454</xdr:colOff>
      <xdr:row>43</xdr:row>
      <xdr:rowOff>200743</xdr:rowOff>
    </xdr:to>
    <xdr:cxnSp macro="">
      <xdr:nvCxnSpPr>
        <xdr:cNvPr id="1281742" name="Straight Connector 1281741"/>
        <xdr:cNvCxnSpPr/>
      </xdr:nvCxnSpPr>
      <xdr:spPr>
        <a:xfrm>
          <a:off x="38704698" y="23409991"/>
          <a:ext cx="6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497260</xdr:colOff>
      <xdr:row>42</xdr:row>
      <xdr:rowOff>337975</xdr:rowOff>
    </xdr:from>
    <xdr:to>
      <xdr:col>71</xdr:col>
      <xdr:colOff>382448</xdr:colOff>
      <xdr:row>43</xdr:row>
      <xdr:rowOff>200741</xdr:rowOff>
    </xdr:to>
    <xdr:cxnSp macro="">
      <xdr:nvCxnSpPr>
        <xdr:cNvPr id="1281743" name="Straight Connector 1281742"/>
        <xdr:cNvCxnSpPr/>
      </xdr:nvCxnSpPr>
      <xdr:spPr>
        <a:xfrm>
          <a:off x="38279760" y="23007475"/>
          <a:ext cx="424938" cy="4025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114350</xdr:colOff>
      <xdr:row>41</xdr:row>
      <xdr:rowOff>533874</xdr:rowOff>
    </xdr:from>
    <xdr:to>
      <xdr:col>70</xdr:col>
      <xdr:colOff>497287</xdr:colOff>
      <xdr:row>42</xdr:row>
      <xdr:rowOff>337996</xdr:rowOff>
    </xdr:to>
    <xdr:cxnSp macro="">
      <xdr:nvCxnSpPr>
        <xdr:cNvPr id="1281744" name="Straight Connector 1281743"/>
        <xdr:cNvCxnSpPr/>
      </xdr:nvCxnSpPr>
      <xdr:spPr>
        <a:xfrm>
          <a:off x="37896850" y="22663624"/>
          <a:ext cx="382937" cy="3438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41</xdr:row>
      <xdr:rowOff>509738</xdr:rowOff>
    </xdr:from>
    <xdr:to>
      <xdr:col>70</xdr:col>
      <xdr:colOff>114350</xdr:colOff>
      <xdr:row>41</xdr:row>
      <xdr:rowOff>533874</xdr:rowOff>
    </xdr:to>
    <xdr:cxnSp macro="">
      <xdr:nvCxnSpPr>
        <xdr:cNvPr id="1281745" name="Straight Connector 1281744"/>
        <xdr:cNvCxnSpPr/>
      </xdr:nvCxnSpPr>
      <xdr:spPr>
        <a:xfrm>
          <a:off x="37871400" y="22639488"/>
          <a:ext cx="25450" cy="241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242782</xdr:colOff>
      <xdr:row>43</xdr:row>
      <xdr:rowOff>253879</xdr:rowOff>
    </xdr:from>
    <xdr:to>
      <xdr:col>6</xdr:col>
      <xdr:colOff>250753</xdr:colOff>
      <xdr:row>43</xdr:row>
      <xdr:rowOff>260350</xdr:rowOff>
    </xdr:to>
    <xdr:cxnSp macro="">
      <xdr:nvCxnSpPr>
        <xdr:cNvPr id="1281746" name="Straight Connector 1281745"/>
        <xdr:cNvCxnSpPr/>
      </xdr:nvCxnSpPr>
      <xdr:spPr>
        <a:xfrm flipV="1">
          <a:off x="3481282" y="23463129"/>
          <a:ext cx="7971" cy="64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250734</xdr:colOff>
      <xdr:row>43</xdr:row>
      <xdr:rowOff>225668</xdr:rowOff>
    </xdr:from>
    <xdr:to>
      <xdr:col>6</xdr:col>
      <xdr:colOff>285469</xdr:colOff>
      <xdr:row>43</xdr:row>
      <xdr:rowOff>253856</xdr:rowOff>
    </xdr:to>
    <xdr:cxnSp macro="">
      <xdr:nvCxnSpPr>
        <xdr:cNvPr id="1281747" name="Straight Connector 1281746"/>
        <xdr:cNvCxnSpPr/>
      </xdr:nvCxnSpPr>
      <xdr:spPr>
        <a:xfrm flipV="1">
          <a:off x="3489234" y="23434918"/>
          <a:ext cx="34735" cy="281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250727</xdr:colOff>
      <xdr:row>43</xdr:row>
      <xdr:rowOff>253859</xdr:rowOff>
    </xdr:from>
    <xdr:to>
      <xdr:col>6</xdr:col>
      <xdr:colOff>250751</xdr:colOff>
      <xdr:row>43</xdr:row>
      <xdr:rowOff>253879</xdr:rowOff>
    </xdr:to>
    <xdr:cxnSp macro="">
      <xdr:nvCxnSpPr>
        <xdr:cNvPr id="1281748" name="Straight Connector 1281747"/>
        <xdr:cNvCxnSpPr/>
      </xdr:nvCxnSpPr>
      <xdr:spPr>
        <a:xfrm>
          <a:off x="3489227" y="23463109"/>
          <a:ext cx="24" cy="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285446</xdr:colOff>
      <xdr:row>43</xdr:row>
      <xdr:rowOff>84485</xdr:rowOff>
    </xdr:from>
    <xdr:to>
      <xdr:col>6</xdr:col>
      <xdr:colOff>492041</xdr:colOff>
      <xdr:row>43</xdr:row>
      <xdr:rowOff>225682</xdr:rowOff>
    </xdr:to>
    <xdr:cxnSp macro="">
      <xdr:nvCxnSpPr>
        <xdr:cNvPr id="1281749" name="Straight Connector 1281748"/>
        <xdr:cNvCxnSpPr/>
      </xdr:nvCxnSpPr>
      <xdr:spPr>
        <a:xfrm flipV="1">
          <a:off x="3523946" y="23293735"/>
          <a:ext cx="206595" cy="1411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492041</xdr:colOff>
      <xdr:row>43</xdr:row>
      <xdr:rowOff>81580</xdr:rowOff>
    </xdr:from>
    <xdr:to>
      <xdr:col>6</xdr:col>
      <xdr:colOff>495300</xdr:colOff>
      <xdr:row>43</xdr:row>
      <xdr:rowOff>84485</xdr:rowOff>
    </xdr:to>
    <xdr:cxnSp macro="">
      <xdr:nvCxnSpPr>
        <xdr:cNvPr id="1281750" name="Straight Connector 1281749"/>
        <xdr:cNvCxnSpPr/>
      </xdr:nvCxnSpPr>
      <xdr:spPr>
        <a:xfrm flipV="1">
          <a:off x="3730541" y="23290830"/>
          <a:ext cx="3259" cy="29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509312</xdr:colOff>
      <xdr:row>41</xdr:row>
      <xdr:rowOff>504087</xdr:rowOff>
    </xdr:from>
    <xdr:to>
      <xdr:col>8</xdr:col>
      <xdr:colOff>409340</xdr:colOff>
      <xdr:row>43</xdr:row>
      <xdr:rowOff>70124</xdr:rowOff>
    </xdr:to>
    <xdr:cxnSp macro="">
      <xdr:nvCxnSpPr>
        <xdr:cNvPr id="1281751" name="Straight Connector 1281750"/>
        <xdr:cNvCxnSpPr/>
      </xdr:nvCxnSpPr>
      <xdr:spPr>
        <a:xfrm flipV="1">
          <a:off x="3747812" y="22633837"/>
          <a:ext cx="979528" cy="6455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409340</xdr:colOff>
      <xdr:row>41</xdr:row>
      <xdr:rowOff>442923</xdr:rowOff>
    </xdr:from>
    <xdr:to>
      <xdr:col>8</xdr:col>
      <xdr:colOff>482600</xdr:colOff>
      <xdr:row>41</xdr:row>
      <xdr:rowOff>504087</xdr:rowOff>
    </xdr:to>
    <xdr:cxnSp macro="">
      <xdr:nvCxnSpPr>
        <xdr:cNvPr id="1281752" name="Straight Connector 1281751"/>
        <xdr:cNvCxnSpPr/>
      </xdr:nvCxnSpPr>
      <xdr:spPr>
        <a:xfrm flipV="1">
          <a:off x="4727340" y="22572673"/>
          <a:ext cx="73260" cy="611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43</xdr:row>
      <xdr:rowOff>70121</xdr:rowOff>
    </xdr:from>
    <xdr:to>
      <xdr:col>6</xdr:col>
      <xdr:colOff>509314</xdr:colOff>
      <xdr:row>43</xdr:row>
      <xdr:rowOff>81580</xdr:rowOff>
    </xdr:to>
    <xdr:cxnSp macro="">
      <xdr:nvCxnSpPr>
        <xdr:cNvPr id="1281753" name="Straight Connector 1281752"/>
        <xdr:cNvCxnSpPr/>
      </xdr:nvCxnSpPr>
      <xdr:spPr>
        <a:xfrm flipV="1">
          <a:off x="3733800" y="23279371"/>
          <a:ext cx="14014" cy="114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522074</xdr:colOff>
      <xdr:row>41</xdr:row>
      <xdr:rowOff>135641</xdr:rowOff>
    </xdr:from>
    <xdr:to>
      <xdr:col>9</xdr:col>
      <xdr:colOff>424173</xdr:colOff>
      <xdr:row>41</xdr:row>
      <xdr:rowOff>413282</xdr:rowOff>
    </xdr:to>
    <xdr:cxnSp macro="">
      <xdr:nvCxnSpPr>
        <xdr:cNvPr id="1281754" name="Straight Connector 1281753"/>
        <xdr:cNvCxnSpPr/>
      </xdr:nvCxnSpPr>
      <xdr:spPr>
        <a:xfrm flipV="1">
          <a:off x="4840074" y="22265391"/>
          <a:ext cx="441849" cy="2776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424173</xdr:colOff>
      <xdr:row>41</xdr:row>
      <xdr:rowOff>96214</xdr:rowOff>
    </xdr:from>
    <xdr:to>
      <xdr:col>9</xdr:col>
      <xdr:colOff>476250</xdr:colOff>
      <xdr:row>41</xdr:row>
      <xdr:rowOff>135641</xdr:rowOff>
    </xdr:to>
    <xdr:cxnSp macro="">
      <xdr:nvCxnSpPr>
        <xdr:cNvPr id="1281755" name="Straight Connector 1281754"/>
        <xdr:cNvCxnSpPr/>
      </xdr:nvCxnSpPr>
      <xdr:spPr>
        <a:xfrm flipV="1">
          <a:off x="5281923" y="22225964"/>
          <a:ext cx="52077" cy="394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41</xdr:row>
      <xdr:rowOff>413280</xdr:rowOff>
    </xdr:from>
    <xdr:to>
      <xdr:col>8</xdr:col>
      <xdr:colOff>522075</xdr:colOff>
      <xdr:row>41</xdr:row>
      <xdr:rowOff>442923</xdr:rowOff>
    </xdr:to>
    <xdr:cxnSp macro="">
      <xdr:nvCxnSpPr>
        <xdr:cNvPr id="1281756" name="Straight Connector 1281755"/>
        <xdr:cNvCxnSpPr/>
      </xdr:nvCxnSpPr>
      <xdr:spPr>
        <a:xfrm flipV="1">
          <a:off x="4800600" y="22543030"/>
          <a:ext cx="39475" cy="296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530888</xdr:colOff>
      <xdr:row>40</xdr:row>
      <xdr:rowOff>347115</xdr:rowOff>
    </xdr:from>
    <xdr:to>
      <xdr:col>10</xdr:col>
      <xdr:colOff>403945</xdr:colOff>
      <xdr:row>41</xdr:row>
      <xdr:rowOff>57700</xdr:rowOff>
    </xdr:to>
    <xdr:cxnSp macro="">
      <xdr:nvCxnSpPr>
        <xdr:cNvPr id="1281757" name="Straight Connector 1281756"/>
        <xdr:cNvCxnSpPr/>
      </xdr:nvCxnSpPr>
      <xdr:spPr>
        <a:xfrm flipV="1">
          <a:off x="5388638" y="21937115"/>
          <a:ext cx="412807" cy="2503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403945</xdr:colOff>
      <xdr:row>40</xdr:row>
      <xdr:rowOff>300307</xdr:rowOff>
    </xdr:from>
    <xdr:to>
      <xdr:col>10</xdr:col>
      <xdr:colOff>469900</xdr:colOff>
      <xdr:row>40</xdr:row>
      <xdr:rowOff>347114</xdr:rowOff>
    </xdr:to>
    <xdr:cxnSp macro="">
      <xdr:nvCxnSpPr>
        <xdr:cNvPr id="1281758" name="Straight Connector 1281757"/>
        <xdr:cNvCxnSpPr/>
      </xdr:nvCxnSpPr>
      <xdr:spPr>
        <a:xfrm flipV="1">
          <a:off x="5801445" y="21890307"/>
          <a:ext cx="65955" cy="468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41</xdr:row>
      <xdr:rowOff>57699</xdr:rowOff>
    </xdr:from>
    <xdr:to>
      <xdr:col>9</xdr:col>
      <xdr:colOff>530889</xdr:colOff>
      <xdr:row>41</xdr:row>
      <xdr:rowOff>96214</xdr:rowOff>
    </xdr:to>
    <xdr:cxnSp macro="">
      <xdr:nvCxnSpPr>
        <xdr:cNvPr id="1281759" name="Straight Connector 1281758"/>
        <xdr:cNvCxnSpPr/>
      </xdr:nvCxnSpPr>
      <xdr:spPr>
        <a:xfrm flipV="1">
          <a:off x="5334000" y="22187449"/>
          <a:ext cx="54639" cy="385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71505</xdr:colOff>
      <xdr:row>39</xdr:row>
      <xdr:rowOff>323338</xdr:rowOff>
    </xdr:from>
    <xdr:to>
      <xdr:col>12</xdr:col>
      <xdr:colOff>277360</xdr:colOff>
      <xdr:row>40</xdr:row>
      <xdr:rowOff>210241</xdr:rowOff>
    </xdr:to>
    <xdr:cxnSp macro="">
      <xdr:nvCxnSpPr>
        <xdr:cNvPr id="1281760" name="Straight Connector 1281759"/>
        <xdr:cNvCxnSpPr/>
      </xdr:nvCxnSpPr>
      <xdr:spPr>
        <a:xfrm flipV="1">
          <a:off x="6008755" y="21373588"/>
          <a:ext cx="745605" cy="4266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277359</xdr:colOff>
      <xdr:row>39</xdr:row>
      <xdr:rowOff>207657</xdr:rowOff>
    </xdr:from>
    <xdr:to>
      <xdr:col>12</xdr:col>
      <xdr:colOff>457200</xdr:colOff>
      <xdr:row>39</xdr:row>
      <xdr:rowOff>323338</xdr:rowOff>
    </xdr:to>
    <xdr:cxnSp macro="">
      <xdr:nvCxnSpPr>
        <xdr:cNvPr id="1281761" name="Straight Connector 1281760"/>
        <xdr:cNvCxnSpPr/>
      </xdr:nvCxnSpPr>
      <xdr:spPr>
        <a:xfrm flipV="1">
          <a:off x="6754359" y="21257907"/>
          <a:ext cx="179841" cy="1156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40</xdr:row>
      <xdr:rowOff>210238</xdr:rowOff>
    </xdr:from>
    <xdr:to>
      <xdr:col>11</xdr:col>
      <xdr:colOff>71507</xdr:colOff>
      <xdr:row>40</xdr:row>
      <xdr:rowOff>300307</xdr:rowOff>
    </xdr:to>
    <xdr:cxnSp macro="">
      <xdr:nvCxnSpPr>
        <xdr:cNvPr id="1281762" name="Straight Connector 1281761"/>
        <xdr:cNvCxnSpPr/>
      </xdr:nvCxnSpPr>
      <xdr:spPr>
        <a:xfrm flipV="1">
          <a:off x="5867400" y="21800238"/>
          <a:ext cx="141357" cy="900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461597</xdr:colOff>
      <xdr:row>39</xdr:row>
      <xdr:rowOff>196173</xdr:rowOff>
    </xdr:from>
    <xdr:to>
      <xdr:col>12</xdr:col>
      <xdr:colOff>477740</xdr:colOff>
      <xdr:row>39</xdr:row>
      <xdr:rowOff>205036</xdr:rowOff>
    </xdr:to>
    <xdr:cxnSp macro="">
      <xdr:nvCxnSpPr>
        <xdr:cNvPr id="1281763" name="Straight Connector 1281762"/>
        <xdr:cNvCxnSpPr/>
      </xdr:nvCxnSpPr>
      <xdr:spPr>
        <a:xfrm flipV="1">
          <a:off x="6938597" y="21246423"/>
          <a:ext cx="16143" cy="88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477740</xdr:colOff>
      <xdr:row>39</xdr:row>
      <xdr:rowOff>193535</xdr:rowOff>
    </xdr:from>
    <xdr:to>
      <xdr:col>12</xdr:col>
      <xdr:colOff>482156</xdr:colOff>
      <xdr:row>39</xdr:row>
      <xdr:rowOff>196171</xdr:rowOff>
    </xdr:to>
    <xdr:cxnSp macro="">
      <xdr:nvCxnSpPr>
        <xdr:cNvPr id="1281764" name="Straight Connector 1281763"/>
        <xdr:cNvCxnSpPr/>
      </xdr:nvCxnSpPr>
      <xdr:spPr>
        <a:xfrm flipV="1">
          <a:off x="6954740" y="21243785"/>
          <a:ext cx="4416" cy="26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39</xdr:row>
      <xdr:rowOff>205032</xdr:rowOff>
    </xdr:from>
    <xdr:to>
      <xdr:col>12</xdr:col>
      <xdr:colOff>461598</xdr:colOff>
      <xdr:row>39</xdr:row>
      <xdr:rowOff>207657</xdr:rowOff>
    </xdr:to>
    <xdr:cxnSp macro="">
      <xdr:nvCxnSpPr>
        <xdr:cNvPr id="1281765" name="Straight Connector 1281764"/>
        <xdr:cNvCxnSpPr/>
      </xdr:nvCxnSpPr>
      <xdr:spPr>
        <a:xfrm flipV="1">
          <a:off x="6934200" y="21255282"/>
          <a:ext cx="4398" cy="26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482166</xdr:colOff>
      <xdr:row>39</xdr:row>
      <xdr:rowOff>193512</xdr:rowOff>
    </xdr:from>
    <xdr:to>
      <xdr:col>12</xdr:col>
      <xdr:colOff>482200</xdr:colOff>
      <xdr:row>39</xdr:row>
      <xdr:rowOff>193532</xdr:rowOff>
    </xdr:to>
    <xdr:cxnSp macro="">
      <xdr:nvCxnSpPr>
        <xdr:cNvPr id="1281766" name="Straight Connector 1281765"/>
        <xdr:cNvCxnSpPr/>
      </xdr:nvCxnSpPr>
      <xdr:spPr>
        <a:xfrm flipV="1">
          <a:off x="6959166" y="21243762"/>
          <a:ext cx="34" cy="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482200</xdr:colOff>
      <xdr:row>39</xdr:row>
      <xdr:rowOff>193506</xdr:rowOff>
    </xdr:from>
    <xdr:to>
      <xdr:col>12</xdr:col>
      <xdr:colOff>482209</xdr:colOff>
      <xdr:row>39</xdr:row>
      <xdr:rowOff>193511</xdr:rowOff>
    </xdr:to>
    <xdr:cxnSp macro="">
      <xdr:nvCxnSpPr>
        <xdr:cNvPr id="1281767" name="Straight Connector 1281766"/>
        <xdr:cNvCxnSpPr/>
      </xdr:nvCxnSpPr>
      <xdr:spPr>
        <a:xfrm flipV="1">
          <a:off x="6959200" y="21243756"/>
          <a:ext cx="9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39</xdr:row>
      <xdr:rowOff>193531</xdr:rowOff>
    </xdr:from>
    <xdr:to>
      <xdr:col>12</xdr:col>
      <xdr:colOff>482166</xdr:colOff>
      <xdr:row>39</xdr:row>
      <xdr:rowOff>193535</xdr:rowOff>
    </xdr:to>
    <xdr:cxnSp macro="">
      <xdr:nvCxnSpPr>
        <xdr:cNvPr id="1281768" name="Straight Connector 1281767"/>
        <xdr:cNvCxnSpPr/>
      </xdr:nvCxnSpPr>
      <xdr:spPr>
        <a:xfrm flipV="1">
          <a:off x="6959156" y="21243781"/>
          <a:ext cx="10" cy="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134813</xdr:colOff>
      <xdr:row>38</xdr:row>
      <xdr:rowOff>296621</xdr:rowOff>
    </xdr:from>
    <xdr:to>
      <xdr:col>14</xdr:col>
      <xdr:colOff>223051</xdr:colOff>
      <xdr:row>39</xdr:row>
      <xdr:rowOff>86866</xdr:rowOff>
    </xdr:to>
    <xdr:cxnSp macro="">
      <xdr:nvCxnSpPr>
        <xdr:cNvPr id="1281769" name="Straight Connector 1281768"/>
        <xdr:cNvCxnSpPr/>
      </xdr:nvCxnSpPr>
      <xdr:spPr>
        <a:xfrm flipV="1">
          <a:off x="7151563" y="20807121"/>
          <a:ext cx="627988" cy="329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223050</xdr:colOff>
      <xdr:row>38</xdr:row>
      <xdr:rowOff>173309</xdr:rowOff>
    </xdr:from>
    <xdr:to>
      <xdr:col>14</xdr:col>
      <xdr:colOff>444500</xdr:colOff>
      <xdr:row>38</xdr:row>
      <xdr:rowOff>296621</xdr:rowOff>
    </xdr:to>
    <xdr:cxnSp macro="">
      <xdr:nvCxnSpPr>
        <xdr:cNvPr id="1281770" name="Straight Connector 1281769"/>
        <xdr:cNvCxnSpPr/>
      </xdr:nvCxnSpPr>
      <xdr:spPr>
        <a:xfrm flipV="1">
          <a:off x="7779550" y="20683809"/>
          <a:ext cx="221450" cy="1233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39</xdr:row>
      <xdr:rowOff>86863</xdr:rowOff>
    </xdr:from>
    <xdr:to>
      <xdr:col>13</xdr:col>
      <xdr:colOff>134814</xdr:colOff>
      <xdr:row>39</xdr:row>
      <xdr:rowOff>193506</xdr:rowOff>
    </xdr:to>
    <xdr:cxnSp macro="">
      <xdr:nvCxnSpPr>
        <xdr:cNvPr id="1281771" name="Straight Connector 1281770"/>
        <xdr:cNvCxnSpPr/>
      </xdr:nvCxnSpPr>
      <xdr:spPr>
        <a:xfrm flipV="1">
          <a:off x="6959209" y="21137113"/>
          <a:ext cx="192355" cy="1066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13626</xdr:colOff>
      <xdr:row>36</xdr:row>
      <xdr:rowOff>420787</xdr:rowOff>
    </xdr:from>
    <xdr:to>
      <xdr:col>18</xdr:col>
      <xdr:colOff>177335</xdr:colOff>
      <xdr:row>37</xdr:row>
      <xdr:rowOff>434330</xdr:rowOff>
    </xdr:to>
    <xdr:cxnSp macro="">
      <xdr:nvCxnSpPr>
        <xdr:cNvPr id="1281772" name="Straight Connector 1281771"/>
        <xdr:cNvCxnSpPr/>
      </xdr:nvCxnSpPr>
      <xdr:spPr>
        <a:xfrm flipV="1">
          <a:off x="8649626" y="19851787"/>
          <a:ext cx="1243209" cy="5532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177333</xdr:colOff>
      <xdr:row>36</xdr:row>
      <xdr:rowOff>90027</xdr:rowOff>
    </xdr:from>
    <xdr:to>
      <xdr:col>19</xdr:col>
      <xdr:colOff>412750</xdr:colOff>
      <xdr:row>36</xdr:row>
      <xdr:rowOff>420787</xdr:rowOff>
    </xdr:to>
    <xdr:cxnSp macro="">
      <xdr:nvCxnSpPr>
        <xdr:cNvPr id="1281773" name="Straight Connector 1281772"/>
        <xdr:cNvCxnSpPr/>
      </xdr:nvCxnSpPr>
      <xdr:spPr>
        <a:xfrm flipV="1">
          <a:off x="9892833" y="19521027"/>
          <a:ext cx="775167" cy="3307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37</xdr:row>
      <xdr:rowOff>434325</xdr:rowOff>
    </xdr:from>
    <xdr:to>
      <xdr:col>16</xdr:col>
      <xdr:colOff>13630</xdr:colOff>
      <xdr:row>38</xdr:row>
      <xdr:rowOff>173309</xdr:rowOff>
    </xdr:to>
    <xdr:cxnSp macro="">
      <xdr:nvCxnSpPr>
        <xdr:cNvPr id="1281774" name="Straight Connector 1281773"/>
        <xdr:cNvCxnSpPr/>
      </xdr:nvCxnSpPr>
      <xdr:spPr>
        <a:xfrm flipV="1">
          <a:off x="8001000" y="20405075"/>
          <a:ext cx="648630" cy="2787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243219</xdr:colOff>
      <xdr:row>35</xdr:row>
      <xdr:rowOff>103223</xdr:rowOff>
    </xdr:from>
    <xdr:to>
      <xdr:col>22</xdr:col>
      <xdr:colOff>488434</xdr:colOff>
      <xdr:row>35</xdr:row>
      <xdr:rowOff>369036</xdr:rowOff>
    </xdr:to>
    <xdr:cxnSp macro="">
      <xdr:nvCxnSpPr>
        <xdr:cNvPr id="1281775" name="Straight Connector 1281774"/>
        <xdr:cNvCxnSpPr/>
      </xdr:nvCxnSpPr>
      <xdr:spPr>
        <a:xfrm flipV="1">
          <a:off x="11577969" y="18994473"/>
          <a:ext cx="784965" cy="2658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488431</xdr:colOff>
      <xdr:row>34</xdr:row>
      <xdr:rowOff>372294</xdr:rowOff>
    </xdr:from>
    <xdr:to>
      <xdr:col>24</xdr:col>
      <xdr:colOff>381000</xdr:colOff>
      <xdr:row>35</xdr:row>
      <xdr:rowOff>103222</xdr:rowOff>
    </xdr:to>
    <xdr:cxnSp macro="">
      <xdr:nvCxnSpPr>
        <xdr:cNvPr id="1281776" name="Straight Connector 1281775"/>
        <xdr:cNvCxnSpPr/>
      </xdr:nvCxnSpPr>
      <xdr:spPr>
        <a:xfrm flipV="1">
          <a:off x="12362931" y="18723794"/>
          <a:ext cx="972069" cy="2706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35</xdr:row>
      <xdr:rowOff>369032</xdr:rowOff>
    </xdr:from>
    <xdr:to>
      <xdr:col>21</xdr:col>
      <xdr:colOff>243223</xdr:colOff>
      <xdr:row>36</xdr:row>
      <xdr:rowOff>90027</xdr:rowOff>
    </xdr:to>
    <xdr:cxnSp macro="">
      <xdr:nvCxnSpPr>
        <xdr:cNvPr id="1281777" name="Straight Connector 1281776"/>
        <xdr:cNvCxnSpPr/>
      </xdr:nvCxnSpPr>
      <xdr:spPr>
        <a:xfrm flipV="1">
          <a:off x="10668000" y="19260282"/>
          <a:ext cx="909973" cy="2607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404065</xdr:colOff>
      <xdr:row>34</xdr:row>
      <xdr:rowOff>64742</xdr:rowOff>
    </xdr:from>
    <xdr:to>
      <xdr:col>27</xdr:col>
      <xdr:colOff>300954</xdr:colOff>
      <xdr:row>34</xdr:row>
      <xdr:rowOff>171821</xdr:rowOff>
    </xdr:to>
    <xdr:cxnSp macro="">
      <xdr:nvCxnSpPr>
        <xdr:cNvPr id="1281778" name="Straight Connector 1281777"/>
        <xdr:cNvCxnSpPr/>
      </xdr:nvCxnSpPr>
      <xdr:spPr>
        <a:xfrm flipV="1">
          <a:off x="14437565" y="18416242"/>
          <a:ext cx="436639" cy="1070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300951</xdr:colOff>
      <xdr:row>33</xdr:row>
      <xdr:rowOff>407789</xdr:rowOff>
    </xdr:from>
    <xdr:to>
      <xdr:col>29</xdr:col>
      <xdr:colOff>349250</xdr:colOff>
      <xdr:row>34</xdr:row>
      <xdr:rowOff>64742</xdr:rowOff>
    </xdr:to>
    <xdr:cxnSp macro="">
      <xdr:nvCxnSpPr>
        <xdr:cNvPr id="1281779" name="Straight Connector 1281778"/>
        <xdr:cNvCxnSpPr/>
      </xdr:nvCxnSpPr>
      <xdr:spPr>
        <a:xfrm flipV="1">
          <a:off x="14874201" y="18219539"/>
          <a:ext cx="1127799" cy="1967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34</xdr:row>
      <xdr:rowOff>171817</xdr:rowOff>
    </xdr:from>
    <xdr:to>
      <xdr:col>26</xdr:col>
      <xdr:colOff>404068</xdr:colOff>
      <xdr:row>34</xdr:row>
      <xdr:rowOff>372294</xdr:rowOff>
    </xdr:to>
    <xdr:cxnSp macro="">
      <xdr:nvCxnSpPr>
        <xdr:cNvPr id="1281780" name="Straight Connector 1281779"/>
        <xdr:cNvCxnSpPr/>
      </xdr:nvCxnSpPr>
      <xdr:spPr>
        <a:xfrm flipV="1">
          <a:off x="13335000" y="18523317"/>
          <a:ext cx="1102568" cy="2004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508029</xdr:colOff>
      <xdr:row>33</xdr:row>
      <xdr:rowOff>243363</xdr:rowOff>
    </xdr:from>
    <xdr:to>
      <xdr:col>32</xdr:col>
      <xdr:colOff>151890</xdr:colOff>
      <xdr:row>33</xdr:row>
      <xdr:rowOff>273441</xdr:rowOff>
    </xdr:to>
    <xdr:cxnSp macro="">
      <xdr:nvCxnSpPr>
        <xdr:cNvPr id="1281781" name="Straight Connector 1281780"/>
        <xdr:cNvCxnSpPr/>
      </xdr:nvCxnSpPr>
      <xdr:spPr>
        <a:xfrm flipV="1">
          <a:off x="17240279" y="18055113"/>
          <a:ext cx="183611" cy="300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151887</xdr:colOff>
      <xdr:row>33</xdr:row>
      <xdr:rowOff>113880</xdr:rowOff>
    </xdr:from>
    <xdr:to>
      <xdr:col>34</xdr:col>
      <xdr:colOff>317500</xdr:colOff>
      <xdr:row>33</xdr:row>
      <xdr:rowOff>243362</xdr:rowOff>
    </xdr:to>
    <xdr:cxnSp macro="">
      <xdr:nvCxnSpPr>
        <xdr:cNvPr id="1281782" name="Straight Connector 1281781"/>
        <xdr:cNvCxnSpPr/>
      </xdr:nvCxnSpPr>
      <xdr:spPr>
        <a:xfrm flipV="1">
          <a:off x="17423887" y="17925630"/>
          <a:ext cx="1245113" cy="1294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33</xdr:row>
      <xdr:rowOff>273438</xdr:rowOff>
    </xdr:from>
    <xdr:to>
      <xdr:col>31</xdr:col>
      <xdr:colOff>508033</xdr:colOff>
      <xdr:row>33</xdr:row>
      <xdr:rowOff>407789</xdr:rowOff>
    </xdr:to>
    <xdr:cxnSp macro="">
      <xdr:nvCxnSpPr>
        <xdr:cNvPr id="1281783" name="Straight Connector 1281782"/>
        <xdr:cNvCxnSpPr/>
      </xdr:nvCxnSpPr>
      <xdr:spPr>
        <a:xfrm flipV="1">
          <a:off x="16002000" y="18085188"/>
          <a:ext cx="1238283" cy="1343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22827</xdr:colOff>
      <xdr:row>33</xdr:row>
      <xdr:rowOff>39007</xdr:rowOff>
    </xdr:from>
    <xdr:to>
      <xdr:col>37</xdr:col>
      <xdr:colOff>40379</xdr:colOff>
      <xdr:row>33</xdr:row>
      <xdr:rowOff>40570</xdr:rowOff>
    </xdr:to>
    <xdr:cxnSp macro="">
      <xdr:nvCxnSpPr>
        <xdr:cNvPr id="1281784" name="Straight Connector 1281783"/>
        <xdr:cNvCxnSpPr/>
      </xdr:nvCxnSpPr>
      <xdr:spPr>
        <a:xfrm flipV="1">
          <a:off x="19993577" y="17850757"/>
          <a:ext cx="17552" cy="15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40376</xdr:colOff>
      <xdr:row>32</xdr:row>
      <xdr:rowOff>507557</xdr:rowOff>
    </xdr:from>
    <xdr:to>
      <xdr:col>39</xdr:col>
      <xdr:colOff>285750</xdr:colOff>
      <xdr:row>33</xdr:row>
      <xdr:rowOff>39005</xdr:rowOff>
    </xdr:to>
    <xdr:cxnSp macro="">
      <xdr:nvCxnSpPr>
        <xdr:cNvPr id="1281785" name="Straight Connector 1281784"/>
        <xdr:cNvCxnSpPr/>
      </xdr:nvCxnSpPr>
      <xdr:spPr>
        <a:xfrm flipV="1">
          <a:off x="20011126" y="17779557"/>
          <a:ext cx="1324874" cy="711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33</xdr:row>
      <xdr:rowOff>40568</xdr:rowOff>
    </xdr:from>
    <xdr:to>
      <xdr:col>37</xdr:col>
      <xdr:colOff>22830</xdr:colOff>
      <xdr:row>33</xdr:row>
      <xdr:rowOff>113880</xdr:rowOff>
    </xdr:to>
    <xdr:cxnSp macro="">
      <xdr:nvCxnSpPr>
        <xdr:cNvPr id="1281786" name="Straight Connector 1281785"/>
        <xdr:cNvCxnSpPr/>
      </xdr:nvCxnSpPr>
      <xdr:spPr>
        <a:xfrm flipV="1">
          <a:off x="18669000" y="17852318"/>
          <a:ext cx="1324580" cy="733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32925</xdr:colOff>
      <xdr:row>32</xdr:row>
      <xdr:rowOff>485288</xdr:rowOff>
    </xdr:from>
    <xdr:to>
      <xdr:col>44</xdr:col>
      <xdr:colOff>254000</xdr:colOff>
      <xdr:row>32</xdr:row>
      <xdr:rowOff>496247</xdr:rowOff>
    </xdr:to>
    <xdr:cxnSp macro="">
      <xdr:nvCxnSpPr>
        <xdr:cNvPr id="1281787" name="Straight Connector 1281786"/>
        <xdr:cNvCxnSpPr/>
      </xdr:nvCxnSpPr>
      <xdr:spPr>
        <a:xfrm flipV="1">
          <a:off x="22702425" y="17757288"/>
          <a:ext cx="1300575" cy="109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508016</xdr:colOff>
      <xdr:row>32</xdr:row>
      <xdr:rowOff>496247</xdr:rowOff>
    </xdr:from>
    <xdr:to>
      <xdr:col>42</xdr:col>
      <xdr:colOff>32928</xdr:colOff>
      <xdr:row>32</xdr:row>
      <xdr:rowOff>496501</xdr:rowOff>
    </xdr:to>
    <xdr:cxnSp macro="">
      <xdr:nvCxnSpPr>
        <xdr:cNvPr id="1281788" name="Straight Connector 1281787"/>
        <xdr:cNvCxnSpPr/>
      </xdr:nvCxnSpPr>
      <xdr:spPr>
        <a:xfrm flipV="1">
          <a:off x="22637766" y="17768247"/>
          <a:ext cx="64662" cy="2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32</xdr:row>
      <xdr:rowOff>496503</xdr:rowOff>
    </xdr:from>
    <xdr:to>
      <xdr:col>41</xdr:col>
      <xdr:colOff>508019</xdr:colOff>
      <xdr:row>32</xdr:row>
      <xdr:rowOff>507557</xdr:rowOff>
    </xdr:to>
    <xdr:cxnSp macro="">
      <xdr:nvCxnSpPr>
        <xdr:cNvPr id="1281789" name="Straight Connector 1281788"/>
        <xdr:cNvCxnSpPr/>
      </xdr:nvCxnSpPr>
      <xdr:spPr>
        <a:xfrm flipV="1">
          <a:off x="21336000" y="17768503"/>
          <a:ext cx="1301769" cy="110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538666</xdr:colOff>
      <xdr:row>33</xdr:row>
      <xdr:rowOff>8813</xdr:rowOff>
    </xdr:from>
    <xdr:to>
      <xdr:col>49</xdr:col>
      <xdr:colOff>222250</xdr:colOff>
      <xdr:row>33</xdr:row>
      <xdr:rowOff>71385</xdr:rowOff>
    </xdr:to>
    <xdr:cxnSp macro="">
      <xdr:nvCxnSpPr>
        <xdr:cNvPr id="1281790" name="Straight Connector 1281789"/>
        <xdr:cNvCxnSpPr/>
      </xdr:nvCxnSpPr>
      <xdr:spPr>
        <a:xfrm>
          <a:off x="25367166" y="17820563"/>
          <a:ext cx="1302834" cy="625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477743</xdr:colOff>
      <xdr:row>33</xdr:row>
      <xdr:rowOff>7486</xdr:rowOff>
    </xdr:from>
    <xdr:to>
      <xdr:col>46</xdr:col>
      <xdr:colOff>538671</xdr:colOff>
      <xdr:row>33</xdr:row>
      <xdr:rowOff>8812</xdr:rowOff>
    </xdr:to>
    <xdr:cxnSp macro="">
      <xdr:nvCxnSpPr>
        <xdr:cNvPr id="1281791" name="Straight Connector 1281790"/>
        <xdr:cNvCxnSpPr/>
      </xdr:nvCxnSpPr>
      <xdr:spPr>
        <a:xfrm>
          <a:off x="25306243" y="17819236"/>
          <a:ext cx="60928" cy="13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32</xdr:row>
      <xdr:rowOff>485288</xdr:rowOff>
    </xdr:from>
    <xdr:to>
      <xdr:col>46</xdr:col>
      <xdr:colOff>477746</xdr:colOff>
      <xdr:row>33</xdr:row>
      <xdr:rowOff>7486</xdr:rowOff>
    </xdr:to>
    <xdr:cxnSp macro="">
      <xdr:nvCxnSpPr>
        <xdr:cNvPr id="1281792" name="Straight Connector 1281791"/>
        <xdr:cNvCxnSpPr/>
      </xdr:nvCxnSpPr>
      <xdr:spPr>
        <a:xfrm>
          <a:off x="24003000" y="17757288"/>
          <a:ext cx="1303246" cy="619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458974</xdr:colOff>
      <xdr:row>33</xdr:row>
      <xdr:rowOff>241007</xdr:rowOff>
    </xdr:from>
    <xdr:to>
      <xdr:col>51</xdr:col>
      <xdr:colOff>495319</xdr:colOff>
      <xdr:row>33</xdr:row>
      <xdr:rowOff>247580</xdr:rowOff>
    </xdr:to>
    <xdr:cxnSp macro="">
      <xdr:nvCxnSpPr>
        <xdr:cNvPr id="1281793" name="Straight Connector 1281792"/>
        <xdr:cNvCxnSpPr/>
      </xdr:nvCxnSpPr>
      <xdr:spPr>
        <a:xfrm>
          <a:off x="27986224" y="18052757"/>
          <a:ext cx="36345" cy="65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495316</xdr:colOff>
      <xdr:row>33</xdr:row>
      <xdr:rowOff>247579</xdr:rowOff>
    </xdr:from>
    <xdr:to>
      <xdr:col>54</xdr:col>
      <xdr:colOff>190500</xdr:colOff>
      <xdr:row>33</xdr:row>
      <xdr:rowOff>420624</xdr:rowOff>
    </xdr:to>
    <xdr:cxnSp macro="">
      <xdr:nvCxnSpPr>
        <xdr:cNvPr id="1281794" name="Straight Connector 1281793"/>
        <xdr:cNvCxnSpPr/>
      </xdr:nvCxnSpPr>
      <xdr:spPr>
        <a:xfrm>
          <a:off x="28022566" y="18059329"/>
          <a:ext cx="1314434" cy="1730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33</xdr:row>
      <xdr:rowOff>71385</xdr:rowOff>
    </xdr:from>
    <xdr:to>
      <xdr:col>51</xdr:col>
      <xdr:colOff>458977</xdr:colOff>
      <xdr:row>33</xdr:row>
      <xdr:rowOff>241007</xdr:rowOff>
    </xdr:to>
    <xdr:cxnSp macro="">
      <xdr:nvCxnSpPr>
        <xdr:cNvPr id="1281795" name="Straight Connector 1281794"/>
        <xdr:cNvCxnSpPr/>
      </xdr:nvCxnSpPr>
      <xdr:spPr>
        <a:xfrm>
          <a:off x="26670000" y="17883135"/>
          <a:ext cx="1316227" cy="1696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332308</xdr:colOff>
      <xdr:row>34</xdr:row>
      <xdr:rowOff>186057</xdr:rowOff>
    </xdr:from>
    <xdr:to>
      <xdr:col>57</xdr:col>
      <xdr:colOff>35263</xdr:colOff>
      <xdr:row>34</xdr:row>
      <xdr:rowOff>262804</xdr:rowOff>
    </xdr:to>
    <xdr:cxnSp macro="">
      <xdr:nvCxnSpPr>
        <xdr:cNvPr id="1281796" name="Straight Connector 1281795"/>
        <xdr:cNvCxnSpPr/>
      </xdr:nvCxnSpPr>
      <xdr:spPr>
        <a:xfrm>
          <a:off x="30558308" y="18537557"/>
          <a:ext cx="242705" cy="767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35257</xdr:colOff>
      <xdr:row>34</xdr:row>
      <xdr:rowOff>262801</xdr:rowOff>
    </xdr:from>
    <xdr:to>
      <xdr:col>59</xdr:col>
      <xdr:colOff>158750</xdr:colOff>
      <xdr:row>35</xdr:row>
      <xdr:rowOff>30885</xdr:rowOff>
    </xdr:to>
    <xdr:cxnSp macro="">
      <xdr:nvCxnSpPr>
        <xdr:cNvPr id="1281797" name="Straight Connector 1281796"/>
        <xdr:cNvCxnSpPr/>
      </xdr:nvCxnSpPr>
      <xdr:spPr>
        <a:xfrm>
          <a:off x="30801007" y="18614301"/>
          <a:ext cx="1202993" cy="3078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33</xdr:row>
      <xdr:rowOff>420624</xdr:rowOff>
    </xdr:from>
    <xdr:to>
      <xdr:col>56</xdr:col>
      <xdr:colOff>332311</xdr:colOff>
      <xdr:row>34</xdr:row>
      <xdr:rowOff>186057</xdr:rowOff>
    </xdr:to>
    <xdr:cxnSp macro="">
      <xdr:nvCxnSpPr>
        <xdr:cNvPr id="1281798" name="Straight Connector 1281797"/>
        <xdr:cNvCxnSpPr/>
      </xdr:nvCxnSpPr>
      <xdr:spPr>
        <a:xfrm>
          <a:off x="29337000" y="18232374"/>
          <a:ext cx="1221311" cy="3051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151048</xdr:colOff>
      <xdr:row>35</xdr:row>
      <xdr:rowOff>493202</xdr:rowOff>
    </xdr:from>
    <xdr:to>
      <xdr:col>62</xdr:col>
      <xdr:colOff>196534</xdr:colOff>
      <xdr:row>36</xdr:row>
      <xdr:rowOff>239238</xdr:rowOff>
    </xdr:to>
    <xdr:cxnSp macro="">
      <xdr:nvCxnSpPr>
        <xdr:cNvPr id="1281799" name="Straight Connector 1281798"/>
        <xdr:cNvCxnSpPr/>
      </xdr:nvCxnSpPr>
      <xdr:spPr>
        <a:xfrm>
          <a:off x="33075798" y="19384452"/>
          <a:ext cx="585236" cy="2857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196531</xdr:colOff>
      <xdr:row>36</xdr:row>
      <xdr:rowOff>239233</xdr:rowOff>
    </xdr:from>
    <xdr:to>
      <xdr:col>64</xdr:col>
      <xdr:colOff>127000</xdr:colOff>
      <xdr:row>37</xdr:row>
      <xdr:rowOff>142700</xdr:rowOff>
    </xdr:to>
    <xdr:cxnSp macro="">
      <xdr:nvCxnSpPr>
        <xdr:cNvPr id="1281800" name="Straight Connector 1281799"/>
        <xdr:cNvCxnSpPr/>
      </xdr:nvCxnSpPr>
      <xdr:spPr>
        <a:xfrm>
          <a:off x="33661031" y="19670233"/>
          <a:ext cx="1009969" cy="4432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35</xdr:row>
      <xdr:rowOff>30885</xdr:rowOff>
    </xdr:from>
    <xdr:to>
      <xdr:col>61</xdr:col>
      <xdr:colOff>151051</xdr:colOff>
      <xdr:row>35</xdr:row>
      <xdr:rowOff>493202</xdr:rowOff>
    </xdr:to>
    <xdr:cxnSp macro="">
      <xdr:nvCxnSpPr>
        <xdr:cNvPr id="1281801" name="Straight Connector 1281800"/>
        <xdr:cNvCxnSpPr/>
      </xdr:nvCxnSpPr>
      <xdr:spPr>
        <a:xfrm>
          <a:off x="32004000" y="18922135"/>
          <a:ext cx="1071801" cy="4623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401064</xdr:colOff>
      <xdr:row>37</xdr:row>
      <xdr:rowOff>301972</xdr:rowOff>
    </xdr:from>
    <xdr:to>
      <xdr:col>65</xdr:col>
      <xdr:colOff>123899</xdr:colOff>
      <xdr:row>37</xdr:row>
      <xdr:rowOff>464103</xdr:rowOff>
    </xdr:to>
    <xdr:cxnSp macro="">
      <xdr:nvCxnSpPr>
        <xdr:cNvPr id="1281802" name="Straight Connector 1281801"/>
        <xdr:cNvCxnSpPr/>
      </xdr:nvCxnSpPr>
      <xdr:spPr>
        <a:xfrm>
          <a:off x="34945064" y="20272722"/>
          <a:ext cx="262585" cy="1621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123899</xdr:colOff>
      <xdr:row>37</xdr:row>
      <xdr:rowOff>464100</xdr:rowOff>
    </xdr:from>
    <xdr:to>
      <xdr:col>65</xdr:col>
      <xdr:colOff>387865</xdr:colOff>
      <xdr:row>38</xdr:row>
      <xdr:rowOff>78243</xdr:rowOff>
    </xdr:to>
    <xdr:cxnSp macro="">
      <xdr:nvCxnSpPr>
        <xdr:cNvPr id="1281803" name="Straight Connector 1281802"/>
        <xdr:cNvCxnSpPr/>
      </xdr:nvCxnSpPr>
      <xdr:spPr>
        <a:xfrm>
          <a:off x="35207649" y="20434850"/>
          <a:ext cx="263966" cy="1538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37</xdr:row>
      <xdr:rowOff>142700</xdr:rowOff>
    </xdr:from>
    <xdr:to>
      <xdr:col>64</xdr:col>
      <xdr:colOff>401064</xdr:colOff>
      <xdr:row>37</xdr:row>
      <xdr:rowOff>301972</xdr:rowOff>
    </xdr:to>
    <xdr:cxnSp macro="">
      <xdr:nvCxnSpPr>
        <xdr:cNvPr id="1281804" name="Straight Connector 1281803"/>
        <xdr:cNvCxnSpPr/>
      </xdr:nvCxnSpPr>
      <xdr:spPr>
        <a:xfrm>
          <a:off x="34671000" y="20113450"/>
          <a:ext cx="274064" cy="1592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387880</xdr:colOff>
      <xdr:row>38</xdr:row>
      <xdr:rowOff>78254</xdr:rowOff>
    </xdr:from>
    <xdr:to>
      <xdr:col>65</xdr:col>
      <xdr:colOff>387902</xdr:colOff>
      <xdr:row>38</xdr:row>
      <xdr:rowOff>78268</xdr:rowOff>
    </xdr:to>
    <xdr:cxnSp macro="">
      <xdr:nvCxnSpPr>
        <xdr:cNvPr id="1281805" name="Straight Connector 1281804"/>
        <xdr:cNvCxnSpPr/>
      </xdr:nvCxnSpPr>
      <xdr:spPr>
        <a:xfrm>
          <a:off x="35471630" y="20588754"/>
          <a:ext cx="22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387902</xdr:colOff>
      <xdr:row>38</xdr:row>
      <xdr:rowOff>78265</xdr:rowOff>
    </xdr:from>
    <xdr:to>
      <xdr:col>65</xdr:col>
      <xdr:colOff>387917</xdr:colOff>
      <xdr:row>38</xdr:row>
      <xdr:rowOff>78276</xdr:rowOff>
    </xdr:to>
    <xdr:cxnSp macro="">
      <xdr:nvCxnSpPr>
        <xdr:cNvPr id="1281806" name="Straight Connector 1281805"/>
        <xdr:cNvCxnSpPr/>
      </xdr:nvCxnSpPr>
      <xdr:spPr>
        <a:xfrm>
          <a:off x="35471652" y="20588765"/>
          <a:ext cx="15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38</xdr:row>
      <xdr:rowOff>78243</xdr:rowOff>
    </xdr:from>
    <xdr:to>
      <xdr:col>65</xdr:col>
      <xdr:colOff>387880</xdr:colOff>
      <xdr:row>38</xdr:row>
      <xdr:rowOff>78253</xdr:rowOff>
    </xdr:to>
    <xdr:cxnSp macro="">
      <xdr:nvCxnSpPr>
        <xdr:cNvPr id="1281807" name="Straight Connector 1281806"/>
        <xdr:cNvCxnSpPr/>
      </xdr:nvCxnSpPr>
      <xdr:spPr>
        <a:xfrm>
          <a:off x="35471615" y="20588743"/>
          <a:ext cx="15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472560</xdr:colOff>
      <xdr:row>38</xdr:row>
      <xdr:rowOff>131945</xdr:rowOff>
    </xdr:from>
    <xdr:to>
      <xdr:col>66</xdr:col>
      <xdr:colOff>30987</xdr:colOff>
      <xdr:row>38</xdr:row>
      <xdr:rowOff>196799</xdr:rowOff>
    </xdr:to>
    <xdr:cxnSp macro="">
      <xdr:nvCxnSpPr>
        <xdr:cNvPr id="1281808" name="Straight Connector 1281807"/>
        <xdr:cNvCxnSpPr/>
      </xdr:nvCxnSpPr>
      <xdr:spPr>
        <a:xfrm>
          <a:off x="35556310" y="20642445"/>
          <a:ext cx="98177" cy="648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30987</xdr:colOff>
      <xdr:row>38</xdr:row>
      <xdr:rowOff>196796</xdr:rowOff>
    </xdr:from>
    <xdr:to>
      <xdr:col>66</xdr:col>
      <xdr:colOff>114300</xdr:colOff>
      <xdr:row>38</xdr:row>
      <xdr:rowOff>249662</xdr:rowOff>
    </xdr:to>
    <xdr:cxnSp macro="">
      <xdr:nvCxnSpPr>
        <xdr:cNvPr id="1281809" name="Straight Connector 1281808"/>
        <xdr:cNvCxnSpPr/>
      </xdr:nvCxnSpPr>
      <xdr:spPr>
        <a:xfrm>
          <a:off x="35654487" y="20707296"/>
          <a:ext cx="83313" cy="528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38</xdr:row>
      <xdr:rowOff>78276</xdr:rowOff>
    </xdr:from>
    <xdr:to>
      <xdr:col>65</xdr:col>
      <xdr:colOff>472560</xdr:colOff>
      <xdr:row>38</xdr:row>
      <xdr:rowOff>131944</xdr:rowOff>
    </xdr:to>
    <xdr:cxnSp macro="">
      <xdr:nvCxnSpPr>
        <xdr:cNvPr id="1281810" name="Straight Connector 1281809"/>
        <xdr:cNvCxnSpPr/>
      </xdr:nvCxnSpPr>
      <xdr:spPr>
        <a:xfrm>
          <a:off x="35471667" y="20588776"/>
          <a:ext cx="84643" cy="536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432634</xdr:colOff>
      <xdr:row>38</xdr:row>
      <xdr:rowOff>473404</xdr:rowOff>
    </xdr:from>
    <xdr:to>
      <xdr:col>67</xdr:col>
      <xdr:colOff>349613</xdr:colOff>
      <xdr:row>39</xdr:row>
      <xdr:rowOff>260589</xdr:rowOff>
    </xdr:to>
    <xdr:cxnSp macro="">
      <xdr:nvCxnSpPr>
        <xdr:cNvPr id="1281811" name="Straight Connector 1281810"/>
        <xdr:cNvCxnSpPr/>
      </xdr:nvCxnSpPr>
      <xdr:spPr>
        <a:xfrm>
          <a:off x="36056134" y="20983904"/>
          <a:ext cx="456729" cy="3269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349610</xdr:colOff>
      <xdr:row>39</xdr:row>
      <xdr:rowOff>260586</xdr:rowOff>
    </xdr:from>
    <xdr:to>
      <xdr:col>68</xdr:col>
      <xdr:colOff>101600</xdr:colOff>
      <xdr:row>39</xdr:row>
      <xdr:rowOff>465925</xdr:rowOff>
    </xdr:to>
    <xdr:cxnSp macro="">
      <xdr:nvCxnSpPr>
        <xdr:cNvPr id="1281812" name="Straight Connector 1281811"/>
        <xdr:cNvCxnSpPr/>
      </xdr:nvCxnSpPr>
      <xdr:spPr>
        <a:xfrm>
          <a:off x="36512860" y="21310836"/>
          <a:ext cx="291740" cy="2053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38</xdr:row>
      <xdr:rowOff>249662</xdr:rowOff>
    </xdr:from>
    <xdr:to>
      <xdr:col>66</xdr:col>
      <xdr:colOff>432634</xdr:colOff>
      <xdr:row>38</xdr:row>
      <xdr:rowOff>473402</xdr:rowOff>
    </xdr:to>
    <xdr:cxnSp macro="">
      <xdr:nvCxnSpPr>
        <xdr:cNvPr id="1281813" name="Straight Connector 1281812"/>
        <xdr:cNvCxnSpPr/>
      </xdr:nvCxnSpPr>
      <xdr:spPr>
        <a:xfrm>
          <a:off x="35737800" y="20760162"/>
          <a:ext cx="318334" cy="2237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238540</xdr:colOff>
      <xdr:row>40</xdr:row>
      <xdr:rowOff>34576</xdr:rowOff>
    </xdr:from>
    <xdr:to>
      <xdr:col>68</xdr:col>
      <xdr:colOff>506537</xdr:colOff>
      <xdr:row>40</xdr:row>
      <xdr:rowOff>244799</xdr:rowOff>
    </xdr:to>
    <xdr:cxnSp macro="">
      <xdr:nvCxnSpPr>
        <xdr:cNvPr id="1281814" name="Straight Connector 1281813"/>
        <xdr:cNvCxnSpPr/>
      </xdr:nvCxnSpPr>
      <xdr:spPr>
        <a:xfrm>
          <a:off x="36941540" y="21624576"/>
          <a:ext cx="267997" cy="2102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506537</xdr:colOff>
      <xdr:row>40</xdr:row>
      <xdr:rowOff>244796</xdr:rowOff>
    </xdr:from>
    <xdr:to>
      <xdr:col>69</xdr:col>
      <xdr:colOff>95250</xdr:colOff>
      <xdr:row>40</xdr:row>
      <xdr:rowOff>346444</xdr:rowOff>
    </xdr:to>
    <xdr:cxnSp macro="">
      <xdr:nvCxnSpPr>
        <xdr:cNvPr id="1281815" name="Straight Connector 1281814"/>
        <xdr:cNvCxnSpPr/>
      </xdr:nvCxnSpPr>
      <xdr:spPr>
        <a:xfrm>
          <a:off x="37209537" y="21834796"/>
          <a:ext cx="128463" cy="1016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39</xdr:row>
      <xdr:rowOff>465925</xdr:rowOff>
    </xdr:from>
    <xdr:to>
      <xdr:col>68</xdr:col>
      <xdr:colOff>238544</xdr:colOff>
      <xdr:row>40</xdr:row>
      <xdr:rowOff>34575</xdr:rowOff>
    </xdr:to>
    <xdr:cxnSp macro="">
      <xdr:nvCxnSpPr>
        <xdr:cNvPr id="1281816" name="Straight Connector 1281815"/>
        <xdr:cNvCxnSpPr/>
      </xdr:nvCxnSpPr>
      <xdr:spPr>
        <a:xfrm>
          <a:off x="36804600" y="21516175"/>
          <a:ext cx="136944" cy="1084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218039</xdr:colOff>
      <xdr:row>40</xdr:row>
      <xdr:rowOff>451327</xdr:rowOff>
    </xdr:from>
    <xdr:to>
      <xdr:col>69</xdr:col>
      <xdr:colOff>515817</xdr:colOff>
      <xdr:row>41</xdr:row>
      <xdr:rowOff>159071</xdr:rowOff>
    </xdr:to>
    <xdr:cxnSp macro="">
      <xdr:nvCxnSpPr>
        <xdr:cNvPr id="1281817" name="Straight Connector 1281816"/>
        <xdr:cNvCxnSpPr/>
      </xdr:nvCxnSpPr>
      <xdr:spPr>
        <a:xfrm>
          <a:off x="37460789" y="22041327"/>
          <a:ext cx="297778" cy="2474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515813</xdr:colOff>
      <xdr:row>41</xdr:row>
      <xdr:rowOff>159068</xdr:rowOff>
    </xdr:from>
    <xdr:to>
      <xdr:col>70</xdr:col>
      <xdr:colOff>88900</xdr:colOff>
      <xdr:row>41</xdr:row>
      <xdr:rowOff>255330</xdr:rowOff>
    </xdr:to>
    <xdr:cxnSp macro="">
      <xdr:nvCxnSpPr>
        <xdr:cNvPr id="1281818" name="Straight Connector 1281817"/>
        <xdr:cNvCxnSpPr/>
      </xdr:nvCxnSpPr>
      <xdr:spPr>
        <a:xfrm>
          <a:off x="37758563" y="22288818"/>
          <a:ext cx="112837" cy="962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40</xdr:row>
      <xdr:rowOff>346444</xdr:rowOff>
    </xdr:from>
    <xdr:to>
      <xdr:col>69</xdr:col>
      <xdr:colOff>218039</xdr:colOff>
      <xdr:row>40</xdr:row>
      <xdr:rowOff>451327</xdr:rowOff>
    </xdr:to>
    <xdr:cxnSp macro="">
      <xdr:nvCxnSpPr>
        <xdr:cNvPr id="1281819" name="Straight Connector 1281818"/>
        <xdr:cNvCxnSpPr/>
      </xdr:nvCxnSpPr>
      <xdr:spPr>
        <a:xfrm>
          <a:off x="37338000" y="21936444"/>
          <a:ext cx="122789" cy="104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282705</xdr:colOff>
      <xdr:row>41</xdr:row>
      <xdr:rowOff>439134</xdr:rowOff>
    </xdr:from>
    <xdr:to>
      <xdr:col>71</xdr:col>
      <xdr:colOff>378628</xdr:colOff>
      <xdr:row>42</xdr:row>
      <xdr:rowOff>470207</xdr:rowOff>
    </xdr:to>
    <xdr:cxnSp macro="">
      <xdr:nvCxnSpPr>
        <xdr:cNvPr id="1281820" name="Straight Connector 1281819"/>
        <xdr:cNvCxnSpPr/>
      </xdr:nvCxnSpPr>
      <xdr:spPr>
        <a:xfrm>
          <a:off x="38065205" y="22568884"/>
          <a:ext cx="635673" cy="5708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378628</xdr:colOff>
      <xdr:row>42</xdr:row>
      <xdr:rowOff>470202</xdr:rowOff>
    </xdr:from>
    <xdr:to>
      <xdr:col>71</xdr:col>
      <xdr:colOff>530188</xdr:colOff>
      <xdr:row>43</xdr:row>
      <xdr:rowOff>73512</xdr:rowOff>
    </xdr:to>
    <xdr:cxnSp macro="">
      <xdr:nvCxnSpPr>
        <xdr:cNvPr id="1281821" name="Straight Connector 1281820"/>
        <xdr:cNvCxnSpPr/>
      </xdr:nvCxnSpPr>
      <xdr:spPr>
        <a:xfrm>
          <a:off x="38700878" y="23139702"/>
          <a:ext cx="151560" cy="1430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41</xdr:row>
      <xdr:rowOff>255330</xdr:rowOff>
    </xdr:from>
    <xdr:to>
      <xdr:col>70</xdr:col>
      <xdr:colOff>282708</xdr:colOff>
      <xdr:row>41</xdr:row>
      <xdr:rowOff>439133</xdr:rowOff>
    </xdr:to>
    <xdr:cxnSp macro="">
      <xdr:nvCxnSpPr>
        <xdr:cNvPr id="1281822" name="Straight Connector 1281821"/>
        <xdr:cNvCxnSpPr/>
      </xdr:nvCxnSpPr>
      <xdr:spPr>
        <a:xfrm>
          <a:off x="37871400" y="22385080"/>
          <a:ext cx="193808" cy="1838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2561</xdr:colOff>
      <xdr:row>43</xdr:row>
      <xdr:rowOff>87204</xdr:rowOff>
    </xdr:from>
    <xdr:to>
      <xdr:col>72</xdr:col>
      <xdr:colOff>69614</xdr:colOff>
      <xdr:row>43</xdr:row>
      <xdr:rowOff>166309</xdr:rowOff>
    </xdr:to>
    <xdr:cxnSp macro="">
      <xdr:nvCxnSpPr>
        <xdr:cNvPr id="1281823" name="Straight Connector 1281822"/>
        <xdr:cNvCxnSpPr/>
      </xdr:nvCxnSpPr>
      <xdr:spPr>
        <a:xfrm>
          <a:off x="38864561" y="23296454"/>
          <a:ext cx="67053" cy="791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69614</xdr:colOff>
      <xdr:row>43</xdr:row>
      <xdr:rowOff>166306</xdr:rowOff>
    </xdr:from>
    <xdr:to>
      <xdr:col>72</xdr:col>
      <xdr:colOff>76200</xdr:colOff>
      <xdr:row>43</xdr:row>
      <xdr:rowOff>173771</xdr:rowOff>
    </xdr:to>
    <xdr:cxnSp macro="">
      <xdr:nvCxnSpPr>
        <xdr:cNvPr id="1281824" name="Straight Connector 1281823"/>
        <xdr:cNvCxnSpPr/>
      </xdr:nvCxnSpPr>
      <xdr:spPr>
        <a:xfrm>
          <a:off x="38931614" y="23375556"/>
          <a:ext cx="6586" cy="74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43</xdr:row>
      <xdr:rowOff>73512</xdr:rowOff>
    </xdr:from>
    <xdr:to>
      <xdr:col>72</xdr:col>
      <xdr:colOff>2561</xdr:colOff>
      <xdr:row>43</xdr:row>
      <xdr:rowOff>87202</xdr:rowOff>
    </xdr:to>
    <xdr:cxnSp macro="">
      <xdr:nvCxnSpPr>
        <xdr:cNvPr id="1281825" name="Straight Connector 1281824"/>
        <xdr:cNvCxnSpPr/>
      </xdr:nvCxnSpPr>
      <xdr:spPr>
        <a:xfrm>
          <a:off x="38852438" y="23282762"/>
          <a:ext cx="12123" cy="136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106868</xdr:colOff>
      <xdr:row>43</xdr:row>
      <xdr:rowOff>209375</xdr:rowOff>
    </xdr:from>
    <xdr:to>
      <xdr:col>72</xdr:col>
      <xdr:colOff>149330</xdr:colOff>
      <xdr:row>43</xdr:row>
      <xdr:rowOff>260350</xdr:rowOff>
    </xdr:to>
    <xdr:cxnSp macro="">
      <xdr:nvCxnSpPr>
        <xdr:cNvPr id="1281826" name="Straight Connector 1281825"/>
        <xdr:cNvCxnSpPr/>
      </xdr:nvCxnSpPr>
      <xdr:spPr>
        <a:xfrm>
          <a:off x="38968868" y="23418625"/>
          <a:ext cx="42462" cy="509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43</xdr:row>
      <xdr:rowOff>173771</xdr:rowOff>
    </xdr:from>
    <xdr:to>
      <xdr:col>72</xdr:col>
      <xdr:colOff>106868</xdr:colOff>
      <xdr:row>43</xdr:row>
      <xdr:rowOff>209375</xdr:rowOff>
    </xdr:to>
    <xdr:cxnSp macro="">
      <xdr:nvCxnSpPr>
        <xdr:cNvPr id="1281827" name="Straight Connector 1281826"/>
        <xdr:cNvCxnSpPr/>
      </xdr:nvCxnSpPr>
      <xdr:spPr>
        <a:xfrm>
          <a:off x="38938200" y="23383021"/>
          <a:ext cx="30668" cy="356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123681</xdr:colOff>
      <xdr:row>43</xdr:row>
      <xdr:rowOff>170428</xdr:rowOff>
    </xdr:from>
    <xdr:to>
      <xdr:col>6</xdr:col>
      <xdr:colOff>198798</xdr:colOff>
      <xdr:row>43</xdr:row>
      <xdr:rowOff>260350</xdr:rowOff>
    </xdr:to>
    <xdr:cxnSp macro="">
      <xdr:nvCxnSpPr>
        <xdr:cNvPr id="1281828" name="Straight Connector 1281827"/>
        <xdr:cNvCxnSpPr/>
      </xdr:nvCxnSpPr>
      <xdr:spPr>
        <a:xfrm flipV="1">
          <a:off x="3362181" y="23379678"/>
          <a:ext cx="75117" cy="899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198798</xdr:colOff>
      <xdr:row>43</xdr:row>
      <xdr:rowOff>134131</xdr:rowOff>
    </xdr:from>
    <xdr:to>
      <xdr:col>6</xdr:col>
      <xdr:colOff>230012</xdr:colOff>
      <xdr:row>43</xdr:row>
      <xdr:rowOff>170428</xdr:rowOff>
    </xdr:to>
    <xdr:cxnSp macro="">
      <xdr:nvCxnSpPr>
        <xdr:cNvPr id="1281829" name="Straight Connector 1281828"/>
        <xdr:cNvCxnSpPr/>
      </xdr:nvCxnSpPr>
      <xdr:spPr>
        <a:xfrm flipV="1">
          <a:off x="3437298" y="23343381"/>
          <a:ext cx="31214" cy="362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230019</xdr:colOff>
      <xdr:row>43</xdr:row>
      <xdr:rowOff>134099</xdr:rowOff>
    </xdr:from>
    <xdr:to>
      <xdr:col>6</xdr:col>
      <xdr:colOff>230057</xdr:colOff>
      <xdr:row>43</xdr:row>
      <xdr:rowOff>134127</xdr:rowOff>
    </xdr:to>
    <xdr:cxnSp macro="">
      <xdr:nvCxnSpPr>
        <xdr:cNvPr id="1281830" name="Straight Connector 1281829"/>
        <xdr:cNvCxnSpPr/>
      </xdr:nvCxnSpPr>
      <xdr:spPr>
        <a:xfrm flipV="1">
          <a:off x="3468519" y="23343349"/>
          <a:ext cx="38" cy="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230057</xdr:colOff>
      <xdr:row>43</xdr:row>
      <xdr:rowOff>134093</xdr:rowOff>
    </xdr:from>
    <xdr:to>
      <xdr:col>6</xdr:col>
      <xdr:colOff>230065</xdr:colOff>
      <xdr:row>43</xdr:row>
      <xdr:rowOff>134099</xdr:rowOff>
    </xdr:to>
    <xdr:cxnSp macro="">
      <xdr:nvCxnSpPr>
        <xdr:cNvPr id="1281831" name="Straight Connector 1281830"/>
        <xdr:cNvCxnSpPr/>
      </xdr:nvCxnSpPr>
      <xdr:spPr>
        <a:xfrm flipV="1">
          <a:off x="3468557" y="23343343"/>
          <a:ext cx="8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43</xdr:row>
      <xdr:rowOff>134125</xdr:rowOff>
    </xdr:from>
    <xdr:to>
      <xdr:col>6</xdr:col>
      <xdr:colOff>230019</xdr:colOff>
      <xdr:row>43</xdr:row>
      <xdr:rowOff>134131</xdr:rowOff>
    </xdr:to>
    <xdr:cxnSp macro="">
      <xdr:nvCxnSpPr>
        <xdr:cNvPr id="1281832" name="Straight Connector 1281831"/>
        <xdr:cNvCxnSpPr/>
      </xdr:nvCxnSpPr>
      <xdr:spPr>
        <a:xfrm flipV="1">
          <a:off x="3468512" y="23343375"/>
          <a:ext cx="7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266958</xdr:colOff>
      <xdr:row>42</xdr:row>
      <xdr:rowOff>512338</xdr:rowOff>
    </xdr:from>
    <xdr:to>
      <xdr:col>6</xdr:col>
      <xdr:colOff>455434</xdr:colOff>
      <xdr:row>43</xdr:row>
      <xdr:rowOff>101402</xdr:rowOff>
    </xdr:to>
    <xdr:cxnSp macro="">
      <xdr:nvCxnSpPr>
        <xdr:cNvPr id="1281833" name="Straight Connector 1281832"/>
        <xdr:cNvCxnSpPr/>
      </xdr:nvCxnSpPr>
      <xdr:spPr>
        <a:xfrm flipV="1">
          <a:off x="3505458" y="23181838"/>
          <a:ext cx="188476" cy="1288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455434</xdr:colOff>
      <xdr:row>42</xdr:row>
      <xdr:rowOff>476791</xdr:rowOff>
    </xdr:from>
    <xdr:to>
      <xdr:col>6</xdr:col>
      <xdr:colOff>495300</xdr:colOff>
      <xdr:row>42</xdr:row>
      <xdr:rowOff>512338</xdr:rowOff>
    </xdr:to>
    <xdr:cxnSp macro="">
      <xdr:nvCxnSpPr>
        <xdr:cNvPr id="1281834" name="Straight Connector 1281833"/>
        <xdr:cNvCxnSpPr/>
      </xdr:nvCxnSpPr>
      <xdr:spPr>
        <a:xfrm flipV="1">
          <a:off x="3693934" y="23146291"/>
          <a:ext cx="39866" cy="355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43</xdr:row>
      <xdr:rowOff>101400</xdr:rowOff>
    </xdr:from>
    <xdr:to>
      <xdr:col>6</xdr:col>
      <xdr:colOff>266958</xdr:colOff>
      <xdr:row>43</xdr:row>
      <xdr:rowOff>134093</xdr:rowOff>
    </xdr:to>
    <xdr:cxnSp macro="">
      <xdr:nvCxnSpPr>
        <xdr:cNvPr id="1281835" name="Straight Connector 1281834"/>
        <xdr:cNvCxnSpPr/>
      </xdr:nvCxnSpPr>
      <xdr:spPr>
        <a:xfrm flipV="1">
          <a:off x="3468565" y="23310650"/>
          <a:ext cx="36893" cy="326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126977</xdr:colOff>
      <xdr:row>41</xdr:row>
      <xdr:rowOff>426493</xdr:rowOff>
    </xdr:from>
    <xdr:to>
      <xdr:col>8</xdr:col>
      <xdr:colOff>269882</xdr:colOff>
      <xdr:row>42</xdr:row>
      <xdr:rowOff>336634</xdr:rowOff>
    </xdr:to>
    <xdr:cxnSp macro="">
      <xdr:nvCxnSpPr>
        <xdr:cNvPr id="1281836" name="Straight Connector 1281835"/>
        <xdr:cNvCxnSpPr/>
      </xdr:nvCxnSpPr>
      <xdr:spPr>
        <a:xfrm flipV="1">
          <a:off x="3905227" y="22556243"/>
          <a:ext cx="682655" cy="4498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269882</xdr:colOff>
      <xdr:row>41</xdr:row>
      <xdr:rowOff>248896</xdr:rowOff>
    </xdr:from>
    <xdr:to>
      <xdr:col>8</xdr:col>
      <xdr:colOff>482600</xdr:colOff>
      <xdr:row>41</xdr:row>
      <xdr:rowOff>426493</xdr:rowOff>
    </xdr:to>
    <xdr:cxnSp macro="">
      <xdr:nvCxnSpPr>
        <xdr:cNvPr id="1281837" name="Straight Connector 1281836"/>
        <xdr:cNvCxnSpPr/>
      </xdr:nvCxnSpPr>
      <xdr:spPr>
        <a:xfrm flipV="1">
          <a:off x="4587882" y="22378646"/>
          <a:ext cx="212718" cy="1775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42</xdr:row>
      <xdr:rowOff>336631</xdr:rowOff>
    </xdr:from>
    <xdr:to>
      <xdr:col>7</xdr:col>
      <xdr:colOff>126978</xdr:colOff>
      <xdr:row>42</xdr:row>
      <xdr:rowOff>476791</xdr:rowOff>
    </xdr:to>
    <xdr:cxnSp macro="">
      <xdr:nvCxnSpPr>
        <xdr:cNvPr id="1281838" name="Straight Connector 1281837"/>
        <xdr:cNvCxnSpPr/>
      </xdr:nvCxnSpPr>
      <xdr:spPr>
        <a:xfrm flipV="1">
          <a:off x="3733800" y="23006131"/>
          <a:ext cx="171428" cy="1401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57469</xdr:colOff>
      <xdr:row>40</xdr:row>
      <xdr:rowOff>516753</xdr:rowOff>
    </xdr:from>
    <xdr:to>
      <xdr:col>9</xdr:col>
      <xdr:colOff>353196</xdr:colOff>
      <xdr:row>41</xdr:row>
      <xdr:rowOff>162826</xdr:rowOff>
    </xdr:to>
    <xdr:cxnSp macro="">
      <xdr:nvCxnSpPr>
        <xdr:cNvPr id="1281839" name="Straight Connector 1281838"/>
        <xdr:cNvCxnSpPr/>
      </xdr:nvCxnSpPr>
      <xdr:spPr>
        <a:xfrm flipV="1">
          <a:off x="4915219" y="22106753"/>
          <a:ext cx="295727" cy="1858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353195</xdr:colOff>
      <xdr:row>40</xdr:row>
      <xdr:rowOff>423588</xdr:rowOff>
    </xdr:from>
    <xdr:to>
      <xdr:col>9</xdr:col>
      <xdr:colOff>476250</xdr:colOff>
      <xdr:row>40</xdr:row>
      <xdr:rowOff>516751</xdr:rowOff>
    </xdr:to>
    <xdr:cxnSp macro="">
      <xdr:nvCxnSpPr>
        <xdr:cNvPr id="1281840" name="Straight Connector 1281839"/>
        <xdr:cNvCxnSpPr/>
      </xdr:nvCxnSpPr>
      <xdr:spPr>
        <a:xfrm flipV="1">
          <a:off x="5210945" y="22013588"/>
          <a:ext cx="123055" cy="931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41</xdr:row>
      <xdr:rowOff>162823</xdr:rowOff>
    </xdr:from>
    <xdr:to>
      <xdr:col>9</xdr:col>
      <xdr:colOff>57470</xdr:colOff>
      <xdr:row>41</xdr:row>
      <xdr:rowOff>248896</xdr:rowOff>
    </xdr:to>
    <xdr:cxnSp macro="">
      <xdr:nvCxnSpPr>
        <xdr:cNvPr id="1281841" name="Straight Connector 1281840"/>
        <xdr:cNvCxnSpPr/>
      </xdr:nvCxnSpPr>
      <xdr:spPr>
        <a:xfrm flipV="1">
          <a:off x="4800600" y="22292573"/>
          <a:ext cx="114620" cy="86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65607</xdr:colOff>
      <xdr:row>40</xdr:row>
      <xdr:rowOff>170154</xdr:rowOff>
    </xdr:from>
    <xdr:to>
      <xdr:col>10</xdr:col>
      <xdr:colOff>333450</xdr:colOff>
      <xdr:row>40</xdr:row>
      <xdr:rowOff>332581</xdr:rowOff>
    </xdr:to>
    <xdr:cxnSp macro="">
      <xdr:nvCxnSpPr>
        <xdr:cNvPr id="1281842" name="Straight Connector 1281841"/>
        <xdr:cNvCxnSpPr/>
      </xdr:nvCxnSpPr>
      <xdr:spPr>
        <a:xfrm flipV="1">
          <a:off x="5463107" y="21760154"/>
          <a:ext cx="267843" cy="1624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333450</xdr:colOff>
      <xdr:row>40</xdr:row>
      <xdr:rowOff>73320</xdr:rowOff>
    </xdr:from>
    <xdr:to>
      <xdr:col>10</xdr:col>
      <xdr:colOff>469900</xdr:colOff>
      <xdr:row>40</xdr:row>
      <xdr:rowOff>170154</xdr:rowOff>
    </xdr:to>
    <xdr:cxnSp macro="">
      <xdr:nvCxnSpPr>
        <xdr:cNvPr id="1281843" name="Straight Connector 1281842"/>
        <xdr:cNvCxnSpPr/>
      </xdr:nvCxnSpPr>
      <xdr:spPr>
        <a:xfrm flipV="1">
          <a:off x="5730950" y="21663320"/>
          <a:ext cx="136450" cy="968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40</xdr:row>
      <xdr:rowOff>332578</xdr:rowOff>
    </xdr:from>
    <xdr:to>
      <xdr:col>10</xdr:col>
      <xdr:colOff>65608</xdr:colOff>
      <xdr:row>40</xdr:row>
      <xdr:rowOff>423588</xdr:rowOff>
    </xdr:to>
    <xdr:cxnSp macro="">
      <xdr:nvCxnSpPr>
        <xdr:cNvPr id="1281844" name="Straight Connector 1281843"/>
        <xdr:cNvCxnSpPr/>
      </xdr:nvCxnSpPr>
      <xdr:spPr>
        <a:xfrm flipV="1">
          <a:off x="5334000" y="21922578"/>
          <a:ext cx="129108" cy="910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222591</xdr:colOff>
      <xdr:row>39</xdr:row>
      <xdr:rowOff>164505</xdr:rowOff>
    </xdr:from>
    <xdr:to>
      <xdr:col>12</xdr:col>
      <xdr:colOff>141105</xdr:colOff>
      <xdr:row>39</xdr:row>
      <xdr:rowOff>426735</xdr:rowOff>
    </xdr:to>
    <xdr:cxnSp macro="">
      <xdr:nvCxnSpPr>
        <xdr:cNvPr id="1281845" name="Straight Connector 1281844"/>
        <xdr:cNvCxnSpPr/>
      </xdr:nvCxnSpPr>
      <xdr:spPr>
        <a:xfrm flipV="1">
          <a:off x="6159841" y="21214755"/>
          <a:ext cx="458264" cy="2622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141105</xdr:colOff>
      <xdr:row>38</xdr:row>
      <xdr:rowOff>500928</xdr:rowOff>
    </xdr:from>
    <xdr:to>
      <xdr:col>12</xdr:col>
      <xdr:colOff>457200</xdr:colOff>
      <xdr:row>39</xdr:row>
      <xdr:rowOff>164503</xdr:rowOff>
    </xdr:to>
    <xdr:cxnSp macro="">
      <xdr:nvCxnSpPr>
        <xdr:cNvPr id="1281846" name="Straight Connector 1281845"/>
        <xdr:cNvCxnSpPr/>
      </xdr:nvCxnSpPr>
      <xdr:spPr>
        <a:xfrm flipV="1">
          <a:off x="6618105" y="21011428"/>
          <a:ext cx="316095" cy="2033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39</xdr:row>
      <xdr:rowOff>426732</xdr:rowOff>
    </xdr:from>
    <xdr:to>
      <xdr:col>11</xdr:col>
      <xdr:colOff>222593</xdr:colOff>
      <xdr:row>40</xdr:row>
      <xdr:rowOff>73320</xdr:rowOff>
    </xdr:to>
    <xdr:cxnSp macro="">
      <xdr:nvCxnSpPr>
        <xdr:cNvPr id="1281847" name="Straight Connector 1281846"/>
        <xdr:cNvCxnSpPr/>
      </xdr:nvCxnSpPr>
      <xdr:spPr>
        <a:xfrm flipV="1">
          <a:off x="5867400" y="21476982"/>
          <a:ext cx="292443" cy="1863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464930</xdr:colOff>
      <xdr:row>38</xdr:row>
      <xdr:rowOff>491110</xdr:rowOff>
    </xdr:from>
    <xdr:to>
      <xdr:col>12</xdr:col>
      <xdr:colOff>474415</xdr:colOff>
      <xdr:row>38</xdr:row>
      <xdr:rowOff>496319</xdr:rowOff>
    </xdr:to>
    <xdr:cxnSp macro="">
      <xdr:nvCxnSpPr>
        <xdr:cNvPr id="1281848" name="Straight Connector 1281847"/>
        <xdr:cNvCxnSpPr/>
      </xdr:nvCxnSpPr>
      <xdr:spPr>
        <a:xfrm flipV="1">
          <a:off x="6941930" y="21001610"/>
          <a:ext cx="9485" cy="52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474415</xdr:colOff>
      <xdr:row>38</xdr:row>
      <xdr:rowOff>486490</xdr:rowOff>
    </xdr:from>
    <xdr:to>
      <xdr:col>12</xdr:col>
      <xdr:colOff>482156</xdr:colOff>
      <xdr:row>38</xdr:row>
      <xdr:rowOff>491108</xdr:rowOff>
    </xdr:to>
    <xdr:cxnSp macro="">
      <xdr:nvCxnSpPr>
        <xdr:cNvPr id="1281849" name="Straight Connector 1281848"/>
        <xdr:cNvCxnSpPr/>
      </xdr:nvCxnSpPr>
      <xdr:spPr>
        <a:xfrm flipV="1">
          <a:off x="6951415" y="20996990"/>
          <a:ext cx="7741" cy="46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38</xdr:row>
      <xdr:rowOff>496317</xdr:rowOff>
    </xdr:from>
    <xdr:to>
      <xdr:col>12</xdr:col>
      <xdr:colOff>464930</xdr:colOff>
      <xdr:row>38</xdr:row>
      <xdr:rowOff>500928</xdr:rowOff>
    </xdr:to>
    <xdr:cxnSp macro="">
      <xdr:nvCxnSpPr>
        <xdr:cNvPr id="1281850" name="Straight Connector 1281849"/>
        <xdr:cNvCxnSpPr/>
      </xdr:nvCxnSpPr>
      <xdr:spPr>
        <a:xfrm flipV="1">
          <a:off x="6934200" y="21006817"/>
          <a:ext cx="7730" cy="46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482173</xdr:colOff>
      <xdr:row>38</xdr:row>
      <xdr:rowOff>486471</xdr:rowOff>
    </xdr:from>
    <xdr:to>
      <xdr:col>12</xdr:col>
      <xdr:colOff>482193</xdr:colOff>
      <xdr:row>38</xdr:row>
      <xdr:rowOff>486482</xdr:rowOff>
    </xdr:to>
    <xdr:cxnSp macro="">
      <xdr:nvCxnSpPr>
        <xdr:cNvPr id="1281851" name="Straight Connector 1281850"/>
        <xdr:cNvCxnSpPr/>
      </xdr:nvCxnSpPr>
      <xdr:spPr>
        <a:xfrm flipV="1">
          <a:off x="6959173" y="20996971"/>
          <a:ext cx="20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482193</xdr:colOff>
      <xdr:row>38</xdr:row>
      <xdr:rowOff>486459</xdr:rowOff>
    </xdr:from>
    <xdr:to>
      <xdr:col>12</xdr:col>
      <xdr:colOff>482209</xdr:colOff>
      <xdr:row>38</xdr:row>
      <xdr:rowOff>486470</xdr:rowOff>
    </xdr:to>
    <xdr:cxnSp macro="">
      <xdr:nvCxnSpPr>
        <xdr:cNvPr id="1281852" name="Straight Connector 1281851"/>
        <xdr:cNvCxnSpPr/>
      </xdr:nvCxnSpPr>
      <xdr:spPr>
        <a:xfrm flipV="1">
          <a:off x="6959193" y="20996959"/>
          <a:ext cx="16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38</xdr:row>
      <xdr:rowOff>486480</xdr:rowOff>
    </xdr:from>
    <xdr:to>
      <xdr:col>12</xdr:col>
      <xdr:colOff>482173</xdr:colOff>
      <xdr:row>38</xdr:row>
      <xdr:rowOff>486490</xdr:rowOff>
    </xdr:to>
    <xdr:cxnSp macro="">
      <xdr:nvCxnSpPr>
        <xdr:cNvPr id="1281853" name="Straight Connector 1281852"/>
        <xdr:cNvCxnSpPr/>
      </xdr:nvCxnSpPr>
      <xdr:spPr>
        <a:xfrm flipV="1">
          <a:off x="6959156" y="20996980"/>
          <a:ext cx="17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279595</xdr:colOff>
      <xdr:row>38</xdr:row>
      <xdr:rowOff>114979</xdr:rowOff>
    </xdr:from>
    <xdr:to>
      <xdr:col>14</xdr:col>
      <xdr:colOff>91091</xdr:colOff>
      <xdr:row>38</xdr:row>
      <xdr:rowOff>299551</xdr:rowOff>
    </xdr:to>
    <xdr:cxnSp macro="">
      <xdr:nvCxnSpPr>
        <xdr:cNvPr id="1281854" name="Straight Connector 1281853"/>
        <xdr:cNvCxnSpPr/>
      </xdr:nvCxnSpPr>
      <xdr:spPr>
        <a:xfrm flipV="1">
          <a:off x="7296345" y="20625479"/>
          <a:ext cx="351246" cy="1845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91089</xdr:colOff>
      <xdr:row>37</xdr:row>
      <xdr:rowOff>457935</xdr:rowOff>
    </xdr:from>
    <xdr:to>
      <xdr:col>14</xdr:col>
      <xdr:colOff>444500</xdr:colOff>
      <xdr:row>38</xdr:row>
      <xdr:rowOff>114977</xdr:rowOff>
    </xdr:to>
    <xdr:cxnSp macro="">
      <xdr:nvCxnSpPr>
        <xdr:cNvPr id="1281855" name="Straight Connector 1281854"/>
        <xdr:cNvCxnSpPr/>
      </xdr:nvCxnSpPr>
      <xdr:spPr>
        <a:xfrm flipV="1">
          <a:off x="7647589" y="20428685"/>
          <a:ext cx="353411" cy="1967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38</xdr:row>
      <xdr:rowOff>299548</xdr:rowOff>
    </xdr:from>
    <xdr:to>
      <xdr:col>13</xdr:col>
      <xdr:colOff>279597</xdr:colOff>
      <xdr:row>38</xdr:row>
      <xdr:rowOff>486459</xdr:rowOff>
    </xdr:to>
    <xdr:cxnSp macro="">
      <xdr:nvCxnSpPr>
        <xdr:cNvPr id="1281856" name="Straight Connector 1281855"/>
        <xdr:cNvCxnSpPr/>
      </xdr:nvCxnSpPr>
      <xdr:spPr>
        <a:xfrm flipV="1">
          <a:off x="6959209" y="20810048"/>
          <a:ext cx="337138" cy="1869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400140</xdr:colOff>
      <xdr:row>36</xdr:row>
      <xdr:rowOff>311823</xdr:rowOff>
    </xdr:from>
    <xdr:to>
      <xdr:col>17</xdr:col>
      <xdr:colOff>401985</xdr:colOff>
      <xdr:row>37</xdr:row>
      <xdr:rowOff>13111</xdr:rowOff>
    </xdr:to>
    <xdr:cxnSp macro="">
      <xdr:nvCxnSpPr>
        <xdr:cNvPr id="1281857" name="Straight Connector 1281856"/>
        <xdr:cNvCxnSpPr/>
      </xdr:nvCxnSpPr>
      <xdr:spPr>
        <a:xfrm flipV="1">
          <a:off x="9036140" y="19742823"/>
          <a:ext cx="541595" cy="2410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401982</xdr:colOff>
      <xdr:row>35</xdr:row>
      <xdr:rowOff>386361</xdr:rowOff>
    </xdr:from>
    <xdr:to>
      <xdr:col>19</xdr:col>
      <xdr:colOff>412750</xdr:colOff>
      <xdr:row>36</xdr:row>
      <xdr:rowOff>311823</xdr:rowOff>
    </xdr:to>
    <xdr:cxnSp macro="">
      <xdr:nvCxnSpPr>
        <xdr:cNvPr id="1281858" name="Straight Connector 1281857"/>
        <xdr:cNvCxnSpPr/>
      </xdr:nvCxnSpPr>
      <xdr:spPr>
        <a:xfrm flipV="1">
          <a:off x="9577732" y="19277611"/>
          <a:ext cx="1090268" cy="4652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37</xdr:row>
      <xdr:rowOff>13108</xdr:rowOff>
    </xdr:from>
    <xdr:to>
      <xdr:col>16</xdr:col>
      <xdr:colOff>400144</xdr:colOff>
      <xdr:row>37</xdr:row>
      <xdr:rowOff>457935</xdr:rowOff>
    </xdr:to>
    <xdr:cxnSp macro="">
      <xdr:nvCxnSpPr>
        <xdr:cNvPr id="1281859" name="Straight Connector 1281858"/>
        <xdr:cNvCxnSpPr/>
      </xdr:nvCxnSpPr>
      <xdr:spPr>
        <a:xfrm flipV="1">
          <a:off x="8001000" y="19983858"/>
          <a:ext cx="1035144" cy="4448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73368</xdr:colOff>
      <xdr:row>34</xdr:row>
      <xdr:rowOff>525720</xdr:rowOff>
    </xdr:from>
    <xdr:to>
      <xdr:col>22</xdr:col>
      <xdr:colOff>172769</xdr:colOff>
      <xdr:row>35</xdr:row>
      <xdr:rowOff>19630</xdr:rowOff>
    </xdr:to>
    <xdr:cxnSp macro="">
      <xdr:nvCxnSpPr>
        <xdr:cNvPr id="1281860" name="Straight Connector 1281859"/>
        <xdr:cNvCxnSpPr/>
      </xdr:nvCxnSpPr>
      <xdr:spPr>
        <a:xfrm flipV="1">
          <a:off x="11947868" y="18877220"/>
          <a:ext cx="99401" cy="336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172765</xdr:colOff>
      <xdr:row>34</xdr:row>
      <xdr:rowOff>167140</xdr:rowOff>
    </xdr:from>
    <xdr:to>
      <xdr:col>24</xdr:col>
      <xdr:colOff>381000</xdr:colOff>
      <xdr:row>34</xdr:row>
      <xdr:rowOff>525718</xdr:rowOff>
    </xdr:to>
    <xdr:cxnSp macro="">
      <xdr:nvCxnSpPr>
        <xdr:cNvPr id="1281861" name="Straight Connector 1281860"/>
        <xdr:cNvCxnSpPr/>
      </xdr:nvCxnSpPr>
      <xdr:spPr>
        <a:xfrm flipV="1">
          <a:off x="12047265" y="18518640"/>
          <a:ext cx="1287735" cy="3585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35</xdr:row>
      <xdr:rowOff>19625</xdr:rowOff>
    </xdr:from>
    <xdr:to>
      <xdr:col>22</xdr:col>
      <xdr:colOff>73372</xdr:colOff>
      <xdr:row>35</xdr:row>
      <xdr:rowOff>386361</xdr:rowOff>
    </xdr:to>
    <xdr:cxnSp macro="">
      <xdr:nvCxnSpPr>
        <xdr:cNvPr id="1281862" name="Straight Connector 1281861"/>
        <xdr:cNvCxnSpPr/>
      </xdr:nvCxnSpPr>
      <xdr:spPr>
        <a:xfrm flipV="1">
          <a:off x="10668000" y="18910875"/>
          <a:ext cx="1279872" cy="3667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221673</xdr:colOff>
      <xdr:row>33</xdr:row>
      <xdr:rowOff>247926</xdr:rowOff>
    </xdr:from>
    <xdr:to>
      <xdr:col>29</xdr:col>
      <xdr:colOff>349250</xdr:colOff>
      <xdr:row>33</xdr:row>
      <xdr:rowOff>458456</xdr:rowOff>
    </xdr:to>
    <xdr:cxnSp macro="">
      <xdr:nvCxnSpPr>
        <xdr:cNvPr id="1281863" name="Straight Connector 1281862"/>
        <xdr:cNvCxnSpPr/>
      </xdr:nvCxnSpPr>
      <xdr:spPr>
        <a:xfrm flipV="1">
          <a:off x="14794923" y="18059676"/>
          <a:ext cx="1207077" cy="2105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521219</xdr:colOff>
      <xdr:row>33</xdr:row>
      <xdr:rowOff>458453</xdr:rowOff>
    </xdr:from>
    <xdr:to>
      <xdr:col>27</xdr:col>
      <xdr:colOff>221678</xdr:colOff>
      <xdr:row>33</xdr:row>
      <xdr:rowOff>485113</xdr:rowOff>
    </xdr:to>
    <xdr:cxnSp macro="">
      <xdr:nvCxnSpPr>
        <xdr:cNvPr id="1281864" name="Straight Connector 1281863"/>
        <xdr:cNvCxnSpPr/>
      </xdr:nvCxnSpPr>
      <xdr:spPr>
        <a:xfrm flipV="1">
          <a:off x="14554719" y="18270203"/>
          <a:ext cx="240209" cy="266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33</xdr:row>
      <xdr:rowOff>485113</xdr:rowOff>
    </xdr:from>
    <xdr:to>
      <xdr:col>26</xdr:col>
      <xdr:colOff>521222</xdr:colOff>
      <xdr:row>34</xdr:row>
      <xdr:rowOff>167140</xdr:rowOff>
    </xdr:to>
    <xdr:cxnSp macro="">
      <xdr:nvCxnSpPr>
        <xdr:cNvPr id="1281865" name="Straight Connector 1281864"/>
        <xdr:cNvCxnSpPr/>
      </xdr:nvCxnSpPr>
      <xdr:spPr>
        <a:xfrm flipV="1">
          <a:off x="13335000" y="18296863"/>
          <a:ext cx="1219722" cy="2217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319480</xdr:colOff>
      <xdr:row>32</xdr:row>
      <xdr:rowOff>532577</xdr:rowOff>
    </xdr:from>
    <xdr:to>
      <xdr:col>34</xdr:col>
      <xdr:colOff>317500</xdr:colOff>
      <xdr:row>33</xdr:row>
      <xdr:rowOff>104882</xdr:rowOff>
    </xdr:to>
    <xdr:cxnSp macro="">
      <xdr:nvCxnSpPr>
        <xdr:cNvPr id="1281866" name="Straight Connector 1281865"/>
        <xdr:cNvCxnSpPr/>
      </xdr:nvCxnSpPr>
      <xdr:spPr>
        <a:xfrm flipV="1">
          <a:off x="17591480" y="17804577"/>
          <a:ext cx="1077520" cy="1120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367464</xdr:colOff>
      <xdr:row>33</xdr:row>
      <xdr:rowOff>104880</xdr:rowOff>
    </xdr:from>
    <xdr:to>
      <xdr:col>32</xdr:col>
      <xdr:colOff>319484</xdr:colOff>
      <xdr:row>33</xdr:row>
      <xdr:rowOff>128825</xdr:rowOff>
    </xdr:to>
    <xdr:cxnSp macro="">
      <xdr:nvCxnSpPr>
        <xdr:cNvPr id="1281867" name="Straight Connector 1281866"/>
        <xdr:cNvCxnSpPr/>
      </xdr:nvCxnSpPr>
      <xdr:spPr>
        <a:xfrm flipV="1">
          <a:off x="17099714" y="17916630"/>
          <a:ext cx="491770" cy="239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33</xdr:row>
      <xdr:rowOff>128826</xdr:rowOff>
    </xdr:from>
    <xdr:to>
      <xdr:col>31</xdr:col>
      <xdr:colOff>367467</xdr:colOff>
      <xdr:row>33</xdr:row>
      <xdr:rowOff>247926</xdr:rowOff>
    </xdr:to>
    <xdr:cxnSp macro="">
      <xdr:nvCxnSpPr>
        <xdr:cNvPr id="1281868" name="Straight Connector 1281867"/>
        <xdr:cNvCxnSpPr/>
      </xdr:nvCxnSpPr>
      <xdr:spPr>
        <a:xfrm flipV="1">
          <a:off x="16002000" y="17940576"/>
          <a:ext cx="1097717" cy="1191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373132</xdr:colOff>
      <xdr:row>32</xdr:row>
      <xdr:rowOff>409961</xdr:rowOff>
    </xdr:from>
    <xdr:to>
      <xdr:col>39</xdr:col>
      <xdr:colOff>285750</xdr:colOff>
      <xdr:row>32</xdr:row>
      <xdr:rowOff>463277</xdr:rowOff>
    </xdr:to>
    <xdr:cxnSp macro="">
      <xdr:nvCxnSpPr>
        <xdr:cNvPr id="1281869" name="Straight Connector 1281868"/>
        <xdr:cNvCxnSpPr/>
      </xdr:nvCxnSpPr>
      <xdr:spPr>
        <a:xfrm flipV="1">
          <a:off x="20343882" y="17681961"/>
          <a:ext cx="992118" cy="533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249856</xdr:colOff>
      <xdr:row>32</xdr:row>
      <xdr:rowOff>463277</xdr:rowOff>
    </xdr:from>
    <xdr:to>
      <xdr:col>37</xdr:col>
      <xdr:colOff>373137</xdr:colOff>
      <xdr:row>32</xdr:row>
      <xdr:rowOff>476574</xdr:rowOff>
    </xdr:to>
    <xdr:cxnSp macro="">
      <xdr:nvCxnSpPr>
        <xdr:cNvPr id="1281870" name="Straight Connector 1281869"/>
        <xdr:cNvCxnSpPr/>
      </xdr:nvCxnSpPr>
      <xdr:spPr>
        <a:xfrm flipV="1">
          <a:off x="19680856" y="17735277"/>
          <a:ext cx="663031" cy="132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32</xdr:row>
      <xdr:rowOff>476574</xdr:rowOff>
    </xdr:from>
    <xdr:to>
      <xdr:col>36</xdr:col>
      <xdr:colOff>249859</xdr:colOff>
      <xdr:row>32</xdr:row>
      <xdr:rowOff>532577</xdr:rowOff>
    </xdr:to>
    <xdr:cxnSp macro="">
      <xdr:nvCxnSpPr>
        <xdr:cNvPr id="1281871" name="Straight Connector 1281870"/>
        <xdr:cNvCxnSpPr/>
      </xdr:nvCxnSpPr>
      <xdr:spPr>
        <a:xfrm flipV="1">
          <a:off x="18669000" y="17748574"/>
          <a:ext cx="1011859" cy="560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385482</xdr:colOff>
      <xdr:row>32</xdr:row>
      <xdr:rowOff>390815</xdr:rowOff>
    </xdr:from>
    <xdr:to>
      <xdr:col>44</xdr:col>
      <xdr:colOff>254000</xdr:colOff>
      <xdr:row>32</xdr:row>
      <xdr:rowOff>398804</xdr:rowOff>
    </xdr:to>
    <xdr:cxnSp macro="">
      <xdr:nvCxnSpPr>
        <xdr:cNvPr id="1281872" name="Straight Connector 1281871"/>
        <xdr:cNvCxnSpPr/>
      </xdr:nvCxnSpPr>
      <xdr:spPr>
        <a:xfrm flipV="1">
          <a:off x="23054982" y="17662815"/>
          <a:ext cx="948018" cy="79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168236</xdr:colOff>
      <xdr:row>32</xdr:row>
      <xdr:rowOff>398802</xdr:rowOff>
    </xdr:from>
    <xdr:to>
      <xdr:col>42</xdr:col>
      <xdr:colOff>385485</xdr:colOff>
      <xdr:row>32</xdr:row>
      <xdr:rowOff>401791</xdr:rowOff>
    </xdr:to>
    <xdr:cxnSp macro="">
      <xdr:nvCxnSpPr>
        <xdr:cNvPr id="1281873" name="Straight Connector 1281872"/>
        <xdr:cNvCxnSpPr/>
      </xdr:nvCxnSpPr>
      <xdr:spPr>
        <a:xfrm flipV="1">
          <a:off x="22297986" y="17670802"/>
          <a:ext cx="756999" cy="29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32</xdr:row>
      <xdr:rowOff>401793</xdr:rowOff>
    </xdr:from>
    <xdr:to>
      <xdr:col>41</xdr:col>
      <xdr:colOff>168238</xdr:colOff>
      <xdr:row>32</xdr:row>
      <xdr:rowOff>409961</xdr:rowOff>
    </xdr:to>
    <xdr:cxnSp macro="">
      <xdr:nvCxnSpPr>
        <xdr:cNvPr id="1281874" name="Straight Connector 1281873"/>
        <xdr:cNvCxnSpPr/>
      </xdr:nvCxnSpPr>
      <xdr:spPr>
        <a:xfrm flipV="1">
          <a:off x="21336000" y="17673793"/>
          <a:ext cx="961988" cy="81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357026</xdr:colOff>
      <xdr:row>32</xdr:row>
      <xdr:rowOff>452780</xdr:rowOff>
    </xdr:from>
    <xdr:to>
      <xdr:col>49</xdr:col>
      <xdr:colOff>222250</xdr:colOff>
      <xdr:row>32</xdr:row>
      <xdr:rowOff>498154</xdr:rowOff>
    </xdr:to>
    <xdr:cxnSp macro="">
      <xdr:nvCxnSpPr>
        <xdr:cNvPr id="1281875" name="Straight Connector 1281874"/>
        <xdr:cNvCxnSpPr/>
      </xdr:nvCxnSpPr>
      <xdr:spPr>
        <a:xfrm>
          <a:off x="25725276" y="17724780"/>
          <a:ext cx="944724" cy="453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124462</xdr:colOff>
      <xdr:row>32</xdr:row>
      <xdr:rowOff>435970</xdr:rowOff>
    </xdr:from>
    <xdr:to>
      <xdr:col>47</xdr:col>
      <xdr:colOff>357031</xdr:colOff>
      <xdr:row>32</xdr:row>
      <xdr:rowOff>452780</xdr:rowOff>
    </xdr:to>
    <xdr:cxnSp macro="">
      <xdr:nvCxnSpPr>
        <xdr:cNvPr id="1281876" name="Straight Connector 1281875"/>
        <xdr:cNvCxnSpPr/>
      </xdr:nvCxnSpPr>
      <xdr:spPr>
        <a:xfrm>
          <a:off x="24952962" y="17707970"/>
          <a:ext cx="772319" cy="168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32</xdr:row>
      <xdr:rowOff>390815</xdr:rowOff>
    </xdr:from>
    <xdr:to>
      <xdr:col>46</xdr:col>
      <xdr:colOff>124465</xdr:colOff>
      <xdr:row>32</xdr:row>
      <xdr:rowOff>435970</xdr:rowOff>
    </xdr:to>
    <xdr:cxnSp macro="">
      <xdr:nvCxnSpPr>
        <xdr:cNvPr id="1281877" name="Straight Connector 1281876"/>
        <xdr:cNvCxnSpPr/>
      </xdr:nvCxnSpPr>
      <xdr:spPr>
        <a:xfrm>
          <a:off x="24003000" y="17662815"/>
          <a:ext cx="949965" cy="451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285886</xdr:colOff>
      <xdr:row>33</xdr:row>
      <xdr:rowOff>140653</xdr:rowOff>
    </xdr:from>
    <xdr:to>
      <xdr:col>54</xdr:col>
      <xdr:colOff>190500</xdr:colOff>
      <xdr:row>33</xdr:row>
      <xdr:rowOff>270213</xdr:rowOff>
    </xdr:to>
    <xdr:cxnSp macro="">
      <xdr:nvCxnSpPr>
        <xdr:cNvPr id="1281878" name="Straight Connector 1281877"/>
        <xdr:cNvCxnSpPr/>
      </xdr:nvCxnSpPr>
      <xdr:spPr>
        <a:xfrm>
          <a:off x="28352886" y="17952403"/>
          <a:ext cx="984114" cy="1295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122923</xdr:colOff>
      <xdr:row>33</xdr:row>
      <xdr:rowOff>84717</xdr:rowOff>
    </xdr:from>
    <xdr:to>
      <xdr:col>52</xdr:col>
      <xdr:colOff>285890</xdr:colOff>
      <xdr:row>33</xdr:row>
      <xdr:rowOff>140652</xdr:rowOff>
    </xdr:to>
    <xdr:cxnSp macro="">
      <xdr:nvCxnSpPr>
        <xdr:cNvPr id="1281879" name="Straight Connector 1281878"/>
        <xdr:cNvCxnSpPr/>
      </xdr:nvCxnSpPr>
      <xdr:spPr>
        <a:xfrm>
          <a:off x="27650173" y="17896467"/>
          <a:ext cx="702717" cy="559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32</xdr:row>
      <xdr:rowOff>498154</xdr:rowOff>
    </xdr:from>
    <xdr:to>
      <xdr:col>51</xdr:col>
      <xdr:colOff>122929</xdr:colOff>
      <xdr:row>33</xdr:row>
      <xdr:rowOff>84719</xdr:rowOff>
    </xdr:to>
    <xdr:cxnSp macro="">
      <xdr:nvCxnSpPr>
        <xdr:cNvPr id="1281880" name="Straight Connector 1281879"/>
        <xdr:cNvCxnSpPr/>
      </xdr:nvCxnSpPr>
      <xdr:spPr>
        <a:xfrm>
          <a:off x="26670000" y="17770154"/>
          <a:ext cx="980179" cy="1263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167407</xdr:colOff>
      <xdr:row>34</xdr:row>
      <xdr:rowOff>96910</xdr:rowOff>
    </xdr:from>
    <xdr:to>
      <xdr:col>59</xdr:col>
      <xdr:colOff>158750</xdr:colOff>
      <xdr:row>34</xdr:row>
      <xdr:rowOff>370928</xdr:rowOff>
    </xdr:to>
    <xdr:cxnSp macro="">
      <xdr:nvCxnSpPr>
        <xdr:cNvPr id="1281881" name="Straight Connector 1281880"/>
        <xdr:cNvCxnSpPr/>
      </xdr:nvCxnSpPr>
      <xdr:spPr>
        <a:xfrm>
          <a:off x="30933157" y="18448410"/>
          <a:ext cx="1070843" cy="2740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171562</xdr:colOff>
      <xdr:row>33</xdr:row>
      <xdr:rowOff>535225</xdr:rowOff>
    </xdr:from>
    <xdr:to>
      <xdr:col>57</xdr:col>
      <xdr:colOff>167410</xdr:colOff>
      <xdr:row>34</xdr:row>
      <xdr:rowOff>96909</xdr:rowOff>
    </xdr:to>
    <xdr:cxnSp macro="">
      <xdr:nvCxnSpPr>
        <xdr:cNvPr id="1281882" name="Straight Connector 1281881"/>
        <xdr:cNvCxnSpPr/>
      </xdr:nvCxnSpPr>
      <xdr:spPr>
        <a:xfrm>
          <a:off x="30397562" y="18346975"/>
          <a:ext cx="535598" cy="1014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33</xdr:row>
      <xdr:rowOff>270213</xdr:rowOff>
    </xdr:from>
    <xdr:to>
      <xdr:col>56</xdr:col>
      <xdr:colOff>171565</xdr:colOff>
      <xdr:row>33</xdr:row>
      <xdr:rowOff>535228</xdr:rowOff>
    </xdr:to>
    <xdr:cxnSp macro="">
      <xdr:nvCxnSpPr>
        <xdr:cNvPr id="1281883" name="Straight Connector 1281882"/>
        <xdr:cNvCxnSpPr/>
      </xdr:nvCxnSpPr>
      <xdr:spPr>
        <a:xfrm>
          <a:off x="29337000" y="18081963"/>
          <a:ext cx="1060565" cy="2650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533034</xdr:colOff>
      <xdr:row>35</xdr:row>
      <xdr:rowOff>445866</xdr:rowOff>
    </xdr:from>
    <xdr:to>
      <xdr:col>64</xdr:col>
      <xdr:colOff>127000</xdr:colOff>
      <xdr:row>36</xdr:row>
      <xdr:rowOff>438525</xdr:rowOff>
    </xdr:to>
    <xdr:cxnSp macro="">
      <xdr:nvCxnSpPr>
        <xdr:cNvPr id="1281884" name="Straight Connector 1281883"/>
        <xdr:cNvCxnSpPr/>
      </xdr:nvCxnSpPr>
      <xdr:spPr>
        <a:xfrm>
          <a:off x="33457784" y="19337116"/>
          <a:ext cx="1213216" cy="5324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283837</xdr:colOff>
      <xdr:row>35</xdr:row>
      <xdr:rowOff>350769</xdr:rowOff>
    </xdr:from>
    <xdr:to>
      <xdr:col>61</xdr:col>
      <xdr:colOff>533037</xdr:colOff>
      <xdr:row>35</xdr:row>
      <xdr:rowOff>445864</xdr:rowOff>
    </xdr:to>
    <xdr:cxnSp macro="">
      <xdr:nvCxnSpPr>
        <xdr:cNvPr id="1281885" name="Straight Connector 1281884"/>
        <xdr:cNvCxnSpPr/>
      </xdr:nvCxnSpPr>
      <xdr:spPr>
        <a:xfrm>
          <a:off x="33208587" y="19242019"/>
          <a:ext cx="249200" cy="950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34</xdr:row>
      <xdr:rowOff>370928</xdr:rowOff>
    </xdr:from>
    <xdr:to>
      <xdr:col>61</xdr:col>
      <xdr:colOff>283840</xdr:colOff>
      <xdr:row>35</xdr:row>
      <xdr:rowOff>350774</xdr:rowOff>
    </xdr:to>
    <xdr:cxnSp macro="">
      <xdr:nvCxnSpPr>
        <xdr:cNvPr id="1281886" name="Straight Connector 1281885"/>
        <xdr:cNvCxnSpPr/>
      </xdr:nvCxnSpPr>
      <xdr:spPr>
        <a:xfrm>
          <a:off x="32004000" y="18722428"/>
          <a:ext cx="1204590" cy="5195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526616</xdr:colOff>
      <xdr:row>37</xdr:row>
      <xdr:rowOff>131014</xdr:rowOff>
    </xdr:from>
    <xdr:to>
      <xdr:col>64</xdr:col>
      <xdr:colOff>528055</xdr:colOff>
      <xdr:row>37</xdr:row>
      <xdr:rowOff>131904</xdr:rowOff>
    </xdr:to>
    <xdr:cxnSp macro="">
      <xdr:nvCxnSpPr>
        <xdr:cNvPr id="1281887" name="Straight Connector 1281886"/>
        <xdr:cNvCxnSpPr/>
      </xdr:nvCxnSpPr>
      <xdr:spPr>
        <a:xfrm>
          <a:off x="35070616" y="20101764"/>
          <a:ext cx="1439" cy="8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528055</xdr:colOff>
      <xdr:row>37</xdr:row>
      <xdr:rowOff>131900</xdr:rowOff>
    </xdr:from>
    <xdr:to>
      <xdr:col>65</xdr:col>
      <xdr:colOff>387865</xdr:colOff>
      <xdr:row>37</xdr:row>
      <xdr:rowOff>364843</xdr:rowOff>
    </xdr:to>
    <xdr:cxnSp macro="">
      <xdr:nvCxnSpPr>
        <xdr:cNvPr id="1281888" name="Straight Connector 1281887"/>
        <xdr:cNvCxnSpPr/>
      </xdr:nvCxnSpPr>
      <xdr:spPr>
        <a:xfrm>
          <a:off x="35072055" y="20102650"/>
          <a:ext cx="399560" cy="2329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36</xdr:row>
      <xdr:rowOff>438525</xdr:rowOff>
    </xdr:from>
    <xdr:to>
      <xdr:col>64</xdr:col>
      <xdr:colOff>526616</xdr:colOff>
      <xdr:row>37</xdr:row>
      <xdr:rowOff>131012</xdr:rowOff>
    </xdr:to>
    <xdr:cxnSp macro="">
      <xdr:nvCxnSpPr>
        <xdr:cNvPr id="1281889" name="Straight Connector 1281888"/>
        <xdr:cNvCxnSpPr/>
      </xdr:nvCxnSpPr>
      <xdr:spPr>
        <a:xfrm>
          <a:off x="34671000" y="19869525"/>
          <a:ext cx="399616" cy="2322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387890</xdr:colOff>
      <xdr:row>37</xdr:row>
      <xdr:rowOff>364861</xdr:rowOff>
    </xdr:from>
    <xdr:to>
      <xdr:col>65</xdr:col>
      <xdr:colOff>387893</xdr:colOff>
      <xdr:row>37</xdr:row>
      <xdr:rowOff>364863</xdr:rowOff>
    </xdr:to>
    <xdr:cxnSp macro="">
      <xdr:nvCxnSpPr>
        <xdr:cNvPr id="1281890" name="Straight Connector 1281889"/>
        <xdr:cNvCxnSpPr/>
      </xdr:nvCxnSpPr>
      <xdr:spPr>
        <a:xfrm>
          <a:off x="35471640" y="20335611"/>
          <a:ext cx="3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387893</xdr:colOff>
      <xdr:row>37</xdr:row>
      <xdr:rowOff>364860</xdr:rowOff>
    </xdr:from>
    <xdr:to>
      <xdr:col>65</xdr:col>
      <xdr:colOff>387917</xdr:colOff>
      <xdr:row>37</xdr:row>
      <xdr:rowOff>364877</xdr:rowOff>
    </xdr:to>
    <xdr:cxnSp macro="">
      <xdr:nvCxnSpPr>
        <xdr:cNvPr id="1281891" name="Straight Connector 1281890"/>
        <xdr:cNvCxnSpPr/>
      </xdr:nvCxnSpPr>
      <xdr:spPr>
        <a:xfrm>
          <a:off x="35471643" y="20335610"/>
          <a:ext cx="24" cy="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37</xdr:row>
      <xdr:rowOff>364843</xdr:rowOff>
    </xdr:from>
    <xdr:to>
      <xdr:col>65</xdr:col>
      <xdr:colOff>387890</xdr:colOff>
      <xdr:row>37</xdr:row>
      <xdr:rowOff>364860</xdr:rowOff>
    </xdr:to>
    <xdr:cxnSp macro="">
      <xdr:nvCxnSpPr>
        <xdr:cNvPr id="1281892" name="Straight Connector 1281891"/>
        <xdr:cNvCxnSpPr/>
      </xdr:nvCxnSpPr>
      <xdr:spPr>
        <a:xfrm>
          <a:off x="35471615" y="20335593"/>
          <a:ext cx="25" cy="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516040</xdr:colOff>
      <xdr:row>37</xdr:row>
      <xdr:rowOff>446115</xdr:rowOff>
    </xdr:from>
    <xdr:to>
      <xdr:col>65</xdr:col>
      <xdr:colOff>526064</xdr:colOff>
      <xdr:row>37</xdr:row>
      <xdr:rowOff>452737</xdr:rowOff>
    </xdr:to>
    <xdr:cxnSp macro="">
      <xdr:nvCxnSpPr>
        <xdr:cNvPr id="1281893" name="Straight Connector 1281892"/>
        <xdr:cNvCxnSpPr/>
      </xdr:nvCxnSpPr>
      <xdr:spPr>
        <a:xfrm>
          <a:off x="35599790" y="20416865"/>
          <a:ext cx="10024" cy="66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526064</xdr:colOff>
      <xdr:row>37</xdr:row>
      <xdr:rowOff>452734</xdr:rowOff>
    </xdr:from>
    <xdr:to>
      <xdr:col>66</xdr:col>
      <xdr:colOff>114300</xdr:colOff>
      <xdr:row>37</xdr:row>
      <xdr:rowOff>533947</xdr:rowOff>
    </xdr:to>
    <xdr:cxnSp macro="">
      <xdr:nvCxnSpPr>
        <xdr:cNvPr id="1281894" name="Straight Connector 1281893"/>
        <xdr:cNvCxnSpPr/>
      </xdr:nvCxnSpPr>
      <xdr:spPr>
        <a:xfrm>
          <a:off x="35609814" y="20423484"/>
          <a:ext cx="127986" cy="812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37</xdr:row>
      <xdr:rowOff>364877</xdr:rowOff>
    </xdr:from>
    <xdr:to>
      <xdr:col>65</xdr:col>
      <xdr:colOff>516040</xdr:colOff>
      <xdr:row>37</xdr:row>
      <xdr:rowOff>446114</xdr:rowOff>
    </xdr:to>
    <xdr:cxnSp macro="">
      <xdr:nvCxnSpPr>
        <xdr:cNvPr id="1281895" name="Straight Connector 1281894"/>
        <xdr:cNvCxnSpPr/>
      </xdr:nvCxnSpPr>
      <xdr:spPr>
        <a:xfrm>
          <a:off x="35471667" y="20335627"/>
          <a:ext cx="128123" cy="812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63574</xdr:colOff>
      <xdr:row>38</xdr:row>
      <xdr:rowOff>337908</xdr:rowOff>
    </xdr:from>
    <xdr:to>
      <xdr:col>67</xdr:col>
      <xdr:colOff>157814</xdr:colOff>
      <xdr:row>38</xdr:row>
      <xdr:rowOff>405366</xdr:rowOff>
    </xdr:to>
    <xdr:cxnSp macro="">
      <xdr:nvCxnSpPr>
        <xdr:cNvPr id="1281896" name="Straight Connector 1281895"/>
        <xdr:cNvCxnSpPr/>
      </xdr:nvCxnSpPr>
      <xdr:spPr>
        <a:xfrm>
          <a:off x="36226824" y="20848408"/>
          <a:ext cx="94240" cy="674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157811</xdr:colOff>
      <xdr:row>38</xdr:row>
      <xdr:rowOff>405361</xdr:rowOff>
    </xdr:from>
    <xdr:to>
      <xdr:col>68</xdr:col>
      <xdr:colOff>101600</xdr:colOff>
      <xdr:row>39</xdr:row>
      <xdr:rowOff>205949</xdr:rowOff>
    </xdr:to>
    <xdr:cxnSp macro="">
      <xdr:nvCxnSpPr>
        <xdr:cNvPr id="1281897" name="Straight Connector 1281896"/>
        <xdr:cNvCxnSpPr/>
      </xdr:nvCxnSpPr>
      <xdr:spPr>
        <a:xfrm>
          <a:off x="36321061" y="20915861"/>
          <a:ext cx="483539" cy="3403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37</xdr:row>
      <xdr:rowOff>533947</xdr:rowOff>
    </xdr:from>
    <xdr:to>
      <xdr:col>67</xdr:col>
      <xdr:colOff>63578</xdr:colOff>
      <xdr:row>38</xdr:row>
      <xdr:rowOff>337907</xdr:rowOff>
    </xdr:to>
    <xdr:cxnSp macro="">
      <xdr:nvCxnSpPr>
        <xdr:cNvPr id="1281898" name="Straight Connector 1281897"/>
        <xdr:cNvCxnSpPr/>
      </xdr:nvCxnSpPr>
      <xdr:spPr>
        <a:xfrm>
          <a:off x="35737800" y="20504697"/>
          <a:ext cx="489028" cy="3437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328572</xdr:colOff>
      <xdr:row>39</xdr:row>
      <xdr:rowOff>385615</xdr:rowOff>
    </xdr:from>
    <xdr:to>
      <xdr:col>68</xdr:col>
      <xdr:colOff>410626</xdr:colOff>
      <xdr:row>39</xdr:row>
      <xdr:rowOff>449980</xdr:rowOff>
    </xdr:to>
    <xdr:cxnSp macro="">
      <xdr:nvCxnSpPr>
        <xdr:cNvPr id="1281899" name="Straight Connector 1281898"/>
        <xdr:cNvCxnSpPr/>
      </xdr:nvCxnSpPr>
      <xdr:spPr>
        <a:xfrm>
          <a:off x="37031572" y="21435865"/>
          <a:ext cx="82054" cy="643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410623</xdr:colOff>
      <xdr:row>39</xdr:row>
      <xdr:rowOff>449977</xdr:rowOff>
    </xdr:from>
    <xdr:to>
      <xdr:col>69</xdr:col>
      <xdr:colOff>95250</xdr:colOff>
      <xdr:row>40</xdr:row>
      <xdr:rowOff>87768</xdr:rowOff>
    </xdr:to>
    <xdr:cxnSp macro="">
      <xdr:nvCxnSpPr>
        <xdr:cNvPr id="1281900" name="Straight Connector 1281899"/>
        <xdr:cNvCxnSpPr/>
      </xdr:nvCxnSpPr>
      <xdr:spPr>
        <a:xfrm>
          <a:off x="37113623" y="21500227"/>
          <a:ext cx="224377" cy="1775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39</xdr:row>
      <xdr:rowOff>205949</xdr:rowOff>
    </xdr:from>
    <xdr:to>
      <xdr:col>68</xdr:col>
      <xdr:colOff>328572</xdr:colOff>
      <xdr:row>39</xdr:row>
      <xdr:rowOff>385614</xdr:rowOff>
    </xdr:to>
    <xdr:cxnSp macro="">
      <xdr:nvCxnSpPr>
        <xdr:cNvPr id="1281901" name="Straight Connector 1281900"/>
        <xdr:cNvCxnSpPr/>
      </xdr:nvCxnSpPr>
      <xdr:spPr>
        <a:xfrm>
          <a:off x="36804600" y="21256199"/>
          <a:ext cx="226972" cy="1796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309714</xdr:colOff>
      <xdr:row>40</xdr:row>
      <xdr:rowOff>270960</xdr:rowOff>
    </xdr:from>
    <xdr:to>
      <xdr:col>69</xdr:col>
      <xdr:colOff>417798</xdr:colOff>
      <xdr:row>40</xdr:row>
      <xdr:rowOff>360792</xdr:rowOff>
    </xdr:to>
    <xdr:cxnSp macro="">
      <xdr:nvCxnSpPr>
        <xdr:cNvPr id="1281902" name="Straight Connector 1281901"/>
        <xdr:cNvCxnSpPr/>
      </xdr:nvCxnSpPr>
      <xdr:spPr>
        <a:xfrm>
          <a:off x="37552464" y="21860960"/>
          <a:ext cx="108084" cy="898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417798</xdr:colOff>
      <xdr:row>40</xdr:row>
      <xdr:rowOff>360787</xdr:rowOff>
    </xdr:from>
    <xdr:to>
      <xdr:col>70</xdr:col>
      <xdr:colOff>88900</xdr:colOff>
      <xdr:row>41</xdr:row>
      <xdr:rowOff>921</xdr:rowOff>
    </xdr:to>
    <xdr:cxnSp macro="">
      <xdr:nvCxnSpPr>
        <xdr:cNvPr id="1281903" name="Straight Connector 1281902"/>
        <xdr:cNvCxnSpPr/>
      </xdr:nvCxnSpPr>
      <xdr:spPr>
        <a:xfrm>
          <a:off x="37660548" y="21950787"/>
          <a:ext cx="210852" cy="1798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40</xdr:row>
      <xdr:rowOff>87768</xdr:rowOff>
    </xdr:from>
    <xdr:to>
      <xdr:col>69</xdr:col>
      <xdr:colOff>309718</xdr:colOff>
      <xdr:row>40</xdr:row>
      <xdr:rowOff>270959</xdr:rowOff>
    </xdr:to>
    <xdr:cxnSp macro="">
      <xdr:nvCxnSpPr>
        <xdr:cNvPr id="1281904" name="Straight Connector 1281903"/>
        <xdr:cNvCxnSpPr/>
      </xdr:nvCxnSpPr>
      <xdr:spPr>
        <a:xfrm>
          <a:off x="37338000" y="21677768"/>
          <a:ext cx="214468" cy="1831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451064</xdr:colOff>
      <xdr:row>41</xdr:row>
      <xdr:rowOff>344393</xdr:rowOff>
    </xdr:from>
    <xdr:to>
      <xdr:col>71</xdr:col>
      <xdr:colOff>186302</xdr:colOff>
      <xdr:row>42</xdr:row>
      <xdr:rowOff>51578</xdr:rowOff>
    </xdr:to>
    <xdr:cxnSp macro="">
      <xdr:nvCxnSpPr>
        <xdr:cNvPr id="1281905" name="Straight Connector 1281904"/>
        <xdr:cNvCxnSpPr/>
      </xdr:nvCxnSpPr>
      <xdr:spPr>
        <a:xfrm>
          <a:off x="38233564" y="22474143"/>
          <a:ext cx="274988" cy="2469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186299</xdr:colOff>
      <xdr:row>42</xdr:row>
      <xdr:rowOff>51574</xdr:rowOff>
    </xdr:from>
    <xdr:to>
      <xdr:col>71</xdr:col>
      <xdr:colOff>530188</xdr:colOff>
      <xdr:row>42</xdr:row>
      <xdr:rowOff>376169</xdr:rowOff>
    </xdr:to>
    <xdr:cxnSp macro="">
      <xdr:nvCxnSpPr>
        <xdr:cNvPr id="1281906" name="Straight Connector 1281905"/>
        <xdr:cNvCxnSpPr/>
      </xdr:nvCxnSpPr>
      <xdr:spPr>
        <a:xfrm>
          <a:off x="38508549" y="22721074"/>
          <a:ext cx="343889" cy="3245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41</xdr:row>
      <xdr:rowOff>921</xdr:rowOff>
    </xdr:from>
    <xdr:to>
      <xdr:col>70</xdr:col>
      <xdr:colOff>451064</xdr:colOff>
      <xdr:row>41</xdr:row>
      <xdr:rowOff>344391</xdr:rowOff>
    </xdr:to>
    <xdr:cxnSp macro="">
      <xdr:nvCxnSpPr>
        <xdr:cNvPr id="1281907" name="Straight Connector 1281906"/>
        <xdr:cNvCxnSpPr/>
      </xdr:nvCxnSpPr>
      <xdr:spPr>
        <a:xfrm>
          <a:off x="37871400" y="22130671"/>
          <a:ext cx="362164" cy="3434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17946</xdr:colOff>
      <xdr:row>42</xdr:row>
      <xdr:rowOff>407236</xdr:rowOff>
    </xdr:from>
    <xdr:to>
      <xdr:col>72</xdr:col>
      <xdr:colOff>51460</xdr:colOff>
      <xdr:row>42</xdr:row>
      <xdr:rowOff>446773</xdr:rowOff>
    </xdr:to>
    <xdr:cxnSp macro="">
      <xdr:nvCxnSpPr>
        <xdr:cNvPr id="1281908" name="Straight Connector 1281907"/>
        <xdr:cNvCxnSpPr/>
      </xdr:nvCxnSpPr>
      <xdr:spPr>
        <a:xfrm>
          <a:off x="38879946" y="23076736"/>
          <a:ext cx="33514" cy="395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51460</xdr:colOff>
      <xdr:row>42</xdr:row>
      <xdr:rowOff>446770</xdr:rowOff>
    </xdr:from>
    <xdr:to>
      <xdr:col>72</xdr:col>
      <xdr:colOff>76200</xdr:colOff>
      <xdr:row>42</xdr:row>
      <xdr:rowOff>474811</xdr:rowOff>
    </xdr:to>
    <xdr:cxnSp macro="">
      <xdr:nvCxnSpPr>
        <xdr:cNvPr id="1281909" name="Straight Connector 1281908"/>
        <xdr:cNvCxnSpPr/>
      </xdr:nvCxnSpPr>
      <xdr:spPr>
        <a:xfrm>
          <a:off x="38913460" y="23116270"/>
          <a:ext cx="24740" cy="280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42</xdr:row>
      <xdr:rowOff>376169</xdr:rowOff>
    </xdr:from>
    <xdr:to>
      <xdr:col>72</xdr:col>
      <xdr:colOff>17946</xdr:colOff>
      <xdr:row>42</xdr:row>
      <xdr:rowOff>407234</xdr:rowOff>
    </xdr:to>
    <xdr:cxnSp macro="">
      <xdr:nvCxnSpPr>
        <xdr:cNvPr id="1281910" name="Straight Connector 1281909"/>
        <xdr:cNvCxnSpPr/>
      </xdr:nvCxnSpPr>
      <xdr:spPr>
        <a:xfrm>
          <a:off x="38852438" y="23045669"/>
          <a:ext cx="27508" cy="31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191424</xdr:colOff>
      <xdr:row>43</xdr:row>
      <xdr:rowOff>68833</xdr:rowOff>
    </xdr:from>
    <xdr:to>
      <xdr:col>72</xdr:col>
      <xdr:colOff>350962</xdr:colOff>
      <xdr:row>43</xdr:row>
      <xdr:rowOff>260350</xdr:rowOff>
    </xdr:to>
    <xdr:cxnSp macro="">
      <xdr:nvCxnSpPr>
        <xdr:cNvPr id="1281911" name="Straight Connector 1281910"/>
        <xdr:cNvCxnSpPr/>
      </xdr:nvCxnSpPr>
      <xdr:spPr>
        <a:xfrm>
          <a:off x="39053424" y="23278083"/>
          <a:ext cx="159538" cy="1915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42</xdr:row>
      <xdr:rowOff>474811</xdr:rowOff>
    </xdr:from>
    <xdr:to>
      <xdr:col>72</xdr:col>
      <xdr:colOff>191424</xdr:colOff>
      <xdr:row>43</xdr:row>
      <xdr:rowOff>68831</xdr:rowOff>
    </xdr:to>
    <xdr:cxnSp macro="">
      <xdr:nvCxnSpPr>
        <xdr:cNvPr id="1281912" name="Straight Connector 1281911"/>
        <xdr:cNvCxnSpPr/>
      </xdr:nvCxnSpPr>
      <xdr:spPr>
        <a:xfrm>
          <a:off x="38938200" y="23144311"/>
          <a:ext cx="115224" cy="1337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14791</xdr:colOff>
      <xdr:row>43</xdr:row>
      <xdr:rowOff>78343</xdr:rowOff>
    </xdr:from>
    <xdr:to>
      <xdr:col>6</xdr:col>
      <xdr:colOff>166834</xdr:colOff>
      <xdr:row>43</xdr:row>
      <xdr:rowOff>260350</xdr:rowOff>
    </xdr:to>
    <xdr:cxnSp macro="">
      <xdr:nvCxnSpPr>
        <xdr:cNvPr id="1281913" name="Straight Connector 1281912"/>
        <xdr:cNvCxnSpPr/>
      </xdr:nvCxnSpPr>
      <xdr:spPr>
        <a:xfrm flipV="1">
          <a:off x="3253291" y="23287593"/>
          <a:ext cx="152043" cy="1820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166834</xdr:colOff>
      <xdr:row>43</xdr:row>
      <xdr:rowOff>4876</xdr:rowOff>
    </xdr:from>
    <xdr:to>
      <xdr:col>6</xdr:col>
      <xdr:colOff>230012</xdr:colOff>
      <xdr:row>43</xdr:row>
      <xdr:rowOff>78343</xdr:rowOff>
    </xdr:to>
    <xdr:cxnSp macro="">
      <xdr:nvCxnSpPr>
        <xdr:cNvPr id="1281914" name="Straight Connector 1281913"/>
        <xdr:cNvCxnSpPr/>
      </xdr:nvCxnSpPr>
      <xdr:spPr>
        <a:xfrm flipV="1">
          <a:off x="3405334" y="23214126"/>
          <a:ext cx="63178" cy="734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230026</xdr:colOff>
      <xdr:row>43</xdr:row>
      <xdr:rowOff>4846</xdr:rowOff>
    </xdr:from>
    <xdr:to>
      <xdr:col>6</xdr:col>
      <xdr:colOff>230050</xdr:colOff>
      <xdr:row>43</xdr:row>
      <xdr:rowOff>4863</xdr:rowOff>
    </xdr:to>
    <xdr:cxnSp macro="">
      <xdr:nvCxnSpPr>
        <xdr:cNvPr id="1281915" name="Straight Connector 1281914"/>
        <xdr:cNvCxnSpPr/>
      </xdr:nvCxnSpPr>
      <xdr:spPr>
        <a:xfrm flipV="1">
          <a:off x="3468526" y="23214096"/>
          <a:ext cx="24" cy="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230050</xdr:colOff>
      <xdr:row>43</xdr:row>
      <xdr:rowOff>4832</xdr:rowOff>
    </xdr:from>
    <xdr:to>
      <xdr:col>6</xdr:col>
      <xdr:colOff>230065</xdr:colOff>
      <xdr:row>43</xdr:row>
      <xdr:rowOff>4846</xdr:rowOff>
    </xdr:to>
    <xdr:cxnSp macro="">
      <xdr:nvCxnSpPr>
        <xdr:cNvPr id="1281916" name="Straight Connector 1281915"/>
        <xdr:cNvCxnSpPr/>
      </xdr:nvCxnSpPr>
      <xdr:spPr>
        <a:xfrm flipV="1">
          <a:off x="3468550" y="23214082"/>
          <a:ext cx="15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43</xdr:row>
      <xdr:rowOff>4862</xdr:rowOff>
    </xdr:from>
    <xdr:to>
      <xdr:col>6</xdr:col>
      <xdr:colOff>230026</xdr:colOff>
      <xdr:row>43</xdr:row>
      <xdr:rowOff>4876</xdr:rowOff>
    </xdr:to>
    <xdr:cxnSp macro="">
      <xdr:nvCxnSpPr>
        <xdr:cNvPr id="1281917" name="Straight Connector 1281916"/>
        <xdr:cNvCxnSpPr/>
      </xdr:nvCxnSpPr>
      <xdr:spPr>
        <a:xfrm flipV="1">
          <a:off x="3468512" y="23214112"/>
          <a:ext cx="14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304738</xdr:colOff>
      <xdr:row>42</xdr:row>
      <xdr:rowOff>400441</xdr:rowOff>
    </xdr:from>
    <xdr:to>
      <xdr:col>6</xdr:col>
      <xdr:colOff>418827</xdr:colOff>
      <xdr:row>42</xdr:row>
      <xdr:rowOff>478414</xdr:rowOff>
    </xdr:to>
    <xdr:cxnSp macro="">
      <xdr:nvCxnSpPr>
        <xdr:cNvPr id="1281918" name="Straight Connector 1281917"/>
        <xdr:cNvCxnSpPr/>
      </xdr:nvCxnSpPr>
      <xdr:spPr>
        <a:xfrm flipV="1">
          <a:off x="3543238" y="23069941"/>
          <a:ext cx="114089" cy="779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418827</xdr:colOff>
      <xdr:row>42</xdr:row>
      <xdr:rowOff>332254</xdr:rowOff>
    </xdr:from>
    <xdr:to>
      <xdr:col>6</xdr:col>
      <xdr:colOff>495300</xdr:colOff>
      <xdr:row>42</xdr:row>
      <xdr:rowOff>400439</xdr:rowOff>
    </xdr:to>
    <xdr:cxnSp macro="">
      <xdr:nvCxnSpPr>
        <xdr:cNvPr id="1281919" name="Straight Connector 1281918"/>
        <xdr:cNvCxnSpPr/>
      </xdr:nvCxnSpPr>
      <xdr:spPr>
        <a:xfrm flipV="1">
          <a:off x="3657327" y="23001754"/>
          <a:ext cx="76473" cy="681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42</xdr:row>
      <xdr:rowOff>478413</xdr:rowOff>
    </xdr:from>
    <xdr:to>
      <xdr:col>6</xdr:col>
      <xdr:colOff>304738</xdr:colOff>
      <xdr:row>43</xdr:row>
      <xdr:rowOff>4832</xdr:rowOff>
    </xdr:to>
    <xdr:cxnSp macro="">
      <xdr:nvCxnSpPr>
        <xdr:cNvPr id="1281920" name="Straight Connector 1281919"/>
        <xdr:cNvCxnSpPr/>
      </xdr:nvCxnSpPr>
      <xdr:spPr>
        <a:xfrm flipV="1">
          <a:off x="3468565" y="23147913"/>
          <a:ext cx="74673" cy="661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284391</xdr:colOff>
      <xdr:row>41</xdr:row>
      <xdr:rowOff>348900</xdr:rowOff>
    </xdr:from>
    <xdr:to>
      <xdr:col>8</xdr:col>
      <xdr:colOff>130425</xdr:colOff>
      <xdr:row>42</xdr:row>
      <xdr:rowOff>63391</xdr:rowOff>
    </xdr:to>
    <xdr:cxnSp macro="">
      <xdr:nvCxnSpPr>
        <xdr:cNvPr id="1281921" name="Straight Connector 1281920"/>
        <xdr:cNvCxnSpPr/>
      </xdr:nvCxnSpPr>
      <xdr:spPr>
        <a:xfrm flipV="1">
          <a:off x="4062641" y="22478650"/>
          <a:ext cx="385784" cy="2542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130424</xdr:colOff>
      <xdr:row>41</xdr:row>
      <xdr:rowOff>54870</xdr:rowOff>
    </xdr:from>
    <xdr:to>
      <xdr:col>8</xdr:col>
      <xdr:colOff>482600</xdr:colOff>
      <xdr:row>41</xdr:row>
      <xdr:rowOff>348900</xdr:rowOff>
    </xdr:to>
    <xdr:cxnSp macro="">
      <xdr:nvCxnSpPr>
        <xdr:cNvPr id="1281922" name="Straight Connector 1281921"/>
        <xdr:cNvCxnSpPr/>
      </xdr:nvCxnSpPr>
      <xdr:spPr>
        <a:xfrm flipV="1">
          <a:off x="4448424" y="22184620"/>
          <a:ext cx="352176" cy="2940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42</xdr:row>
      <xdr:rowOff>63390</xdr:rowOff>
    </xdr:from>
    <xdr:to>
      <xdr:col>7</xdr:col>
      <xdr:colOff>284393</xdr:colOff>
      <xdr:row>42</xdr:row>
      <xdr:rowOff>332254</xdr:rowOff>
    </xdr:to>
    <xdr:cxnSp macro="">
      <xdr:nvCxnSpPr>
        <xdr:cNvPr id="1281923" name="Straight Connector 1281922"/>
        <xdr:cNvCxnSpPr/>
      </xdr:nvCxnSpPr>
      <xdr:spPr>
        <a:xfrm flipV="1">
          <a:off x="3733800" y="22732890"/>
          <a:ext cx="328843" cy="2688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132614</xdr:colOff>
      <xdr:row>40</xdr:row>
      <xdr:rowOff>358115</xdr:rowOff>
    </xdr:from>
    <xdr:to>
      <xdr:col>9</xdr:col>
      <xdr:colOff>282218</xdr:colOff>
      <xdr:row>40</xdr:row>
      <xdr:rowOff>452120</xdr:rowOff>
    </xdr:to>
    <xdr:cxnSp macro="">
      <xdr:nvCxnSpPr>
        <xdr:cNvPr id="1281924" name="Straight Connector 1281923"/>
        <xdr:cNvCxnSpPr/>
      </xdr:nvCxnSpPr>
      <xdr:spPr>
        <a:xfrm flipV="1">
          <a:off x="4990364" y="21948115"/>
          <a:ext cx="149604" cy="940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282218</xdr:colOff>
      <xdr:row>40</xdr:row>
      <xdr:rowOff>211213</xdr:rowOff>
    </xdr:from>
    <xdr:to>
      <xdr:col>9</xdr:col>
      <xdr:colOff>476250</xdr:colOff>
      <xdr:row>40</xdr:row>
      <xdr:rowOff>358113</xdr:rowOff>
    </xdr:to>
    <xdr:cxnSp macro="">
      <xdr:nvCxnSpPr>
        <xdr:cNvPr id="1281925" name="Straight Connector 1281924"/>
        <xdr:cNvCxnSpPr/>
      </xdr:nvCxnSpPr>
      <xdr:spPr>
        <a:xfrm flipV="1">
          <a:off x="5139968" y="21801213"/>
          <a:ext cx="194032" cy="1469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40</xdr:row>
      <xdr:rowOff>452117</xdr:rowOff>
    </xdr:from>
    <xdr:to>
      <xdr:col>9</xdr:col>
      <xdr:colOff>132615</xdr:colOff>
      <xdr:row>41</xdr:row>
      <xdr:rowOff>54870</xdr:rowOff>
    </xdr:to>
    <xdr:cxnSp macro="">
      <xdr:nvCxnSpPr>
        <xdr:cNvPr id="1281926" name="Straight Connector 1281925"/>
        <xdr:cNvCxnSpPr/>
      </xdr:nvCxnSpPr>
      <xdr:spPr>
        <a:xfrm flipV="1">
          <a:off x="4800600" y="22042117"/>
          <a:ext cx="189765" cy="1425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140076</xdr:colOff>
      <xdr:row>39</xdr:row>
      <xdr:rowOff>532944</xdr:rowOff>
    </xdr:from>
    <xdr:to>
      <xdr:col>10</xdr:col>
      <xdr:colOff>262956</xdr:colOff>
      <xdr:row>40</xdr:row>
      <xdr:rowOff>67712</xdr:rowOff>
    </xdr:to>
    <xdr:cxnSp macro="">
      <xdr:nvCxnSpPr>
        <xdr:cNvPr id="1281927" name="Straight Connector 1281926"/>
        <xdr:cNvCxnSpPr/>
      </xdr:nvCxnSpPr>
      <xdr:spPr>
        <a:xfrm flipV="1">
          <a:off x="5537576" y="21583194"/>
          <a:ext cx="122880" cy="745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262955</xdr:colOff>
      <xdr:row>39</xdr:row>
      <xdr:rowOff>386080</xdr:rowOff>
    </xdr:from>
    <xdr:to>
      <xdr:col>10</xdr:col>
      <xdr:colOff>469900</xdr:colOff>
      <xdr:row>39</xdr:row>
      <xdr:rowOff>532943</xdr:rowOff>
    </xdr:to>
    <xdr:cxnSp macro="">
      <xdr:nvCxnSpPr>
        <xdr:cNvPr id="1281928" name="Straight Connector 1281927"/>
        <xdr:cNvCxnSpPr/>
      </xdr:nvCxnSpPr>
      <xdr:spPr>
        <a:xfrm flipV="1">
          <a:off x="5660455" y="21436330"/>
          <a:ext cx="206945" cy="1468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40</xdr:row>
      <xdr:rowOff>67709</xdr:rowOff>
    </xdr:from>
    <xdr:to>
      <xdr:col>10</xdr:col>
      <xdr:colOff>140076</xdr:colOff>
      <xdr:row>40</xdr:row>
      <xdr:rowOff>211213</xdr:rowOff>
    </xdr:to>
    <xdr:cxnSp macro="">
      <xdr:nvCxnSpPr>
        <xdr:cNvPr id="1281929" name="Straight Connector 1281928"/>
        <xdr:cNvCxnSpPr/>
      </xdr:nvCxnSpPr>
      <xdr:spPr>
        <a:xfrm flipV="1">
          <a:off x="5334000" y="21657709"/>
          <a:ext cx="203576" cy="1435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373678</xdr:colOff>
      <xdr:row>39</xdr:row>
      <xdr:rowOff>5671</xdr:rowOff>
    </xdr:from>
    <xdr:to>
      <xdr:col>12</xdr:col>
      <xdr:colOff>4850</xdr:colOff>
      <xdr:row>39</xdr:row>
      <xdr:rowOff>103477</xdr:rowOff>
    </xdr:to>
    <xdr:cxnSp macro="">
      <xdr:nvCxnSpPr>
        <xdr:cNvPr id="1281930" name="Straight Connector 1281929"/>
        <xdr:cNvCxnSpPr/>
      </xdr:nvCxnSpPr>
      <xdr:spPr>
        <a:xfrm flipV="1">
          <a:off x="6310928" y="21055921"/>
          <a:ext cx="170922" cy="978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4849</xdr:colOff>
      <xdr:row>38</xdr:row>
      <xdr:rowOff>254450</xdr:rowOff>
    </xdr:from>
    <xdr:to>
      <xdr:col>12</xdr:col>
      <xdr:colOff>457200</xdr:colOff>
      <xdr:row>39</xdr:row>
      <xdr:rowOff>5669</xdr:rowOff>
    </xdr:to>
    <xdr:cxnSp macro="">
      <xdr:nvCxnSpPr>
        <xdr:cNvPr id="1281931" name="Straight Connector 1281930"/>
        <xdr:cNvCxnSpPr/>
      </xdr:nvCxnSpPr>
      <xdr:spPr>
        <a:xfrm flipV="1">
          <a:off x="6481849" y="20764950"/>
          <a:ext cx="452351" cy="2909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39</xdr:row>
      <xdr:rowOff>103474</xdr:rowOff>
    </xdr:from>
    <xdr:to>
      <xdr:col>11</xdr:col>
      <xdr:colOff>373679</xdr:colOff>
      <xdr:row>39</xdr:row>
      <xdr:rowOff>386080</xdr:rowOff>
    </xdr:to>
    <xdr:cxnSp macro="">
      <xdr:nvCxnSpPr>
        <xdr:cNvPr id="1281932" name="Straight Connector 1281931"/>
        <xdr:cNvCxnSpPr/>
      </xdr:nvCxnSpPr>
      <xdr:spPr>
        <a:xfrm flipV="1">
          <a:off x="5867400" y="21153724"/>
          <a:ext cx="443529" cy="2826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468262</xdr:colOff>
      <xdr:row>38</xdr:row>
      <xdr:rowOff>246298</xdr:rowOff>
    </xdr:from>
    <xdr:to>
      <xdr:col>12</xdr:col>
      <xdr:colOff>471091</xdr:colOff>
      <xdr:row>38</xdr:row>
      <xdr:rowOff>247852</xdr:rowOff>
    </xdr:to>
    <xdr:cxnSp macro="">
      <xdr:nvCxnSpPr>
        <xdr:cNvPr id="1281933" name="Straight Connector 1281932"/>
        <xdr:cNvCxnSpPr/>
      </xdr:nvCxnSpPr>
      <xdr:spPr>
        <a:xfrm flipV="1">
          <a:off x="6945262" y="20756798"/>
          <a:ext cx="2829" cy="15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471091</xdr:colOff>
      <xdr:row>38</xdr:row>
      <xdr:rowOff>239694</xdr:rowOff>
    </xdr:from>
    <xdr:to>
      <xdr:col>12</xdr:col>
      <xdr:colOff>482156</xdr:colOff>
      <xdr:row>38</xdr:row>
      <xdr:rowOff>246297</xdr:rowOff>
    </xdr:to>
    <xdr:cxnSp macro="">
      <xdr:nvCxnSpPr>
        <xdr:cNvPr id="1281934" name="Straight Connector 1281933"/>
        <xdr:cNvCxnSpPr/>
      </xdr:nvCxnSpPr>
      <xdr:spPr>
        <a:xfrm flipV="1">
          <a:off x="6948091" y="20750194"/>
          <a:ext cx="11065" cy="66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38</xdr:row>
      <xdr:rowOff>247850</xdr:rowOff>
    </xdr:from>
    <xdr:to>
      <xdr:col>12</xdr:col>
      <xdr:colOff>468262</xdr:colOff>
      <xdr:row>38</xdr:row>
      <xdr:rowOff>254450</xdr:rowOff>
    </xdr:to>
    <xdr:cxnSp macro="">
      <xdr:nvCxnSpPr>
        <xdr:cNvPr id="1281935" name="Straight Connector 1281934"/>
        <xdr:cNvCxnSpPr/>
      </xdr:nvCxnSpPr>
      <xdr:spPr>
        <a:xfrm flipV="1">
          <a:off x="6934200" y="20758350"/>
          <a:ext cx="11062" cy="66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482180</xdr:colOff>
      <xdr:row>38</xdr:row>
      <xdr:rowOff>239678</xdr:rowOff>
    </xdr:from>
    <xdr:to>
      <xdr:col>12</xdr:col>
      <xdr:colOff>482186</xdr:colOff>
      <xdr:row>38</xdr:row>
      <xdr:rowOff>239683</xdr:rowOff>
    </xdr:to>
    <xdr:cxnSp macro="">
      <xdr:nvCxnSpPr>
        <xdr:cNvPr id="1281936" name="Straight Connector 1281935"/>
        <xdr:cNvCxnSpPr/>
      </xdr:nvCxnSpPr>
      <xdr:spPr>
        <a:xfrm flipV="1">
          <a:off x="6959180" y="20750178"/>
          <a:ext cx="6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482186</xdr:colOff>
      <xdr:row>38</xdr:row>
      <xdr:rowOff>239663</xdr:rowOff>
    </xdr:from>
    <xdr:to>
      <xdr:col>12</xdr:col>
      <xdr:colOff>482209</xdr:colOff>
      <xdr:row>38</xdr:row>
      <xdr:rowOff>239677</xdr:rowOff>
    </xdr:to>
    <xdr:cxnSp macro="">
      <xdr:nvCxnSpPr>
        <xdr:cNvPr id="1281937" name="Straight Connector 1281936"/>
        <xdr:cNvCxnSpPr/>
      </xdr:nvCxnSpPr>
      <xdr:spPr>
        <a:xfrm flipV="1">
          <a:off x="6959186" y="20750163"/>
          <a:ext cx="23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38</xdr:row>
      <xdr:rowOff>239680</xdr:rowOff>
    </xdr:from>
    <xdr:to>
      <xdr:col>12</xdr:col>
      <xdr:colOff>482180</xdr:colOff>
      <xdr:row>38</xdr:row>
      <xdr:rowOff>239694</xdr:rowOff>
    </xdr:to>
    <xdr:cxnSp macro="">
      <xdr:nvCxnSpPr>
        <xdr:cNvPr id="1281938" name="Straight Connector 1281937"/>
        <xdr:cNvCxnSpPr/>
      </xdr:nvCxnSpPr>
      <xdr:spPr>
        <a:xfrm flipV="1">
          <a:off x="6959156" y="20750180"/>
          <a:ext cx="24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424377</xdr:colOff>
      <xdr:row>37</xdr:row>
      <xdr:rowOff>473086</xdr:rowOff>
    </xdr:from>
    <xdr:to>
      <xdr:col>13</xdr:col>
      <xdr:colOff>498880</xdr:colOff>
      <xdr:row>37</xdr:row>
      <xdr:rowOff>512235</xdr:rowOff>
    </xdr:to>
    <xdr:cxnSp macro="">
      <xdr:nvCxnSpPr>
        <xdr:cNvPr id="1281939" name="Straight Connector 1281938"/>
        <xdr:cNvCxnSpPr/>
      </xdr:nvCxnSpPr>
      <xdr:spPr>
        <a:xfrm flipV="1">
          <a:off x="7441127" y="20443836"/>
          <a:ext cx="74503" cy="391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498879</xdr:colOff>
      <xdr:row>37</xdr:row>
      <xdr:rowOff>202811</xdr:rowOff>
    </xdr:from>
    <xdr:to>
      <xdr:col>14</xdr:col>
      <xdr:colOff>444500</xdr:colOff>
      <xdr:row>37</xdr:row>
      <xdr:rowOff>473084</xdr:rowOff>
    </xdr:to>
    <xdr:cxnSp macro="">
      <xdr:nvCxnSpPr>
        <xdr:cNvPr id="1281940" name="Straight Connector 1281939"/>
        <xdr:cNvCxnSpPr/>
      </xdr:nvCxnSpPr>
      <xdr:spPr>
        <a:xfrm flipV="1">
          <a:off x="7515629" y="20173561"/>
          <a:ext cx="485371" cy="2702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37</xdr:row>
      <xdr:rowOff>512232</xdr:rowOff>
    </xdr:from>
    <xdr:to>
      <xdr:col>13</xdr:col>
      <xdr:colOff>424379</xdr:colOff>
      <xdr:row>38</xdr:row>
      <xdr:rowOff>239663</xdr:rowOff>
    </xdr:to>
    <xdr:cxnSp macro="">
      <xdr:nvCxnSpPr>
        <xdr:cNvPr id="1281941" name="Straight Connector 1281940"/>
        <xdr:cNvCxnSpPr/>
      </xdr:nvCxnSpPr>
      <xdr:spPr>
        <a:xfrm flipV="1">
          <a:off x="6959209" y="20482982"/>
          <a:ext cx="481920" cy="2671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244629</xdr:colOff>
      <xdr:row>35</xdr:row>
      <xdr:rowOff>142945</xdr:rowOff>
    </xdr:from>
    <xdr:to>
      <xdr:col>19</xdr:col>
      <xdr:colOff>412750</xdr:colOff>
      <xdr:row>36</xdr:row>
      <xdr:rowOff>135548</xdr:rowOff>
    </xdr:to>
    <xdr:cxnSp macro="">
      <xdr:nvCxnSpPr>
        <xdr:cNvPr id="1281942" name="Straight Connector 1281941"/>
        <xdr:cNvCxnSpPr/>
      </xdr:nvCxnSpPr>
      <xdr:spPr>
        <a:xfrm flipV="1">
          <a:off x="9420379" y="19034195"/>
          <a:ext cx="1247621" cy="5323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85289</xdr:colOff>
      <xdr:row>36</xdr:row>
      <xdr:rowOff>135544</xdr:rowOff>
    </xdr:from>
    <xdr:to>
      <xdr:col>17</xdr:col>
      <xdr:colOff>244633</xdr:colOff>
      <xdr:row>36</xdr:row>
      <xdr:rowOff>201087</xdr:rowOff>
    </xdr:to>
    <xdr:cxnSp macro="">
      <xdr:nvCxnSpPr>
        <xdr:cNvPr id="1281943" name="Straight Connector 1281942"/>
        <xdr:cNvCxnSpPr/>
      </xdr:nvCxnSpPr>
      <xdr:spPr>
        <a:xfrm flipV="1">
          <a:off x="9261039" y="19566544"/>
          <a:ext cx="159344" cy="655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36</xdr:row>
      <xdr:rowOff>201089</xdr:rowOff>
    </xdr:from>
    <xdr:to>
      <xdr:col>17</xdr:col>
      <xdr:colOff>85292</xdr:colOff>
      <xdr:row>37</xdr:row>
      <xdr:rowOff>202811</xdr:rowOff>
    </xdr:to>
    <xdr:cxnSp macro="">
      <xdr:nvCxnSpPr>
        <xdr:cNvPr id="1281944" name="Straight Connector 1281943"/>
        <xdr:cNvCxnSpPr/>
      </xdr:nvCxnSpPr>
      <xdr:spPr>
        <a:xfrm flipV="1">
          <a:off x="8001000" y="19632089"/>
          <a:ext cx="1260042" cy="5414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438442</xdr:colOff>
      <xdr:row>33</xdr:row>
      <xdr:rowOff>501737</xdr:rowOff>
    </xdr:from>
    <xdr:to>
      <xdr:col>24</xdr:col>
      <xdr:colOff>381000</xdr:colOff>
      <xdr:row>34</xdr:row>
      <xdr:rowOff>246586</xdr:rowOff>
    </xdr:to>
    <xdr:cxnSp macro="">
      <xdr:nvCxnSpPr>
        <xdr:cNvPr id="1281945" name="Straight Connector 1281944"/>
        <xdr:cNvCxnSpPr/>
      </xdr:nvCxnSpPr>
      <xdr:spPr>
        <a:xfrm flipV="1">
          <a:off x="12312942" y="18313487"/>
          <a:ext cx="1022058" cy="2845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393227</xdr:colOff>
      <xdr:row>34</xdr:row>
      <xdr:rowOff>246583</xdr:rowOff>
    </xdr:from>
    <xdr:to>
      <xdr:col>22</xdr:col>
      <xdr:colOff>438446</xdr:colOff>
      <xdr:row>34</xdr:row>
      <xdr:rowOff>378966</xdr:rowOff>
    </xdr:to>
    <xdr:cxnSp macro="">
      <xdr:nvCxnSpPr>
        <xdr:cNvPr id="1281946" name="Straight Connector 1281945"/>
        <xdr:cNvCxnSpPr/>
      </xdr:nvCxnSpPr>
      <xdr:spPr>
        <a:xfrm flipV="1">
          <a:off x="11727977" y="18598083"/>
          <a:ext cx="584969" cy="1323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34</xdr:row>
      <xdr:rowOff>378968</xdr:rowOff>
    </xdr:from>
    <xdr:to>
      <xdr:col>21</xdr:col>
      <xdr:colOff>393230</xdr:colOff>
      <xdr:row>35</xdr:row>
      <xdr:rowOff>142945</xdr:rowOff>
    </xdr:to>
    <xdr:cxnSp macro="">
      <xdr:nvCxnSpPr>
        <xdr:cNvPr id="1281947" name="Straight Connector 1281946"/>
        <xdr:cNvCxnSpPr/>
      </xdr:nvCxnSpPr>
      <xdr:spPr>
        <a:xfrm flipV="1">
          <a:off x="10668000" y="18730468"/>
          <a:ext cx="1059980" cy="3037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38027</xdr:colOff>
      <xdr:row>33</xdr:row>
      <xdr:rowOff>88063</xdr:rowOff>
    </xdr:from>
    <xdr:to>
      <xdr:col>29</xdr:col>
      <xdr:colOff>349250</xdr:colOff>
      <xdr:row>33</xdr:row>
      <xdr:rowOff>236483</xdr:rowOff>
    </xdr:to>
    <xdr:cxnSp macro="">
      <xdr:nvCxnSpPr>
        <xdr:cNvPr id="1281948" name="Straight Connector 1281947"/>
        <xdr:cNvCxnSpPr/>
      </xdr:nvCxnSpPr>
      <xdr:spPr>
        <a:xfrm flipV="1">
          <a:off x="15151027" y="17899813"/>
          <a:ext cx="850973" cy="1484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200740</xdr:colOff>
      <xdr:row>33</xdr:row>
      <xdr:rowOff>236482</xdr:rowOff>
    </xdr:from>
    <xdr:to>
      <xdr:col>28</xdr:col>
      <xdr:colOff>38032</xdr:colOff>
      <xdr:row>33</xdr:row>
      <xdr:rowOff>338232</xdr:rowOff>
    </xdr:to>
    <xdr:cxnSp macro="">
      <xdr:nvCxnSpPr>
        <xdr:cNvPr id="1281949" name="Straight Connector 1281948"/>
        <xdr:cNvCxnSpPr/>
      </xdr:nvCxnSpPr>
      <xdr:spPr>
        <a:xfrm flipV="1">
          <a:off x="14234240" y="18048232"/>
          <a:ext cx="916792" cy="1017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33</xdr:row>
      <xdr:rowOff>338232</xdr:rowOff>
    </xdr:from>
    <xdr:to>
      <xdr:col>26</xdr:col>
      <xdr:colOff>200741</xdr:colOff>
      <xdr:row>33</xdr:row>
      <xdr:rowOff>501737</xdr:rowOff>
    </xdr:to>
    <xdr:cxnSp macro="">
      <xdr:nvCxnSpPr>
        <xdr:cNvPr id="1281950" name="Straight Connector 1281949"/>
        <xdr:cNvCxnSpPr/>
      </xdr:nvCxnSpPr>
      <xdr:spPr>
        <a:xfrm flipV="1">
          <a:off x="13335000" y="18149982"/>
          <a:ext cx="899241" cy="1635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131313</xdr:colOff>
      <xdr:row>32</xdr:row>
      <xdr:rowOff>411525</xdr:rowOff>
    </xdr:from>
    <xdr:to>
      <xdr:col>34</xdr:col>
      <xdr:colOff>317500</xdr:colOff>
      <xdr:row>32</xdr:row>
      <xdr:rowOff>487017</xdr:rowOff>
    </xdr:to>
    <xdr:cxnSp macro="">
      <xdr:nvCxnSpPr>
        <xdr:cNvPr id="1281951" name="Straight Connector 1281950"/>
        <xdr:cNvCxnSpPr/>
      </xdr:nvCxnSpPr>
      <xdr:spPr>
        <a:xfrm flipV="1">
          <a:off x="17943063" y="17683525"/>
          <a:ext cx="725937" cy="754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43624</xdr:colOff>
      <xdr:row>32</xdr:row>
      <xdr:rowOff>487015</xdr:rowOff>
    </xdr:from>
    <xdr:to>
      <xdr:col>33</xdr:col>
      <xdr:colOff>131316</xdr:colOff>
      <xdr:row>33</xdr:row>
      <xdr:rowOff>4099</xdr:rowOff>
    </xdr:to>
    <xdr:cxnSp macro="">
      <xdr:nvCxnSpPr>
        <xdr:cNvPr id="1281952" name="Straight Connector 1281951"/>
        <xdr:cNvCxnSpPr/>
      </xdr:nvCxnSpPr>
      <xdr:spPr>
        <a:xfrm flipV="1">
          <a:off x="16775874" y="17759015"/>
          <a:ext cx="1167192" cy="568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33</xdr:row>
      <xdr:rowOff>4099</xdr:rowOff>
    </xdr:from>
    <xdr:to>
      <xdr:col>31</xdr:col>
      <xdr:colOff>43625</xdr:colOff>
      <xdr:row>33</xdr:row>
      <xdr:rowOff>88063</xdr:rowOff>
    </xdr:to>
    <xdr:cxnSp macro="">
      <xdr:nvCxnSpPr>
        <xdr:cNvPr id="1281953" name="Straight Connector 1281952"/>
        <xdr:cNvCxnSpPr/>
      </xdr:nvCxnSpPr>
      <xdr:spPr>
        <a:xfrm flipV="1">
          <a:off x="16002000" y="17815849"/>
          <a:ext cx="773875" cy="839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183804</xdr:colOff>
      <xdr:row>32</xdr:row>
      <xdr:rowOff>312365</xdr:rowOff>
    </xdr:from>
    <xdr:to>
      <xdr:col>39</xdr:col>
      <xdr:colOff>285750</xdr:colOff>
      <xdr:row>32</xdr:row>
      <xdr:rowOff>346850</xdr:rowOff>
    </xdr:to>
    <xdr:cxnSp macro="">
      <xdr:nvCxnSpPr>
        <xdr:cNvPr id="1281954" name="Straight Connector 1281953"/>
        <xdr:cNvCxnSpPr/>
      </xdr:nvCxnSpPr>
      <xdr:spPr>
        <a:xfrm flipV="1">
          <a:off x="20694304" y="17584365"/>
          <a:ext cx="641696" cy="344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459449</xdr:colOff>
      <xdr:row>32</xdr:row>
      <xdr:rowOff>346849</xdr:rowOff>
    </xdr:from>
    <xdr:to>
      <xdr:col>38</xdr:col>
      <xdr:colOff>183809</xdr:colOff>
      <xdr:row>32</xdr:row>
      <xdr:rowOff>373794</xdr:rowOff>
    </xdr:to>
    <xdr:cxnSp macro="">
      <xdr:nvCxnSpPr>
        <xdr:cNvPr id="1281955" name="Straight Connector 1281954"/>
        <xdr:cNvCxnSpPr/>
      </xdr:nvCxnSpPr>
      <xdr:spPr>
        <a:xfrm flipV="1">
          <a:off x="19350699" y="17618849"/>
          <a:ext cx="1343610" cy="269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32</xdr:row>
      <xdr:rowOff>373796</xdr:rowOff>
    </xdr:from>
    <xdr:to>
      <xdr:col>35</xdr:col>
      <xdr:colOff>459451</xdr:colOff>
      <xdr:row>32</xdr:row>
      <xdr:rowOff>411525</xdr:rowOff>
    </xdr:to>
    <xdr:cxnSp macro="">
      <xdr:nvCxnSpPr>
        <xdr:cNvPr id="1281956" name="Straight Connector 1281955"/>
        <xdr:cNvCxnSpPr/>
      </xdr:nvCxnSpPr>
      <xdr:spPr>
        <a:xfrm flipV="1">
          <a:off x="18669000" y="17645796"/>
          <a:ext cx="681701" cy="377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198289</xdr:colOff>
      <xdr:row>32</xdr:row>
      <xdr:rowOff>296342</xdr:rowOff>
    </xdr:from>
    <xdr:to>
      <xdr:col>44</xdr:col>
      <xdr:colOff>254000</xdr:colOff>
      <xdr:row>32</xdr:row>
      <xdr:rowOff>301358</xdr:rowOff>
    </xdr:to>
    <xdr:cxnSp macro="">
      <xdr:nvCxnSpPr>
        <xdr:cNvPr id="1281957" name="Straight Connector 1281956"/>
        <xdr:cNvCxnSpPr/>
      </xdr:nvCxnSpPr>
      <xdr:spPr>
        <a:xfrm flipV="1">
          <a:off x="23407539" y="17568342"/>
          <a:ext cx="595461" cy="50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368205</xdr:colOff>
      <xdr:row>32</xdr:row>
      <xdr:rowOff>301358</xdr:rowOff>
    </xdr:from>
    <xdr:to>
      <xdr:col>43</xdr:col>
      <xdr:colOff>198293</xdr:colOff>
      <xdr:row>32</xdr:row>
      <xdr:rowOff>307080</xdr:rowOff>
    </xdr:to>
    <xdr:cxnSp macro="">
      <xdr:nvCxnSpPr>
        <xdr:cNvPr id="1281958" name="Straight Connector 1281957"/>
        <xdr:cNvCxnSpPr/>
      </xdr:nvCxnSpPr>
      <xdr:spPr>
        <a:xfrm flipV="1">
          <a:off x="21958205" y="17573358"/>
          <a:ext cx="1449338" cy="57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32</xdr:row>
      <xdr:rowOff>307082</xdr:rowOff>
    </xdr:from>
    <xdr:to>
      <xdr:col>40</xdr:col>
      <xdr:colOff>368207</xdr:colOff>
      <xdr:row>32</xdr:row>
      <xdr:rowOff>312365</xdr:rowOff>
    </xdr:to>
    <xdr:cxnSp macro="">
      <xdr:nvCxnSpPr>
        <xdr:cNvPr id="1281959" name="Straight Connector 1281958"/>
        <xdr:cNvCxnSpPr/>
      </xdr:nvCxnSpPr>
      <xdr:spPr>
        <a:xfrm flipV="1">
          <a:off x="21336000" y="17579082"/>
          <a:ext cx="622207" cy="52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175388</xdr:colOff>
      <xdr:row>32</xdr:row>
      <xdr:rowOff>356998</xdr:rowOff>
    </xdr:from>
    <xdr:to>
      <xdr:col>49</xdr:col>
      <xdr:colOff>222250</xdr:colOff>
      <xdr:row>32</xdr:row>
      <xdr:rowOff>385172</xdr:rowOff>
    </xdr:to>
    <xdr:cxnSp macro="">
      <xdr:nvCxnSpPr>
        <xdr:cNvPr id="1281960" name="Straight Connector 1281959"/>
        <xdr:cNvCxnSpPr/>
      </xdr:nvCxnSpPr>
      <xdr:spPr>
        <a:xfrm>
          <a:off x="26083388" y="17628998"/>
          <a:ext cx="586612" cy="281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310933</xdr:colOff>
      <xdr:row>32</xdr:row>
      <xdr:rowOff>324704</xdr:rowOff>
    </xdr:from>
    <xdr:to>
      <xdr:col>48</xdr:col>
      <xdr:colOff>175391</xdr:colOff>
      <xdr:row>32</xdr:row>
      <xdr:rowOff>356998</xdr:rowOff>
    </xdr:to>
    <xdr:cxnSp macro="">
      <xdr:nvCxnSpPr>
        <xdr:cNvPr id="1281961" name="Straight Connector 1281960"/>
        <xdr:cNvCxnSpPr/>
      </xdr:nvCxnSpPr>
      <xdr:spPr>
        <a:xfrm>
          <a:off x="24599683" y="17596704"/>
          <a:ext cx="1483708" cy="322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32</xdr:row>
      <xdr:rowOff>296342</xdr:rowOff>
    </xdr:from>
    <xdr:to>
      <xdr:col>45</xdr:col>
      <xdr:colOff>310935</xdr:colOff>
      <xdr:row>32</xdr:row>
      <xdr:rowOff>324704</xdr:rowOff>
    </xdr:to>
    <xdr:cxnSp macro="">
      <xdr:nvCxnSpPr>
        <xdr:cNvPr id="1281962" name="Straight Connector 1281961"/>
        <xdr:cNvCxnSpPr/>
      </xdr:nvCxnSpPr>
      <xdr:spPr>
        <a:xfrm>
          <a:off x="24003000" y="17568342"/>
          <a:ext cx="596685" cy="283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113543</xdr:colOff>
      <xdr:row>33</xdr:row>
      <xdr:rowOff>38612</xdr:rowOff>
    </xdr:from>
    <xdr:to>
      <xdr:col>54</xdr:col>
      <xdr:colOff>190500</xdr:colOff>
      <xdr:row>33</xdr:row>
      <xdr:rowOff>119800</xdr:rowOff>
    </xdr:to>
    <xdr:cxnSp macro="">
      <xdr:nvCxnSpPr>
        <xdr:cNvPr id="1281963" name="Straight Connector 1281962"/>
        <xdr:cNvCxnSpPr/>
      </xdr:nvCxnSpPr>
      <xdr:spPr>
        <a:xfrm>
          <a:off x="28720293" y="17850362"/>
          <a:ext cx="616707" cy="811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291123</xdr:colOff>
      <xdr:row>32</xdr:row>
      <xdr:rowOff>463604</xdr:rowOff>
    </xdr:from>
    <xdr:to>
      <xdr:col>53</xdr:col>
      <xdr:colOff>113547</xdr:colOff>
      <xdr:row>33</xdr:row>
      <xdr:rowOff>38610</xdr:rowOff>
    </xdr:to>
    <xdr:cxnSp macro="">
      <xdr:nvCxnSpPr>
        <xdr:cNvPr id="1281964" name="Straight Connector 1281963"/>
        <xdr:cNvCxnSpPr/>
      </xdr:nvCxnSpPr>
      <xdr:spPr>
        <a:xfrm>
          <a:off x="27278623" y="17735604"/>
          <a:ext cx="1441674" cy="1147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32</xdr:row>
      <xdr:rowOff>385172</xdr:rowOff>
    </xdr:from>
    <xdr:to>
      <xdr:col>50</xdr:col>
      <xdr:colOff>291130</xdr:colOff>
      <xdr:row>32</xdr:row>
      <xdr:rowOff>463606</xdr:rowOff>
    </xdr:to>
    <xdr:cxnSp macro="">
      <xdr:nvCxnSpPr>
        <xdr:cNvPr id="1281965" name="Straight Connector 1281964"/>
        <xdr:cNvCxnSpPr/>
      </xdr:nvCxnSpPr>
      <xdr:spPr>
        <a:xfrm>
          <a:off x="26670000" y="17657172"/>
          <a:ext cx="608630" cy="784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8700</xdr:colOff>
      <xdr:row>33</xdr:row>
      <xdr:rowOff>534457</xdr:rowOff>
    </xdr:from>
    <xdr:to>
      <xdr:col>59</xdr:col>
      <xdr:colOff>158750</xdr:colOff>
      <xdr:row>34</xdr:row>
      <xdr:rowOff>171221</xdr:rowOff>
    </xdr:to>
    <xdr:cxnSp macro="">
      <xdr:nvCxnSpPr>
        <xdr:cNvPr id="1281966" name="Straight Connector 1281965"/>
        <xdr:cNvCxnSpPr/>
      </xdr:nvCxnSpPr>
      <xdr:spPr>
        <a:xfrm>
          <a:off x="31314200" y="18346207"/>
          <a:ext cx="689800" cy="1765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315361</xdr:colOff>
      <xdr:row>33</xdr:row>
      <xdr:rowOff>285872</xdr:rowOff>
    </xdr:from>
    <xdr:to>
      <xdr:col>58</xdr:col>
      <xdr:colOff>8700</xdr:colOff>
      <xdr:row>33</xdr:row>
      <xdr:rowOff>534457</xdr:rowOff>
    </xdr:to>
    <xdr:cxnSp macro="">
      <xdr:nvCxnSpPr>
        <xdr:cNvPr id="1281967" name="Straight Connector 1281966"/>
        <xdr:cNvCxnSpPr/>
      </xdr:nvCxnSpPr>
      <xdr:spPr>
        <a:xfrm>
          <a:off x="30001611" y="18097622"/>
          <a:ext cx="1312589" cy="2485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33</xdr:row>
      <xdr:rowOff>119800</xdr:rowOff>
    </xdr:from>
    <xdr:to>
      <xdr:col>55</xdr:col>
      <xdr:colOff>315364</xdr:colOff>
      <xdr:row>33</xdr:row>
      <xdr:rowOff>285874</xdr:rowOff>
    </xdr:to>
    <xdr:cxnSp macro="">
      <xdr:nvCxnSpPr>
        <xdr:cNvPr id="1281968" name="Straight Connector 1281967"/>
        <xdr:cNvCxnSpPr/>
      </xdr:nvCxnSpPr>
      <xdr:spPr>
        <a:xfrm>
          <a:off x="29337000" y="17931550"/>
          <a:ext cx="664614" cy="1660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393235</xdr:colOff>
      <xdr:row>35</xdr:row>
      <xdr:rowOff>377456</xdr:rowOff>
    </xdr:from>
    <xdr:to>
      <xdr:col>64</xdr:col>
      <xdr:colOff>127000</xdr:colOff>
      <xdr:row>36</xdr:row>
      <xdr:rowOff>194601</xdr:rowOff>
    </xdr:to>
    <xdr:cxnSp macro="">
      <xdr:nvCxnSpPr>
        <xdr:cNvPr id="1281969" name="Straight Connector 1281968"/>
        <xdr:cNvCxnSpPr/>
      </xdr:nvCxnSpPr>
      <xdr:spPr>
        <a:xfrm>
          <a:off x="33857735" y="19268706"/>
          <a:ext cx="813265" cy="356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394953</xdr:colOff>
      <xdr:row>34</xdr:row>
      <xdr:rowOff>505923</xdr:rowOff>
    </xdr:from>
    <xdr:to>
      <xdr:col>62</xdr:col>
      <xdr:colOff>393238</xdr:colOff>
      <xdr:row>35</xdr:row>
      <xdr:rowOff>377456</xdr:rowOff>
    </xdr:to>
    <xdr:cxnSp macro="">
      <xdr:nvCxnSpPr>
        <xdr:cNvPr id="1281970" name="Straight Connector 1281969"/>
        <xdr:cNvCxnSpPr/>
      </xdr:nvCxnSpPr>
      <xdr:spPr>
        <a:xfrm>
          <a:off x="32779953" y="18857423"/>
          <a:ext cx="1077785" cy="4112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34</xdr:row>
      <xdr:rowOff>171221</xdr:rowOff>
    </xdr:from>
    <xdr:to>
      <xdr:col>60</xdr:col>
      <xdr:colOff>394956</xdr:colOff>
      <xdr:row>34</xdr:row>
      <xdr:rowOff>505927</xdr:rowOff>
    </xdr:to>
    <xdr:cxnSp macro="">
      <xdr:nvCxnSpPr>
        <xdr:cNvPr id="1281971" name="Straight Connector 1281970"/>
        <xdr:cNvCxnSpPr/>
      </xdr:nvCxnSpPr>
      <xdr:spPr>
        <a:xfrm>
          <a:off x="32004000" y="18522721"/>
          <a:ext cx="775956" cy="3347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115453</xdr:colOff>
      <xdr:row>36</xdr:row>
      <xdr:rowOff>492629</xdr:rowOff>
    </xdr:from>
    <xdr:to>
      <xdr:col>65</xdr:col>
      <xdr:colOff>387865</xdr:colOff>
      <xdr:row>37</xdr:row>
      <xdr:rowOff>111694</xdr:rowOff>
    </xdr:to>
    <xdr:cxnSp macro="">
      <xdr:nvCxnSpPr>
        <xdr:cNvPr id="1281972" name="Straight Connector 1281971"/>
        <xdr:cNvCxnSpPr/>
      </xdr:nvCxnSpPr>
      <xdr:spPr>
        <a:xfrm>
          <a:off x="35199203" y="19923629"/>
          <a:ext cx="272412" cy="1588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395827</xdr:colOff>
      <xdr:row>36</xdr:row>
      <xdr:rowOff>350828</xdr:rowOff>
    </xdr:from>
    <xdr:to>
      <xdr:col>65</xdr:col>
      <xdr:colOff>115453</xdr:colOff>
      <xdr:row>36</xdr:row>
      <xdr:rowOff>492627</xdr:rowOff>
    </xdr:to>
    <xdr:cxnSp macro="">
      <xdr:nvCxnSpPr>
        <xdr:cNvPr id="1281973" name="Straight Connector 1281972"/>
        <xdr:cNvCxnSpPr/>
      </xdr:nvCxnSpPr>
      <xdr:spPr>
        <a:xfrm>
          <a:off x="34939827" y="19781828"/>
          <a:ext cx="259376" cy="1417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36</xdr:row>
      <xdr:rowOff>194601</xdr:rowOff>
    </xdr:from>
    <xdr:to>
      <xdr:col>64</xdr:col>
      <xdr:colOff>395830</xdr:colOff>
      <xdr:row>36</xdr:row>
      <xdr:rowOff>350831</xdr:rowOff>
    </xdr:to>
    <xdr:cxnSp macro="">
      <xdr:nvCxnSpPr>
        <xdr:cNvPr id="1281974" name="Straight Connector 1281973"/>
        <xdr:cNvCxnSpPr/>
      </xdr:nvCxnSpPr>
      <xdr:spPr>
        <a:xfrm>
          <a:off x="34671000" y="19625601"/>
          <a:ext cx="268830" cy="1562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387899</xdr:colOff>
      <xdr:row>37</xdr:row>
      <xdr:rowOff>111716</xdr:rowOff>
    </xdr:from>
    <xdr:to>
      <xdr:col>65</xdr:col>
      <xdr:colOff>387917</xdr:colOff>
      <xdr:row>37</xdr:row>
      <xdr:rowOff>111727</xdr:rowOff>
    </xdr:to>
    <xdr:cxnSp macro="">
      <xdr:nvCxnSpPr>
        <xdr:cNvPr id="1281975" name="Straight Connector 1281974"/>
        <xdr:cNvCxnSpPr/>
      </xdr:nvCxnSpPr>
      <xdr:spPr>
        <a:xfrm>
          <a:off x="35471649" y="20082466"/>
          <a:ext cx="18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387883</xdr:colOff>
      <xdr:row>37</xdr:row>
      <xdr:rowOff>111703</xdr:rowOff>
    </xdr:from>
    <xdr:to>
      <xdr:col>65</xdr:col>
      <xdr:colOff>387899</xdr:colOff>
      <xdr:row>37</xdr:row>
      <xdr:rowOff>111714</xdr:rowOff>
    </xdr:to>
    <xdr:cxnSp macro="">
      <xdr:nvCxnSpPr>
        <xdr:cNvPr id="1281976" name="Straight Connector 1281975"/>
        <xdr:cNvCxnSpPr/>
      </xdr:nvCxnSpPr>
      <xdr:spPr>
        <a:xfrm>
          <a:off x="35471633" y="20082453"/>
          <a:ext cx="16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37</xdr:row>
      <xdr:rowOff>111694</xdr:rowOff>
    </xdr:from>
    <xdr:to>
      <xdr:col>65</xdr:col>
      <xdr:colOff>387883</xdr:colOff>
      <xdr:row>37</xdr:row>
      <xdr:rowOff>111706</xdr:rowOff>
    </xdr:to>
    <xdr:cxnSp macro="">
      <xdr:nvCxnSpPr>
        <xdr:cNvPr id="1281977" name="Straight Connector 1281976"/>
        <xdr:cNvCxnSpPr/>
      </xdr:nvCxnSpPr>
      <xdr:spPr>
        <a:xfrm>
          <a:off x="35471615" y="20082444"/>
          <a:ext cx="18" cy="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20098</xdr:colOff>
      <xdr:row>37</xdr:row>
      <xdr:rowOff>218708</xdr:rowOff>
    </xdr:from>
    <xdr:to>
      <xdr:col>66</xdr:col>
      <xdr:colOff>114300</xdr:colOff>
      <xdr:row>37</xdr:row>
      <xdr:rowOff>278482</xdr:rowOff>
    </xdr:to>
    <xdr:cxnSp macro="">
      <xdr:nvCxnSpPr>
        <xdr:cNvPr id="1281978" name="Straight Connector 1281977"/>
        <xdr:cNvCxnSpPr/>
      </xdr:nvCxnSpPr>
      <xdr:spPr>
        <a:xfrm>
          <a:off x="35643598" y="20189458"/>
          <a:ext cx="94202" cy="597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481729</xdr:colOff>
      <xdr:row>37</xdr:row>
      <xdr:rowOff>171207</xdr:rowOff>
    </xdr:from>
    <xdr:to>
      <xdr:col>66</xdr:col>
      <xdr:colOff>20098</xdr:colOff>
      <xdr:row>37</xdr:row>
      <xdr:rowOff>218706</xdr:rowOff>
    </xdr:to>
    <xdr:cxnSp macro="">
      <xdr:nvCxnSpPr>
        <xdr:cNvPr id="1281979" name="Straight Connector 1281978"/>
        <xdr:cNvCxnSpPr/>
      </xdr:nvCxnSpPr>
      <xdr:spPr>
        <a:xfrm>
          <a:off x="35565479" y="20141957"/>
          <a:ext cx="78119" cy="474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37</xdr:row>
      <xdr:rowOff>111727</xdr:rowOff>
    </xdr:from>
    <xdr:to>
      <xdr:col>65</xdr:col>
      <xdr:colOff>481732</xdr:colOff>
      <xdr:row>37</xdr:row>
      <xdr:rowOff>171210</xdr:rowOff>
    </xdr:to>
    <xdr:cxnSp macro="">
      <xdr:nvCxnSpPr>
        <xdr:cNvPr id="1281980" name="Straight Connector 1281979"/>
        <xdr:cNvCxnSpPr/>
      </xdr:nvCxnSpPr>
      <xdr:spPr>
        <a:xfrm>
          <a:off x="35471667" y="20082477"/>
          <a:ext cx="93815" cy="594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238758</xdr:colOff>
      <xdr:row>38</xdr:row>
      <xdr:rowOff>202360</xdr:rowOff>
    </xdr:from>
    <xdr:to>
      <xdr:col>68</xdr:col>
      <xdr:colOff>101600</xdr:colOff>
      <xdr:row>38</xdr:row>
      <xdr:rowOff>485724</xdr:rowOff>
    </xdr:to>
    <xdr:cxnSp macro="">
      <xdr:nvCxnSpPr>
        <xdr:cNvPr id="1281981" name="Straight Connector 1281980"/>
        <xdr:cNvCxnSpPr/>
      </xdr:nvCxnSpPr>
      <xdr:spPr>
        <a:xfrm>
          <a:off x="36402008" y="20712860"/>
          <a:ext cx="402592" cy="2833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511029</xdr:colOff>
      <xdr:row>38</xdr:row>
      <xdr:rowOff>17569</xdr:rowOff>
    </xdr:from>
    <xdr:to>
      <xdr:col>67</xdr:col>
      <xdr:colOff>238758</xdr:colOff>
      <xdr:row>38</xdr:row>
      <xdr:rowOff>202358</xdr:rowOff>
    </xdr:to>
    <xdr:cxnSp macro="">
      <xdr:nvCxnSpPr>
        <xdr:cNvPr id="1281982" name="Straight Connector 1281981"/>
        <xdr:cNvCxnSpPr/>
      </xdr:nvCxnSpPr>
      <xdr:spPr>
        <a:xfrm>
          <a:off x="36134529" y="20528069"/>
          <a:ext cx="267479" cy="1847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37</xdr:row>
      <xdr:rowOff>278482</xdr:rowOff>
    </xdr:from>
    <xdr:to>
      <xdr:col>66</xdr:col>
      <xdr:colOff>511032</xdr:colOff>
      <xdr:row>38</xdr:row>
      <xdr:rowOff>17573</xdr:rowOff>
    </xdr:to>
    <xdr:cxnSp macro="">
      <xdr:nvCxnSpPr>
        <xdr:cNvPr id="1281983" name="Straight Connector 1281982"/>
        <xdr:cNvCxnSpPr/>
      </xdr:nvCxnSpPr>
      <xdr:spPr>
        <a:xfrm>
          <a:off x="35737800" y="20249232"/>
          <a:ext cx="396732" cy="2788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419568</xdr:colOff>
      <xdr:row>39</xdr:row>
      <xdr:rowOff>198377</xdr:rowOff>
    </xdr:from>
    <xdr:to>
      <xdr:col>69</xdr:col>
      <xdr:colOff>95250</xdr:colOff>
      <xdr:row>39</xdr:row>
      <xdr:rowOff>368843</xdr:rowOff>
    </xdr:to>
    <xdr:cxnSp macro="">
      <xdr:nvCxnSpPr>
        <xdr:cNvPr id="1281984" name="Straight Connector 1281983"/>
        <xdr:cNvCxnSpPr/>
      </xdr:nvCxnSpPr>
      <xdr:spPr>
        <a:xfrm>
          <a:off x="37122568" y="21248627"/>
          <a:ext cx="215432" cy="1704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315764</xdr:colOff>
      <xdr:row>39</xdr:row>
      <xdr:rowOff>115497</xdr:rowOff>
    </xdr:from>
    <xdr:to>
      <xdr:col>68</xdr:col>
      <xdr:colOff>419568</xdr:colOff>
      <xdr:row>39</xdr:row>
      <xdr:rowOff>198375</xdr:rowOff>
    </xdr:to>
    <xdr:cxnSp macro="">
      <xdr:nvCxnSpPr>
        <xdr:cNvPr id="1281985" name="Straight Connector 1281984"/>
        <xdr:cNvCxnSpPr/>
      </xdr:nvCxnSpPr>
      <xdr:spPr>
        <a:xfrm>
          <a:off x="37018764" y="21165747"/>
          <a:ext cx="103804" cy="828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38</xdr:row>
      <xdr:rowOff>485724</xdr:rowOff>
    </xdr:from>
    <xdr:to>
      <xdr:col>68</xdr:col>
      <xdr:colOff>315764</xdr:colOff>
      <xdr:row>39</xdr:row>
      <xdr:rowOff>115500</xdr:rowOff>
    </xdr:to>
    <xdr:cxnSp macro="">
      <xdr:nvCxnSpPr>
        <xdr:cNvPr id="1281986" name="Straight Connector 1281985"/>
        <xdr:cNvCxnSpPr/>
      </xdr:nvCxnSpPr>
      <xdr:spPr>
        <a:xfrm>
          <a:off x="36804600" y="20996224"/>
          <a:ext cx="214164" cy="1695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402183</xdr:colOff>
      <xdr:row>40</xdr:row>
      <xdr:rowOff>93059</xdr:rowOff>
    </xdr:from>
    <xdr:to>
      <xdr:col>70</xdr:col>
      <xdr:colOff>88900</xdr:colOff>
      <xdr:row>40</xdr:row>
      <xdr:rowOff>286262</xdr:rowOff>
    </xdr:to>
    <xdr:cxnSp macro="">
      <xdr:nvCxnSpPr>
        <xdr:cNvPr id="1281987" name="Straight Connector 1281986"/>
        <xdr:cNvCxnSpPr/>
      </xdr:nvCxnSpPr>
      <xdr:spPr>
        <a:xfrm>
          <a:off x="37644933" y="21683059"/>
          <a:ext cx="226467" cy="1932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320647</xdr:colOff>
      <xdr:row>40</xdr:row>
      <xdr:rowOff>21616</xdr:rowOff>
    </xdr:from>
    <xdr:to>
      <xdr:col>69</xdr:col>
      <xdr:colOff>402183</xdr:colOff>
      <xdr:row>40</xdr:row>
      <xdr:rowOff>93058</xdr:rowOff>
    </xdr:to>
    <xdr:cxnSp macro="">
      <xdr:nvCxnSpPr>
        <xdr:cNvPr id="1281988" name="Straight Connector 1281987"/>
        <xdr:cNvCxnSpPr/>
      </xdr:nvCxnSpPr>
      <xdr:spPr>
        <a:xfrm>
          <a:off x="37563397" y="21611616"/>
          <a:ext cx="81536" cy="714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39</xdr:row>
      <xdr:rowOff>368843</xdr:rowOff>
    </xdr:from>
    <xdr:to>
      <xdr:col>69</xdr:col>
      <xdr:colOff>320647</xdr:colOff>
      <xdr:row>40</xdr:row>
      <xdr:rowOff>21619</xdr:rowOff>
    </xdr:to>
    <xdr:cxnSp macro="">
      <xdr:nvCxnSpPr>
        <xdr:cNvPr id="1281989" name="Straight Connector 1281988"/>
        <xdr:cNvCxnSpPr/>
      </xdr:nvCxnSpPr>
      <xdr:spPr>
        <a:xfrm>
          <a:off x="37338000" y="21419093"/>
          <a:ext cx="225397" cy="1925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81223</xdr:colOff>
      <xdr:row>41</xdr:row>
      <xdr:rowOff>255051</xdr:rowOff>
    </xdr:from>
    <xdr:to>
      <xdr:col>71</xdr:col>
      <xdr:colOff>530188</xdr:colOff>
      <xdr:row>42</xdr:row>
      <xdr:rowOff>139077</xdr:rowOff>
    </xdr:to>
    <xdr:cxnSp macro="">
      <xdr:nvCxnSpPr>
        <xdr:cNvPr id="1281990" name="Straight Connector 1281989"/>
        <xdr:cNvCxnSpPr/>
      </xdr:nvCxnSpPr>
      <xdr:spPr>
        <a:xfrm>
          <a:off x="38403473" y="22384801"/>
          <a:ext cx="448965" cy="4237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535592</xdr:colOff>
      <xdr:row>41</xdr:row>
      <xdr:rowOff>170145</xdr:rowOff>
    </xdr:from>
    <xdr:to>
      <xdr:col>71</xdr:col>
      <xdr:colOff>81226</xdr:colOff>
      <xdr:row>41</xdr:row>
      <xdr:rowOff>255051</xdr:rowOff>
    </xdr:to>
    <xdr:cxnSp macro="">
      <xdr:nvCxnSpPr>
        <xdr:cNvPr id="1281991" name="Straight Connector 1281990"/>
        <xdr:cNvCxnSpPr/>
      </xdr:nvCxnSpPr>
      <xdr:spPr>
        <a:xfrm>
          <a:off x="38318092" y="22299895"/>
          <a:ext cx="85384" cy="849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40</xdr:row>
      <xdr:rowOff>286262</xdr:rowOff>
    </xdr:from>
    <xdr:to>
      <xdr:col>70</xdr:col>
      <xdr:colOff>535592</xdr:colOff>
      <xdr:row>41</xdr:row>
      <xdr:rowOff>170149</xdr:rowOff>
    </xdr:to>
    <xdr:cxnSp macro="">
      <xdr:nvCxnSpPr>
        <xdr:cNvPr id="1281992" name="Straight Connector 1281991"/>
        <xdr:cNvCxnSpPr/>
      </xdr:nvCxnSpPr>
      <xdr:spPr>
        <a:xfrm>
          <a:off x="37871400" y="21876262"/>
          <a:ext cx="446692" cy="4236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33331</xdr:colOff>
      <xdr:row>42</xdr:row>
      <xdr:rowOff>187516</xdr:rowOff>
    </xdr:from>
    <xdr:to>
      <xdr:col>72</xdr:col>
      <xdr:colOff>76200</xdr:colOff>
      <xdr:row>42</xdr:row>
      <xdr:rowOff>236102</xdr:rowOff>
    </xdr:to>
    <xdr:cxnSp macro="">
      <xdr:nvCxnSpPr>
        <xdr:cNvPr id="1281993" name="Straight Connector 1281992"/>
        <xdr:cNvCxnSpPr/>
      </xdr:nvCxnSpPr>
      <xdr:spPr>
        <a:xfrm>
          <a:off x="38895331" y="22857016"/>
          <a:ext cx="42869" cy="485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33306</xdr:colOff>
      <xdr:row>42</xdr:row>
      <xdr:rowOff>187483</xdr:rowOff>
    </xdr:from>
    <xdr:to>
      <xdr:col>72</xdr:col>
      <xdr:colOff>33334</xdr:colOff>
      <xdr:row>42</xdr:row>
      <xdr:rowOff>187514</xdr:rowOff>
    </xdr:to>
    <xdr:cxnSp macro="">
      <xdr:nvCxnSpPr>
        <xdr:cNvPr id="1281994" name="Straight Connector 1281993"/>
        <xdr:cNvCxnSpPr/>
      </xdr:nvCxnSpPr>
      <xdr:spPr>
        <a:xfrm>
          <a:off x="38895306" y="22856983"/>
          <a:ext cx="28" cy="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42</xdr:row>
      <xdr:rowOff>139077</xdr:rowOff>
    </xdr:from>
    <xdr:to>
      <xdr:col>72</xdr:col>
      <xdr:colOff>33306</xdr:colOff>
      <xdr:row>42</xdr:row>
      <xdr:rowOff>187486</xdr:rowOff>
    </xdr:to>
    <xdr:cxnSp macro="">
      <xdr:nvCxnSpPr>
        <xdr:cNvPr id="1281995" name="Straight Connector 1281994"/>
        <xdr:cNvCxnSpPr/>
      </xdr:nvCxnSpPr>
      <xdr:spPr>
        <a:xfrm>
          <a:off x="38852438" y="22808577"/>
          <a:ext cx="42868" cy="484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275980</xdr:colOff>
      <xdr:row>42</xdr:row>
      <xdr:rowOff>468040</xdr:rowOff>
    </xdr:from>
    <xdr:to>
      <xdr:col>73</xdr:col>
      <xdr:colOff>12840</xdr:colOff>
      <xdr:row>43</xdr:row>
      <xdr:rowOff>260350</xdr:rowOff>
    </xdr:to>
    <xdr:cxnSp macro="">
      <xdr:nvCxnSpPr>
        <xdr:cNvPr id="1281996" name="Straight Connector 1281995"/>
        <xdr:cNvCxnSpPr/>
      </xdr:nvCxnSpPr>
      <xdr:spPr>
        <a:xfrm>
          <a:off x="39137980" y="23137540"/>
          <a:ext cx="276610" cy="3320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42</xdr:row>
      <xdr:rowOff>236102</xdr:rowOff>
    </xdr:from>
    <xdr:to>
      <xdr:col>72</xdr:col>
      <xdr:colOff>275983</xdr:colOff>
      <xdr:row>42</xdr:row>
      <xdr:rowOff>468038</xdr:rowOff>
    </xdr:to>
    <xdr:cxnSp macro="">
      <xdr:nvCxnSpPr>
        <xdr:cNvPr id="1281997" name="Straight Connector 1281996"/>
        <xdr:cNvCxnSpPr/>
      </xdr:nvCxnSpPr>
      <xdr:spPr>
        <a:xfrm>
          <a:off x="38938200" y="22905602"/>
          <a:ext cx="199783" cy="2319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445649</xdr:colOff>
      <xdr:row>43</xdr:row>
      <xdr:rowOff>238232</xdr:rowOff>
    </xdr:from>
    <xdr:to>
      <xdr:col>5</xdr:col>
      <xdr:colOff>463898</xdr:colOff>
      <xdr:row>43</xdr:row>
      <xdr:rowOff>260350</xdr:rowOff>
    </xdr:to>
    <xdr:cxnSp macro="">
      <xdr:nvCxnSpPr>
        <xdr:cNvPr id="1281998" name="Straight Connector 1281997"/>
        <xdr:cNvCxnSpPr/>
      </xdr:nvCxnSpPr>
      <xdr:spPr>
        <a:xfrm flipV="1">
          <a:off x="3144399" y="23447482"/>
          <a:ext cx="18249" cy="221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463898</xdr:colOff>
      <xdr:row>43</xdr:row>
      <xdr:rowOff>192467</xdr:rowOff>
    </xdr:from>
    <xdr:to>
      <xdr:col>5</xdr:col>
      <xdr:colOff>501650</xdr:colOff>
      <xdr:row>43</xdr:row>
      <xdr:rowOff>238232</xdr:rowOff>
    </xdr:to>
    <xdr:cxnSp macro="">
      <xdr:nvCxnSpPr>
        <xdr:cNvPr id="1281999" name="Straight Connector 1281998"/>
        <xdr:cNvCxnSpPr/>
      </xdr:nvCxnSpPr>
      <xdr:spPr>
        <a:xfrm flipV="1">
          <a:off x="3162648" y="23401717"/>
          <a:ext cx="37752" cy="457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1712</xdr:colOff>
      <xdr:row>42</xdr:row>
      <xdr:rowOff>526008</xdr:rowOff>
    </xdr:from>
    <xdr:to>
      <xdr:col>6</xdr:col>
      <xdr:colOff>134869</xdr:colOff>
      <xdr:row>43</xdr:row>
      <xdr:rowOff>145656</xdr:rowOff>
    </xdr:to>
    <xdr:cxnSp macro="">
      <xdr:nvCxnSpPr>
        <xdr:cNvPr id="1282000" name="Straight Connector 1281999"/>
        <xdr:cNvCxnSpPr/>
      </xdr:nvCxnSpPr>
      <xdr:spPr>
        <a:xfrm flipV="1">
          <a:off x="3240212" y="23195508"/>
          <a:ext cx="133157" cy="1593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134869</xdr:colOff>
      <xdr:row>42</xdr:row>
      <xdr:rowOff>415368</xdr:rowOff>
    </xdr:from>
    <xdr:to>
      <xdr:col>6</xdr:col>
      <xdr:colOff>230012</xdr:colOff>
      <xdr:row>42</xdr:row>
      <xdr:rowOff>526007</xdr:rowOff>
    </xdr:to>
    <xdr:cxnSp macro="">
      <xdr:nvCxnSpPr>
        <xdr:cNvPr id="1282001" name="Straight Connector 1282000"/>
        <xdr:cNvCxnSpPr/>
      </xdr:nvCxnSpPr>
      <xdr:spPr>
        <a:xfrm flipV="1">
          <a:off x="3373369" y="23084868"/>
          <a:ext cx="95143" cy="1106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43</xdr:row>
      <xdr:rowOff>145655</xdr:rowOff>
    </xdr:from>
    <xdr:to>
      <xdr:col>6</xdr:col>
      <xdr:colOff>1713</xdr:colOff>
      <xdr:row>43</xdr:row>
      <xdr:rowOff>192467</xdr:rowOff>
    </xdr:to>
    <xdr:cxnSp macro="">
      <xdr:nvCxnSpPr>
        <xdr:cNvPr id="1282002" name="Straight Connector 1282001"/>
        <xdr:cNvCxnSpPr/>
      </xdr:nvCxnSpPr>
      <xdr:spPr>
        <a:xfrm flipV="1">
          <a:off x="3200400" y="23354905"/>
          <a:ext cx="39813" cy="468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230034</xdr:colOff>
      <xdr:row>42</xdr:row>
      <xdr:rowOff>415344</xdr:rowOff>
    </xdr:from>
    <xdr:to>
      <xdr:col>6</xdr:col>
      <xdr:colOff>230043</xdr:colOff>
      <xdr:row>42</xdr:row>
      <xdr:rowOff>415350</xdr:rowOff>
    </xdr:to>
    <xdr:cxnSp macro="">
      <xdr:nvCxnSpPr>
        <xdr:cNvPr id="1282003" name="Straight Connector 1282002"/>
        <xdr:cNvCxnSpPr/>
      </xdr:nvCxnSpPr>
      <xdr:spPr>
        <a:xfrm flipV="1">
          <a:off x="3468534" y="23084844"/>
          <a:ext cx="9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230043</xdr:colOff>
      <xdr:row>42</xdr:row>
      <xdr:rowOff>415322</xdr:rowOff>
    </xdr:from>
    <xdr:to>
      <xdr:col>6</xdr:col>
      <xdr:colOff>230065</xdr:colOff>
      <xdr:row>42</xdr:row>
      <xdr:rowOff>415342</xdr:rowOff>
    </xdr:to>
    <xdr:cxnSp macro="">
      <xdr:nvCxnSpPr>
        <xdr:cNvPr id="1282004" name="Straight Connector 1282003"/>
        <xdr:cNvCxnSpPr/>
      </xdr:nvCxnSpPr>
      <xdr:spPr>
        <a:xfrm flipV="1">
          <a:off x="3468543" y="23084822"/>
          <a:ext cx="22" cy="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42</xdr:row>
      <xdr:rowOff>415348</xdr:rowOff>
    </xdr:from>
    <xdr:to>
      <xdr:col>6</xdr:col>
      <xdr:colOff>230034</xdr:colOff>
      <xdr:row>42</xdr:row>
      <xdr:rowOff>415368</xdr:rowOff>
    </xdr:to>
    <xdr:cxnSp macro="">
      <xdr:nvCxnSpPr>
        <xdr:cNvPr id="1282005" name="Straight Connector 1282004"/>
        <xdr:cNvCxnSpPr/>
      </xdr:nvCxnSpPr>
      <xdr:spPr>
        <a:xfrm flipV="1">
          <a:off x="3468512" y="23084848"/>
          <a:ext cx="22" cy="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342519</xdr:colOff>
      <xdr:row>42</xdr:row>
      <xdr:rowOff>288542</xdr:rowOff>
    </xdr:from>
    <xdr:to>
      <xdr:col>6</xdr:col>
      <xdr:colOff>382220</xdr:colOff>
      <xdr:row>42</xdr:row>
      <xdr:rowOff>315677</xdr:rowOff>
    </xdr:to>
    <xdr:cxnSp macro="">
      <xdr:nvCxnSpPr>
        <xdr:cNvPr id="1282006" name="Straight Connector 1282005"/>
        <xdr:cNvCxnSpPr/>
      </xdr:nvCxnSpPr>
      <xdr:spPr>
        <a:xfrm flipV="1">
          <a:off x="3581019" y="22958042"/>
          <a:ext cx="39701" cy="271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382220</xdr:colOff>
      <xdr:row>42</xdr:row>
      <xdr:rowOff>187716</xdr:rowOff>
    </xdr:from>
    <xdr:to>
      <xdr:col>6</xdr:col>
      <xdr:colOff>495300</xdr:colOff>
      <xdr:row>42</xdr:row>
      <xdr:rowOff>288542</xdr:rowOff>
    </xdr:to>
    <xdr:cxnSp macro="">
      <xdr:nvCxnSpPr>
        <xdr:cNvPr id="1282007" name="Straight Connector 1282006"/>
        <xdr:cNvCxnSpPr/>
      </xdr:nvCxnSpPr>
      <xdr:spPr>
        <a:xfrm flipV="1">
          <a:off x="3620720" y="22857216"/>
          <a:ext cx="113080" cy="1008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42</xdr:row>
      <xdr:rowOff>315675</xdr:rowOff>
    </xdr:from>
    <xdr:to>
      <xdr:col>6</xdr:col>
      <xdr:colOff>342519</xdr:colOff>
      <xdr:row>42</xdr:row>
      <xdr:rowOff>415322</xdr:rowOff>
    </xdr:to>
    <xdr:cxnSp macro="">
      <xdr:nvCxnSpPr>
        <xdr:cNvPr id="1282008" name="Straight Connector 1282007"/>
        <xdr:cNvCxnSpPr/>
      </xdr:nvCxnSpPr>
      <xdr:spPr>
        <a:xfrm flipV="1">
          <a:off x="3468565" y="22985175"/>
          <a:ext cx="112454" cy="996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441805</xdr:colOff>
      <xdr:row>41</xdr:row>
      <xdr:rowOff>271306</xdr:rowOff>
    </xdr:from>
    <xdr:to>
      <xdr:col>7</xdr:col>
      <xdr:colOff>530717</xdr:colOff>
      <xdr:row>41</xdr:row>
      <xdr:rowOff>329901</xdr:rowOff>
    </xdr:to>
    <xdr:cxnSp macro="">
      <xdr:nvCxnSpPr>
        <xdr:cNvPr id="1282009" name="Straight Connector 1282008"/>
        <xdr:cNvCxnSpPr/>
      </xdr:nvCxnSpPr>
      <xdr:spPr>
        <a:xfrm flipV="1">
          <a:off x="4220055" y="22401056"/>
          <a:ext cx="88912" cy="585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530716</xdr:colOff>
      <xdr:row>40</xdr:row>
      <xdr:rowOff>400593</xdr:rowOff>
    </xdr:from>
    <xdr:to>
      <xdr:col>8</xdr:col>
      <xdr:colOff>482600</xdr:colOff>
      <xdr:row>41</xdr:row>
      <xdr:rowOff>271304</xdr:rowOff>
    </xdr:to>
    <xdr:cxnSp macro="">
      <xdr:nvCxnSpPr>
        <xdr:cNvPr id="1282010" name="Straight Connector 1282009"/>
        <xdr:cNvCxnSpPr/>
      </xdr:nvCxnSpPr>
      <xdr:spPr>
        <a:xfrm flipV="1">
          <a:off x="4308966" y="21990593"/>
          <a:ext cx="491634" cy="4104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41</xdr:row>
      <xdr:rowOff>329898</xdr:rowOff>
    </xdr:from>
    <xdr:to>
      <xdr:col>7</xdr:col>
      <xdr:colOff>441807</xdr:colOff>
      <xdr:row>42</xdr:row>
      <xdr:rowOff>187716</xdr:rowOff>
    </xdr:to>
    <xdr:cxnSp macro="">
      <xdr:nvCxnSpPr>
        <xdr:cNvPr id="1282011" name="Straight Connector 1282010"/>
        <xdr:cNvCxnSpPr/>
      </xdr:nvCxnSpPr>
      <xdr:spPr>
        <a:xfrm flipV="1">
          <a:off x="3733800" y="22459648"/>
          <a:ext cx="486257" cy="3975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207759</xdr:colOff>
      <xdr:row>40</xdr:row>
      <xdr:rowOff>199476</xdr:rowOff>
    </xdr:from>
    <xdr:to>
      <xdr:col>9</xdr:col>
      <xdr:colOff>211241</xdr:colOff>
      <xdr:row>40</xdr:row>
      <xdr:rowOff>201664</xdr:rowOff>
    </xdr:to>
    <xdr:cxnSp macro="">
      <xdr:nvCxnSpPr>
        <xdr:cNvPr id="1282012" name="Straight Connector 1282011"/>
        <xdr:cNvCxnSpPr/>
      </xdr:nvCxnSpPr>
      <xdr:spPr>
        <a:xfrm flipV="1">
          <a:off x="5065509" y="21789476"/>
          <a:ext cx="3482" cy="21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211241</xdr:colOff>
      <xdr:row>39</xdr:row>
      <xdr:rowOff>538589</xdr:rowOff>
    </xdr:from>
    <xdr:to>
      <xdr:col>9</xdr:col>
      <xdr:colOff>476250</xdr:colOff>
      <xdr:row>40</xdr:row>
      <xdr:rowOff>199475</xdr:rowOff>
    </xdr:to>
    <xdr:cxnSp macro="">
      <xdr:nvCxnSpPr>
        <xdr:cNvPr id="1282013" name="Straight Connector 1282012"/>
        <xdr:cNvCxnSpPr/>
      </xdr:nvCxnSpPr>
      <xdr:spPr>
        <a:xfrm flipV="1">
          <a:off x="5068991" y="21588839"/>
          <a:ext cx="265009" cy="2006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40</xdr:row>
      <xdr:rowOff>201661</xdr:rowOff>
    </xdr:from>
    <xdr:to>
      <xdr:col>9</xdr:col>
      <xdr:colOff>207760</xdr:colOff>
      <xdr:row>40</xdr:row>
      <xdr:rowOff>400593</xdr:rowOff>
    </xdr:to>
    <xdr:cxnSp macro="">
      <xdr:nvCxnSpPr>
        <xdr:cNvPr id="1282014" name="Straight Connector 1282013"/>
        <xdr:cNvCxnSpPr/>
      </xdr:nvCxnSpPr>
      <xdr:spPr>
        <a:xfrm flipV="1">
          <a:off x="4800600" y="21791661"/>
          <a:ext cx="264910" cy="1989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214456</xdr:colOff>
      <xdr:row>39</xdr:row>
      <xdr:rowOff>159091</xdr:rowOff>
    </xdr:from>
    <xdr:to>
      <xdr:col>10</xdr:col>
      <xdr:colOff>469900</xdr:colOff>
      <xdr:row>39</xdr:row>
      <xdr:rowOff>340373</xdr:rowOff>
    </xdr:to>
    <xdr:cxnSp macro="">
      <xdr:nvCxnSpPr>
        <xdr:cNvPr id="1282015" name="Straight Connector 1282014"/>
        <xdr:cNvCxnSpPr/>
      </xdr:nvCxnSpPr>
      <xdr:spPr>
        <a:xfrm flipV="1">
          <a:off x="5611956" y="21209341"/>
          <a:ext cx="255444" cy="1812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192379</xdr:colOff>
      <xdr:row>39</xdr:row>
      <xdr:rowOff>340370</xdr:rowOff>
    </xdr:from>
    <xdr:to>
      <xdr:col>10</xdr:col>
      <xdr:colOff>214457</xdr:colOff>
      <xdr:row>39</xdr:row>
      <xdr:rowOff>358214</xdr:rowOff>
    </xdr:to>
    <xdr:cxnSp macro="">
      <xdr:nvCxnSpPr>
        <xdr:cNvPr id="1282016" name="Straight Connector 1282015"/>
        <xdr:cNvCxnSpPr/>
      </xdr:nvCxnSpPr>
      <xdr:spPr>
        <a:xfrm flipV="1">
          <a:off x="5589879" y="21390620"/>
          <a:ext cx="22078" cy="178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39</xdr:row>
      <xdr:rowOff>358215</xdr:rowOff>
    </xdr:from>
    <xdr:to>
      <xdr:col>10</xdr:col>
      <xdr:colOff>192379</xdr:colOff>
      <xdr:row>39</xdr:row>
      <xdr:rowOff>538589</xdr:rowOff>
    </xdr:to>
    <xdr:cxnSp macro="">
      <xdr:nvCxnSpPr>
        <xdr:cNvPr id="1282017" name="Straight Connector 1282016"/>
        <xdr:cNvCxnSpPr/>
      </xdr:nvCxnSpPr>
      <xdr:spPr>
        <a:xfrm flipV="1">
          <a:off x="5334000" y="21408465"/>
          <a:ext cx="255879" cy="1803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523872</xdr:colOff>
      <xdr:row>38</xdr:row>
      <xdr:rowOff>7970</xdr:rowOff>
    </xdr:from>
    <xdr:to>
      <xdr:col>12</xdr:col>
      <xdr:colOff>457200</xdr:colOff>
      <xdr:row>38</xdr:row>
      <xdr:rowOff>312274</xdr:rowOff>
    </xdr:to>
    <xdr:cxnSp macro="">
      <xdr:nvCxnSpPr>
        <xdr:cNvPr id="1282018" name="Straight Connector 1282017"/>
        <xdr:cNvCxnSpPr/>
      </xdr:nvCxnSpPr>
      <xdr:spPr>
        <a:xfrm flipV="1">
          <a:off x="6461122" y="20518470"/>
          <a:ext cx="473078" cy="3043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407596</xdr:colOff>
      <xdr:row>38</xdr:row>
      <xdr:rowOff>312269</xdr:rowOff>
    </xdr:from>
    <xdr:to>
      <xdr:col>11</xdr:col>
      <xdr:colOff>523873</xdr:colOff>
      <xdr:row>38</xdr:row>
      <xdr:rowOff>394622</xdr:rowOff>
    </xdr:to>
    <xdr:cxnSp macro="">
      <xdr:nvCxnSpPr>
        <xdr:cNvPr id="1282019" name="Straight Connector 1282018"/>
        <xdr:cNvCxnSpPr/>
      </xdr:nvCxnSpPr>
      <xdr:spPr>
        <a:xfrm flipV="1">
          <a:off x="6344846" y="20822769"/>
          <a:ext cx="116277" cy="823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38</xdr:row>
      <xdr:rowOff>394624</xdr:rowOff>
    </xdr:from>
    <xdr:to>
      <xdr:col>11</xdr:col>
      <xdr:colOff>407597</xdr:colOff>
      <xdr:row>39</xdr:row>
      <xdr:rowOff>159091</xdr:rowOff>
    </xdr:to>
    <xdr:cxnSp macro="">
      <xdr:nvCxnSpPr>
        <xdr:cNvPr id="1282020" name="Straight Connector 1282019"/>
        <xdr:cNvCxnSpPr/>
      </xdr:nvCxnSpPr>
      <xdr:spPr>
        <a:xfrm flipV="1">
          <a:off x="5867400" y="20905124"/>
          <a:ext cx="477447" cy="3042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471593</xdr:colOff>
      <xdr:row>37</xdr:row>
      <xdr:rowOff>532648</xdr:rowOff>
    </xdr:from>
    <xdr:to>
      <xdr:col>12</xdr:col>
      <xdr:colOff>482156</xdr:colOff>
      <xdr:row>37</xdr:row>
      <xdr:rowOff>538950</xdr:rowOff>
    </xdr:to>
    <xdr:cxnSp macro="">
      <xdr:nvCxnSpPr>
        <xdr:cNvPr id="1282021" name="Straight Connector 1282020"/>
        <xdr:cNvCxnSpPr/>
      </xdr:nvCxnSpPr>
      <xdr:spPr>
        <a:xfrm flipV="1">
          <a:off x="6948593" y="20503398"/>
          <a:ext cx="10563" cy="63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467766</xdr:colOff>
      <xdr:row>37</xdr:row>
      <xdr:rowOff>538948</xdr:rowOff>
    </xdr:from>
    <xdr:to>
      <xdr:col>12</xdr:col>
      <xdr:colOff>471593</xdr:colOff>
      <xdr:row>38</xdr:row>
      <xdr:rowOff>1665</xdr:rowOff>
    </xdr:to>
    <xdr:cxnSp macro="">
      <xdr:nvCxnSpPr>
        <xdr:cNvPr id="1282022" name="Straight Connector 1282021"/>
        <xdr:cNvCxnSpPr/>
      </xdr:nvCxnSpPr>
      <xdr:spPr>
        <a:xfrm flipV="1">
          <a:off x="6944766" y="20509698"/>
          <a:ext cx="3827" cy="24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38</xdr:row>
      <xdr:rowOff>1667</xdr:rowOff>
    </xdr:from>
    <xdr:to>
      <xdr:col>12</xdr:col>
      <xdr:colOff>467766</xdr:colOff>
      <xdr:row>38</xdr:row>
      <xdr:rowOff>7970</xdr:rowOff>
    </xdr:to>
    <xdr:cxnSp macro="">
      <xdr:nvCxnSpPr>
        <xdr:cNvPr id="1282023" name="Straight Connector 1282022"/>
        <xdr:cNvCxnSpPr/>
      </xdr:nvCxnSpPr>
      <xdr:spPr>
        <a:xfrm flipV="1">
          <a:off x="6934200" y="20512167"/>
          <a:ext cx="10566" cy="63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482187</xdr:colOff>
      <xdr:row>37</xdr:row>
      <xdr:rowOff>532616</xdr:rowOff>
    </xdr:from>
    <xdr:to>
      <xdr:col>12</xdr:col>
      <xdr:colOff>482209</xdr:colOff>
      <xdr:row>37</xdr:row>
      <xdr:rowOff>532630</xdr:rowOff>
    </xdr:to>
    <xdr:cxnSp macro="">
      <xdr:nvCxnSpPr>
        <xdr:cNvPr id="1282024" name="Straight Connector 1282023"/>
        <xdr:cNvCxnSpPr/>
      </xdr:nvCxnSpPr>
      <xdr:spPr>
        <a:xfrm flipV="1">
          <a:off x="6959187" y="20503366"/>
          <a:ext cx="22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482178</xdr:colOff>
      <xdr:row>37</xdr:row>
      <xdr:rowOff>532626</xdr:rowOff>
    </xdr:from>
    <xdr:to>
      <xdr:col>12</xdr:col>
      <xdr:colOff>482187</xdr:colOff>
      <xdr:row>37</xdr:row>
      <xdr:rowOff>532633</xdr:rowOff>
    </xdr:to>
    <xdr:cxnSp macro="">
      <xdr:nvCxnSpPr>
        <xdr:cNvPr id="1282025" name="Straight Connector 1282024"/>
        <xdr:cNvCxnSpPr/>
      </xdr:nvCxnSpPr>
      <xdr:spPr>
        <a:xfrm flipV="1">
          <a:off x="6959178" y="20503376"/>
          <a:ext cx="9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37</xdr:row>
      <xdr:rowOff>532634</xdr:rowOff>
    </xdr:from>
    <xdr:to>
      <xdr:col>12</xdr:col>
      <xdr:colOff>482178</xdr:colOff>
      <xdr:row>37</xdr:row>
      <xdr:rowOff>532648</xdr:rowOff>
    </xdr:to>
    <xdr:cxnSp macro="">
      <xdr:nvCxnSpPr>
        <xdr:cNvPr id="1282026" name="Straight Connector 1282025"/>
        <xdr:cNvCxnSpPr/>
      </xdr:nvCxnSpPr>
      <xdr:spPr>
        <a:xfrm flipV="1">
          <a:off x="6959156" y="20503384"/>
          <a:ext cx="22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28092</xdr:colOff>
      <xdr:row>36</xdr:row>
      <xdr:rowOff>487437</xdr:rowOff>
    </xdr:from>
    <xdr:to>
      <xdr:col>14</xdr:col>
      <xdr:colOff>444500</xdr:colOff>
      <xdr:row>37</xdr:row>
      <xdr:rowOff>179560</xdr:rowOff>
    </xdr:to>
    <xdr:cxnSp macro="">
      <xdr:nvCxnSpPr>
        <xdr:cNvPr id="1282027" name="Straight Connector 1282026"/>
        <xdr:cNvCxnSpPr/>
      </xdr:nvCxnSpPr>
      <xdr:spPr>
        <a:xfrm flipV="1">
          <a:off x="7584592" y="19918437"/>
          <a:ext cx="416408" cy="2318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365795</xdr:colOff>
      <xdr:row>37</xdr:row>
      <xdr:rowOff>179556</xdr:rowOff>
    </xdr:from>
    <xdr:to>
      <xdr:col>14</xdr:col>
      <xdr:colOff>28094</xdr:colOff>
      <xdr:row>37</xdr:row>
      <xdr:rowOff>297914</xdr:rowOff>
    </xdr:to>
    <xdr:cxnSp macro="">
      <xdr:nvCxnSpPr>
        <xdr:cNvPr id="1282028" name="Straight Connector 1282027"/>
        <xdr:cNvCxnSpPr/>
      </xdr:nvCxnSpPr>
      <xdr:spPr>
        <a:xfrm flipV="1">
          <a:off x="7382545" y="20150306"/>
          <a:ext cx="202049" cy="1183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37</xdr:row>
      <xdr:rowOff>297915</xdr:rowOff>
    </xdr:from>
    <xdr:to>
      <xdr:col>13</xdr:col>
      <xdr:colOff>365796</xdr:colOff>
      <xdr:row>37</xdr:row>
      <xdr:rowOff>532616</xdr:rowOff>
    </xdr:to>
    <xdr:cxnSp macro="">
      <xdr:nvCxnSpPr>
        <xdr:cNvPr id="1282029" name="Straight Connector 1282028"/>
        <xdr:cNvCxnSpPr/>
      </xdr:nvCxnSpPr>
      <xdr:spPr>
        <a:xfrm flipV="1">
          <a:off x="6959209" y="20268665"/>
          <a:ext cx="423337" cy="2347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81407</xdr:colOff>
      <xdr:row>34</xdr:row>
      <xdr:rowOff>439279</xdr:rowOff>
    </xdr:from>
    <xdr:to>
      <xdr:col>19</xdr:col>
      <xdr:colOff>412750</xdr:colOff>
      <xdr:row>35</xdr:row>
      <xdr:rowOff>271219</xdr:rowOff>
    </xdr:to>
    <xdr:cxnSp macro="">
      <xdr:nvCxnSpPr>
        <xdr:cNvPr id="1282030" name="Straight Connector 1282029"/>
        <xdr:cNvCxnSpPr/>
      </xdr:nvCxnSpPr>
      <xdr:spPr>
        <a:xfrm flipV="1">
          <a:off x="9796907" y="18790779"/>
          <a:ext cx="871093" cy="3716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302976</xdr:colOff>
      <xdr:row>35</xdr:row>
      <xdr:rowOff>271216</xdr:rowOff>
    </xdr:from>
    <xdr:to>
      <xdr:col>18</xdr:col>
      <xdr:colOff>81411</xdr:colOff>
      <xdr:row>36</xdr:row>
      <xdr:rowOff>84364</xdr:rowOff>
    </xdr:to>
    <xdr:cxnSp macro="">
      <xdr:nvCxnSpPr>
        <xdr:cNvPr id="1282031" name="Straight Connector 1282030"/>
        <xdr:cNvCxnSpPr/>
      </xdr:nvCxnSpPr>
      <xdr:spPr>
        <a:xfrm flipV="1">
          <a:off x="8938976" y="19162466"/>
          <a:ext cx="857935" cy="3528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36</xdr:row>
      <xdr:rowOff>84364</xdr:rowOff>
    </xdr:from>
    <xdr:to>
      <xdr:col>16</xdr:col>
      <xdr:colOff>302978</xdr:colOff>
      <xdr:row>36</xdr:row>
      <xdr:rowOff>487437</xdr:rowOff>
    </xdr:to>
    <xdr:cxnSp macro="">
      <xdr:nvCxnSpPr>
        <xdr:cNvPr id="1282032" name="Straight Connector 1282031"/>
        <xdr:cNvCxnSpPr/>
      </xdr:nvCxnSpPr>
      <xdr:spPr>
        <a:xfrm flipV="1">
          <a:off x="8001000" y="19515364"/>
          <a:ext cx="937978" cy="403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262944</xdr:colOff>
      <xdr:row>33</xdr:row>
      <xdr:rowOff>296585</xdr:rowOff>
    </xdr:from>
    <xdr:to>
      <xdr:col>24</xdr:col>
      <xdr:colOff>381000</xdr:colOff>
      <xdr:row>33</xdr:row>
      <xdr:rowOff>479755</xdr:rowOff>
    </xdr:to>
    <xdr:cxnSp macro="">
      <xdr:nvCxnSpPr>
        <xdr:cNvPr id="1282033" name="Straight Connector 1282032"/>
        <xdr:cNvCxnSpPr/>
      </xdr:nvCxnSpPr>
      <xdr:spPr>
        <a:xfrm flipV="1">
          <a:off x="12677194" y="18108335"/>
          <a:ext cx="657806" cy="1831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73330</xdr:colOff>
      <xdr:row>33</xdr:row>
      <xdr:rowOff>479752</xdr:rowOff>
    </xdr:from>
    <xdr:to>
      <xdr:col>23</xdr:col>
      <xdr:colOff>262948</xdr:colOff>
      <xdr:row>34</xdr:row>
      <xdr:rowOff>227216</xdr:rowOff>
    </xdr:to>
    <xdr:cxnSp macro="">
      <xdr:nvCxnSpPr>
        <xdr:cNvPr id="1282034" name="Straight Connector 1282033"/>
        <xdr:cNvCxnSpPr/>
      </xdr:nvCxnSpPr>
      <xdr:spPr>
        <a:xfrm flipV="1">
          <a:off x="11408080" y="18291502"/>
          <a:ext cx="1269118" cy="2872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34</xdr:row>
      <xdr:rowOff>227216</xdr:rowOff>
    </xdr:from>
    <xdr:to>
      <xdr:col>21</xdr:col>
      <xdr:colOff>73331</xdr:colOff>
      <xdr:row>34</xdr:row>
      <xdr:rowOff>439279</xdr:rowOff>
    </xdr:to>
    <xdr:cxnSp macro="">
      <xdr:nvCxnSpPr>
        <xdr:cNvPr id="1282035" name="Straight Connector 1282034"/>
        <xdr:cNvCxnSpPr/>
      </xdr:nvCxnSpPr>
      <xdr:spPr>
        <a:xfrm flipV="1">
          <a:off x="10668000" y="18578716"/>
          <a:ext cx="740081" cy="2120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394131</xdr:colOff>
      <xdr:row>32</xdr:row>
      <xdr:rowOff>467951</xdr:rowOff>
    </xdr:from>
    <xdr:to>
      <xdr:col>29</xdr:col>
      <xdr:colOff>349250</xdr:colOff>
      <xdr:row>33</xdr:row>
      <xdr:rowOff>14512</xdr:rowOff>
    </xdr:to>
    <xdr:cxnSp macro="">
      <xdr:nvCxnSpPr>
        <xdr:cNvPr id="1282036" name="Straight Connector 1282035"/>
        <xdr:cNvCxnSpPr/>
      </xdr:nvCxnSpPr>
      <xdr:spPr>
        <a:xfrm flipV="1">
          <a:off x="15507131" y="17739951"/>
          <a:ext cx="494869" cy="863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420010</xdr:colOff>
      <xdr:row>33</xdr:row>
      <xdr:rowOff>14509</xdr:rowOff>
    </xdr:from>
    <xdr:to>
      <xdr:col>28</xdr:col>
      <xdr:colOff>394136</xdr:colOff>
      <xdr:row>33</xdr:row>
      <xdr:rowOff>191351</xdr:rowOff>
    </xdr:to>
    <xdr:cxnSp macro="">
      <xdr:nvCxnSpPr>
        <xdr:cNvPr id="1282037" name="Straight Connector 1282036"/>
        <xdr:cNvCxnSpPr/>
      </xdr:nvCxnSpPr>
      <xdr:spPr>
        <a:xfrm flipV="1">
          <a:off x="13913760" y="17826259"/>
          <a:ext cx="1593376" cy="1768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33</xdr:row>
      <xdr:rowOff>191351</xdr:rowOff>
    </xdr:from>
    <xdr:to>
      <xdr:col>25</xdr:col>
      <xdr:colOff>420010</xdr:colOff>
      <xdr:row>33</xdr:row>
      <xdr:rowOff>296585</xdr:rowOff>
    </xdr:to>
    <xdr:cxnSp macro="">
      <xdr:nvCxnSpPr>
        <xdr:cNvPr id="1282038" name="Straight Connector 1282037"/>
        <xdr:cNvCxnSpPr/>
      </xdr:nvCxnSpPr>
      <xdr:spPr>
        <a:xfrm flipV="1">
          <a:off x="13335000" y="18003101"/>
          <a:ext cx="578760" cy="1052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482895</xdr:colOff>
      <xdr:row>32</xdr:row>
      <xdr:rowOff>290472</xdr:rowOff>
    </xdr:from>
    <xdr:to>
      <xdr:col>34</xdr:col>
      <xdr:colOff>317500</xdr:colOff>
      <xdr:row>32</xdr:row>
      <xdr:rowOff>329403</xdr:rowOff>
    </xdr:to>
    <xdr:cxnSp macro="">
      <xdr:nvCxnSpPr>
        <xdr:cNvPr id="1282039" name="Straight Connector 1282038"/>
        <xdr:cNvCxnSpPr/>
      </xdr:nvCxnSpPr>
      <xdr:spPr>
        <a:xfrm flipV="1">
          <a:off x="18294645" y="17562472"/>
          <a:ext cx="374355" cy="389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259533</xdr:colOff>
      <xdr:row>32</xdr:row>
      <xdr:rowOff>329402</xdr:rowOff>
    </xdr:from>
    <xdr:to>
      <xdr:col>33</xdr:col>
      <xdr:colOff>482899</xdr:colOff>
      <xdr:row>32</xdr:row>
      <xdr:rowOff>419123</xdr:rowOff>
    </xdr:to>
    <xdr:cxnSp macro="">
      <xdr:nvCxnSpPr>
        <xdr:cNvPr id="1282040" name="Straight Connector 1282039"/>
        <xdr:cNvCxnSpPr/>
      </xdr:nvCxnSpPr>
      <xdr:spPr>
        <a:xfrm flipV="1">
          <a:off x="16452033" y="17601402"/>
          <a:ext cx="1842616" cy="897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32</xdr:row>
      <xdr:rowOff>419123</xdr:rowOff>
    </xdr:from>
    <xdr:to>
      <xdr:col>30</xdr:col>
      <xdr:colOff>259535</xdr:colOff>
      <xdr:row>32</xdr:row>
      <xdr:rowOff>467951</xdr:rowOff>
    </xdr:to>
    <xdr:cxnSp macro="">
      <xdr:nvCxnSpPr>
        <xdr:cNvPr id="1282041" name="Straight Connector 1282040"/>
        <xdr:cNvCxnSpPr/>
      </xdr:nvCxnSpPr>
      <xdr:spPr>
        <a:xfrm flipV="1">
          <a:off x="16002000" y="17691123"/>
          <a:ext cx="450035" cy="488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534226</xdr:colOff>
      <xdr:row>32</xdr:row>
      <xdr:rowOff>214768</xdr:rowOff>
    </xdr:from>
    <xdr:to>
      <xdr:col>39</xdr:col>
      <xdr:colOff>285750</xdr:colOff>
      <xdr:row>32</xdr:row>
      <xdr:rowOff>230422</xdr:rowOff>
    </xdr:to>
    <xdr:cxnSp macro="">
      <xdr:nvCxnSpPr>
        <xdr:cNvPr id="1282042" name="Straight Connector 1282041"/>
        <xdr:cNvCxnSpPr/>
      </xdr:nvCxnSpPr>
      <xdr:spPr>
        <a:xfrm flipV="1">
          <a:off x="21044726" y="17486768"/>
          <a:ext cx="291274" cy="156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129291</xdr:colOff>
      <xdr:row>32</xdr:row>
      <xdr:rowOff>230420</xdr:rowOff>
    </xdr:from>
    <xdr:to>
      <xdr:col>38</xdr:col>
      <xdr:colOff>534231</xdr:colOff>
      <xdr:row>32</xdr:row>
      <xdr:rowOff>271016</xdr:rowOff>
    </xdr:to>
    <xdr:cxnSp macro="">
      <xdr:nvCxnSpPr>
        <xdr:cNvPr id="1282043" name="Straight Connector 1282042"/>
        <xdr:cNvCxnSpPr/>
      </xdr:nvCxnSpPr>
      <xdr:spPr>
        <a:xfrm flipV="1">
          <a:off x="19020541" y="17502420"/>
          <a:ext cx="2024190" cy="405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32</xdr:row>
      <xdr:rowOff>271016</xdr:rowOff>
    </xdr:from>
    <xdr:to>
      <xdr:col>35</xdr:col>
      <xdr:colOff>129293</xdr:colOff>
      <xdr:row>32</xdr:row>
      <xdr:rowOff>290472</xdr:rowOff>
    </xdr:to>
    <xdr:cxnSp macro="">
      <xdr:nvCxnSpPr>
        <xdr:cNvPr id="1282044" name="Straight Connector 1282043"/>
        <xdr:cNvCxnSpPr/>
      </xdr:nvCxnSpPr>
      <xdr:spPr>
        <a:xfrm flipV="1">
          <a:off x="18669000" y="17543016"/>
          <a:ext cx="351543" cy="194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11097</xdr:colOff>
      <xdr:row>32</xdr:row>
      <xdr:rowOff>201868</xdr:rowOff>
    </xdr:from>
    <xdr:to>
      <xdr:col>44</xdr:col>
      <xdr:colOff>254000</xdr:colOff>
      <xdr:row>32</xdr:row>
      <xdr:rowOff>203915</xdr:rowOff>
    </xdr:to>
    <xdr:cxnSp macro="">
      <xdr:nvCxnSpPr>
        <xdr:cNvPr id="1282045" name="Straight Connector 1282044"/>
        <xdr:cNvCxnSpPr/>
      </xdr:nvCxnSpPr>
      <xdr:spPr>
        <a:xfrm flipV="1">
          <a:off x="23760097" y="17473868"/>
          <a:ext cx="242903" cy="20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28426</xdr:colOff>
      <xdr:row>32</xdr:row>
      <xdr:rowOff>203913</xdr:rowOff>
    </xdr:from>
    <xdr:to>
      <xdr:col>44</xdr:col>
      <xdr:colOff>11100</xdr:colOff>
      <xdr:row>32</xdr:row>
      <xdr:rowOff>212370</xdr:rowOff>
    </xdr:to>
    <xdr:cxnSp macro="">
      <xdr:nvCxnSpPr>
        <xdr:cNvPr id="1282046" name="Straight Connector 1282045"/>
        <xdr:cNvCxnSpPr/>
      </xdr:nvCxnSpPr>
      <xdr:spPr>
        <a:xfrm flipV="1">
          <a:off x="21618426" y="17475913"/>
          <a:ext cx="2141674" cy="84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32</xdr:row>
      <xdr:rowOff>212370</xdr:rowOff>
    </xdr:from>
    <xdr:to>
      <xdr:col>40</xdr:col>
      <xdr:colOff>28428</xdr:colOff>
      <xdr:row>32</xdr:row>
      <xdr:rowOff>214768</xdr:rowOff>
    </xdr:to>
    <xdr:cxnSp macro="">
      <xdr:nvCxnSpPr>
        <xdr:cNvPr id="1282047" name="Straight Connector 1282046"/>
        <xdr:cNvCxnSpPr/>
      </xdr:nvCxnSpPr>
      <xdr:spPr>
        <a:xfrm flipV="1">
          <a:off x="21336000" y="17484370"/>
          <a:ext cx="282428" cy="23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533496</xdr:colOff>
      <xdr:row>32</xdr:row>
      <xdr:rowOff>261217</xdr:rowOff>
    </xdr:from>
    <xdr:to>
      <xdr:col>49</xdr:col>
      <xdr:colOff>222250</xdr:colOff>
      <xdr:row>32</xdr:row>
      <xdr:rowOff>272191</xdr:rowOff>
    </xdr:to>
    <xdr:cxnSp macro="">
      <xdr:nvCxnSpPr>
        <xdr:cNvPr id="1282048" name="Straight Connector 1282047"/>
        <xdr:cNvCxnSpPr/>
      </xdr:nvCxnSpPr>
      <xdr:spPr>
        <a:xfrm>
          <a:off x="26441496" y="17533217"/>
          <a:ext cx="228504" cy="109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497402</xdr:colOff>
      <xdr:row>32</xdr:row>
      <xdr:rowOff>213438</xdr:rowOff>
    </xdr:from>
    <xdr:to>
      <xdr:col>48</xdr:col>
      <xdr:colOff>533499</xdr:colOff>
      <xdr:row>32</xdr:row>
      <xdr:rowOff>261215</xdr:rowOff>
    </xdr:to>
    <xdr:cxnSp macro="">
      <xdr:nvCxnSpPr>
        <xdr:cNvPr id="1282049" name="Straight Connector 1282048"/>
        <xdr:cNvCxnSpPr/>
      </xdr:nvCxnSpPr>
      <xdr:spPr>
        <a:xfrm>
          <a:off x="24246402" y="17485438"/>
          <a:ext cx="2195097" cy="477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32</xdr:row>
      <xdr:rowOff>201868</xdr:rowOff>
    </xdr:from>
    <xdr:to>
      <xdr:col>44</xdr:col>
      <xdr:colOff>497402</xdr:colOff>
      <xdr:row>32</xdr:row>
      <xdr:rowOff>213438</xdr:rowOff>
    </xdr:to>
    <xdr:cxnSp macro="">
      <xdr:nvCxnSpPr>
        <xdr:cNvPr id="1282050" name="Straight Connector 1282049"/>
        <xdr:cNvCxnSpPr/>
      </xdr:nvCxnSpPr>
      <xdr:spPr>
        <a:xfrm>
          <a:off x="24003000" y="17473868"/>
          <a:ext cx="243402" cy="115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480954</xdr:colOff>
      <xdr:row>32</xdr:row>
      <xdr:rowOff>476318</xdr:rowOff>
    </xdr:from>
    <xdr:to>
      <xdr:col>54</xdr:col>
      <xdr:colOff>190500</xdr:colOff>
      <xdr:row>32</xdr:row>
      <xdr:rowOff>509138</xdr:rowOff>
    </xdr:to>
    <xdr:cxnSp macro="">
      <xdr:nvCxnSpPr>
        <xdr:cNvPr id="1282051" name="Straight Connector 1282050"/>
        <xdr:cNvCxnSpPr/>
      </xdr:nvCxnSpPr>
      <xdr:spPr>
        <a:xfrm>
          <a:off x="29087704" y="17748318"/>
          <a:ext cx="249296" cy="328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459324</xdr:colOff>
      <xdr:row>32</xdr:row>
      <xdr:rowOff>302741</xdr:rowOff>
    </xdr:from>
    <xdr:to>
      <xdr:col>53</xdr:col>
      <xdr:colOff>480954</xdr:colOff>
      <xdr:row>32</xdr:row>
      <xdr:rowOff>476318</xdr:rowOff>
    </xdr:to>
    <xdr:cxnSp macro="">
      <xdr:nvCxnSpPr>
        <xdr:cNvPr id="1282052" name="Straight Connector 1282051"/>
        <xdr:cNvCxnSpPr/>
      </xdr:nvCxnSpPr>
      <xdr:spPr>
        <a:xfrm>
          <a:off x="26907074" y="17574741"/>
          <a:ext cx="2180630" cy="1735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32</xdr:row>
      <xdr:rowOff>272191</xdr:rowOff>
    </xdr:from>
    <xdr:to>
      <xdr:col>49</xdr:col>
      <xdr:colOff>459330</xdr:colOff>
      <xdr:row>32</xdr:row>
      <xdr:rowOff>302743</xdr:rowOff>
    </xdr:to>
    <xdr:cxnSp macro="">
      <xdr:nvCxnSpPr>
        <xdr:cNvPr id="1282053" name="Straight Connector 1282052"/>
        <xdr:cNvCxnSpPr/>
      </xdr:nvCxnSpPr>
      <xdr:spPr>
        <a:xfrm>
          <a:off x="26670000" y="17544191"/>
          <a:ext cx="237080" cy="305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389741</xdr:colOff>
      <xdr:row>33</xdr:row>
      <xdr:rowOff>432254</xdr:rowOff>
    </xdr:from>
    <xdr:to>
      <xdr:col>59</xdr:col>
      <xdr:colOff>158750</xdr:colOff>
      <xdr:row>33</xdr:row>
      <xdr:rowOff>511263</xdr:rowOff>
    </xdr:to>
    <xdr:cxnSp macro="">
      <xdr:nvCxnSpPr>
        <xdr:cNvPr id="1282054" name="Straight Connector 1282053"/>
        <xdr:cNvCxnSpPr/>
      </xdr:nvCxnSpPr>
      <xdr:spPr>
        <a:xfrm>
          <a:off x="31695241" y="18244004"/>
          <a:ext cx="308759" cy="790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459160</xdr:colOff>
      <xdr:row>33</xdr:row>
      <xdr:rowOff>36520</xdr:rowOff>
    </xdr:from>
    <xdr:to>
      <xdr:col>58</xdr:col>
      <xdr:colOff>389741</xdr:colOff>
      <xdr:row>33</xdr:row>
      <xdr:rowOff>432254</xdr:rowOff>
    </xdr:to>
    <xdr:cxnSp macro="">
      <xdr:nvCxnSpPr>
        <xdr:cNvPr id="1282055" name="Straight Connector 1282054"/>
        <xdr:cNvCxnSpPr/>
      </xdr:nvCxnSpPr>
      <xdr:spPr>
        <a:xfrm>
          <a:off x="29605660" y="17848270"/>
          <a:ext cx="2089581" cy="3957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32</xdr:row>
      <xdr:rowOff>509138</xdr:rowOff>
    </xdr:from>
    <xdr:to>
      <xdr:col>54</xdr:col>
      <xdr:colOff>459163</xdr:colOff>
      <xdr:row>33</xdr:row>
      <xdr:rowOff>36522</xdr:rowOff>
    </xdr:to>
    <xdr:cxnSp macro="">
      <xdr:nvCxnSpPr>
        <xdr:cNvPr id="1282056" name="Straight Connector 1282055"/>
        <xdr:cNvCxnSpPr/>
      </xdr:nvCxnSpPr>
      <xdr:spPr>
        <a:xfrm>
          <a:off x="29337000" y="17781138"/>
          <a:ext cx="268663" cy="671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253436</xdr:colOff>
      <xdr:row>35</xdr:row>
      <xdr:rowOff>309046</xdr:rowOff>
    </xdr:from>
    <xdr:to>
      <xdr:col>64</xdr:col>
      <xdr:colOff>127000</xdr:colOff>
      <xdr:row>35</xdr:row>
      <xdr:rowOff>490426</xdr:rowOff>
    </xdr:to>
    <xdr:cxnSp macro="">
      <xdr:nvCxnSpPr>
        <xdr:cNvPr id="1282057" name="Straight Connector 1282056"/>
        <xdr:cNvCxnSpPr/>
      </xdr:nvCxnSpPr>
      <xdr:spPr>
        <a:xfrm>
          <a:off x="34257686" y="19200296"/>
          <a:ext cx="413314" cy="1813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506068</xdr:colOff>
      <xdr:row>34</xdr:row>
      <xdr:rowOff>121326</xdr:rowOff>
    </xdr:from>
    <xdr:to>
      <xdr:col>63</xdr:col>
      <xdr:colOff>253436</xdr:colOff>
      <xdr:row>35</xdr:row>
      <xdr:rowOff>309046</xdr:rowOff>
    </xdr:to>
    <xdr:cxnSp macro="">
      <xdr:nvCxnSpPr>
        <xdr:cNvPr id="1282058" name="Straight Connector 1282057"/>
        <xdr:cNvCxnSpPr/>
      </xdr:nvCxnSpPr>
      <xdr:spPr>
        <a:xfrm>
          <a:off x="32351318" y="18472826"/>
          <a:ext cx="1906368" cy="7274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33</xdr:row>
      <xdr:rowOff>511263</xdr:rowOff>
    </xdr:from>
    <xdr:to>
      <xdr:col>59</xdr:col>
      <xdr:colOff>506071</xdr:colOff>
      <xdr:row>34</xdr:row>
      <xdr:rowOff>121329</xdr:rowOff>
    </xdr:to>
    <xdr:cxnSp macro="">
      <xdr:nvCxnSpPr>
        <xdr:cNvPr id="1282059" name="Straight Connector 1282058"/>
        <xdr:cNvCxnSpPr/>
      </xdr:nvCxnSpPr>
      <xdr:spPr>
        <a:xfrm>
          <a:off x="32004000" y="18323013"/>
          <a:ext cx="347321" cy="1498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244056</xdr:colOff>
      <xdr:row>36</xdr:row>
      <xdr:rowOff>314455</xdr:rowOff>
    </xdr:from>
    <xdr:to>
      <xdr:col>65</xdr:col>
      <xdr:colOff>387865</xdr:colOff>
      <xdr:row>36</xdr:row>
      <xdr:rowOff>398295</xdr:rowOff>
    </xdr:to>
    <xdr:cxnSp macro="">
      <xdr:nvCxnSpPr>
        <xdr:cNvPr id="1282060" name="Straight Connector 1282059"/>
        <xdr:cNvCxnSpPr/>
      </xdr:nvCxnSpPr>
      <xdr:spPr>
        <a:xfrm>
          <a:off x="35327806" y="19745455"/>
          <a:ext cx="143809" cy="838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263621</xdr:colOff>
      <xdr:row>36</xdr:row>
      <xdr:rowOff>30073</xdr:rowOff>
    </xdr:from>
    <xdr:to>
      <xdr:col>65</xdr:col>
      <xdr:colOff>244056</xdr:colOff>
      <xdr:row>36</xdr:row>
      <xdr:rowOff>314455</xdr:rowOff>
    </xdr:to>
    <xdr:cxnSp macro="">
      <xdr:nvCxnSpPr>
        <xdr:cNvPr id="1282061" name="Straight Connector 1282060"/>
        <xdr:cNvCxnSpPr/>
      </xdr:nvCxnSpPr>
      <xdr:spPr>
        <a:xfrm>
          <a:off x="34807621" y="19461073"/>
          <a:ext cx="520185" cy="2843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35</xdr:row>
      <xdr:rowOff>490426</xdr:rowOff>
    </xdr:from>
    <xdr:to>
      <xdr:col>64</xdr:col>
      <xdr:colOff>263624</xdr:colOff>
      <xdr:row>36</xdr:row>
      <xdr:rowOff>30076</xdr:rowOff>
    </xdr:to>
    <xdr:cxnSp macro="">
      <xdr:nvCxnSpPr>
        <xdr:cNvPr id="1282062" name="Straight Connector 1282061"/>
        <xdr:cNvCxnSpPr/>
      </xdr:nvCxnSpPr>
      <xdr:spPr>
        <a:xfrm>
          <a:off x="34671000" y="19381676"/>
          <a:ext cx="136624" cy="794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387908</xdr:colOff>
      <xdr:row>36</xdr:row>
      <xdr:rowOff>398321</xdr:rowOff>
    </xdr:from>
    <xdr:to>
      <xdr:col>65</xdr:col>
      <xdr:colOff>387917</xdr:colOff>
      <xdr:row>36</xdr:row>
      <xdr:rowOff>398328</xdr:rowOff>
    </xdr:to>
    <xdr:cxnSp macro="">
      <xdr:nvCxnSpPr>
        <xdr:cNvPr id="1282063" name="Straight Connector 1282062"/>
        <xdr:cNvCxnSpPr/>
      </xdr:nvCxnSpPr>
      <xdr:spPr>
        <a:xfrm>
          <a:off x="35471658" y="19829321"/>
          <a:ext cx="9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387874</xdr:colOff>
      <xdr:row>36</xdr:row>
      <xdr:rowOff>398300</xdr:rowOff>
    </xdr:from>
    <xdr:to>
      <xdr:col>65</xdr:col>
      <xdr:colOff>387908</xdr:colOff>
      <xdr:row>36</xdr:row>
      <xdr:rowOff>398320</xdr:rowOff>
    </xdr:to>
    <xdr:cxnSp macro="">
      <xdr:nvCxnSpPr>
        <xdr:cNvPr id="1282064" name="Straight Connector 1282063"/>
        <xdr:cNvCxnSpPr/>
      </xdr:nvCxnSpPr>
      <xdr:spPr>
        <a:xfrm>
          <a:off x="35471624" y="19829300"/>
          <a:ext cx="34" cy="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36</xdr:row>
      <xdr:rowOff>398295</xdr:rowOff>
    </xdr:from>
    <xdr:to>
      <xdr:col>65</xdr:col>
      <xdr:colOff>387874</xdr:colOff>
      <xdr:row>36</xdr:row>
      <xdr:rowOff>398301</xdr:rowOff>
    </xdr:to>
    <xdr:cxnSp macro="">
      <xdr:nvCxnSpPr>
        <xdr:cNvPr id="1282065" name="Straight Connector 1282064"/>
        <xdr:cNvCxnSpPr/>
      </xdr:nvCxnSpPr>
      <xdr:spPr>
        <a:xfrm>
          <a:off x="35471615" y="19829295"/>
          <a:ext cx="9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63950</xdr:colOff>
      <xdr:row>36</xdr:row>
      <xdr:rowOff>530817</xdr:rowOff>
    </xdr:from>
    <xdr:to>
      <xdr:col>66</xdr:col>
      <xdr:colOff>114300</xdr:colOff>
      <xdr:row>37</xdr:row>
      <xdr:rowOff>23017</xdr:rowOff>
    </xdr:to>
    <xdr:cxnSp macro="">
      <xdr:nvCxnSpPr>
        <xdr:cNvPr id="1282066" name="Straight Connector 1282065"/>
        <xdr:cNvCxnSpPr/>
      </xdr:nvCxnSpPr>
      <xdr:spPr>
        <a:xfrm>
          <a:off x="35687450" y="19961817"/>
          <a:ext cx="50350" cy="319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437443</xdr:colOff>
      <xdr:row>36</xdr:row>
      <xdr:rowOff>429726</xdr:rowOff>
    </xdr:from>
    <xdr:to>
      <xdr:col>66</xdr:col>
      <xdr:colOff>63950</xdr:colOff>
      <xdr:row>36</xdr:row>
      <xdr:rowOff>530816</xdr:rowOff>
    </xdr:to>
    <xdr:cxnSp macro="">
      <xdr:nvCxnSpPr>
        <xdr:cNvPr id="1282067" name="Straight Connector 1282066"/>
        <xdr:cNvCxnSpPr/>
      </xdr:nvCxnSpPr>
      <xdr:spPr>
        <a:xfrm>
          <a:off x="35521193" y="19860726"/>
          <a:ext cx="166257" cy="1010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36</xdr:row>
      <xdr:rowOff>398328</xdr:rowOff>
    </xdr:from>
    <xdr:to>
      <xdr:col>65</xdr:col>
      <xdr:colOff>437443</xdr:colOff>
      <xdr:row>36</xdr:row>
      <xdr:rowOff>429729</xdr:rowOff>
    </xdr:to>
    <xdr:cxnSp macro="">
      <xdr:nvCxnSpPr>
        <xdr:cNvPr id="1282068" name="Straight Connector 1282067"/>
        <xdr:cNvCxnSpPr/>
      </xdr:nvCxnSpPr>
      <xdr:spPr>
        <a:xfrm>
          <a:off x="35471667" y="19829328"/>
          <a:ext cx="49526" cy="314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415513</xdr:colOff>
      <xdr:row>38</xdr:row>
      <xdr:rowOff>66793</xdr:rowOff>
    </xdr:from>
    <xdr:to>
      <xdr:col>68</xdr:col>
      <xdr:colOff>101600</xdr:colOff>
      <xdr:row>38</xdr:row>
      <xdr:rowOff>225747</xdr:rowOff>
    </xdr:to>
    <xdr:cxnSp macro="">
      <xdr:nvCxnSpPr>
        <xdr:cNvPr id="1282069" name="Straight Connector 1282068"/>
        <xdr:cNvCxnSpPr/>
      </xdr:nvCxnSpPr>
      <xdr:spPr>
        <a:xfrm>
          <a:off x="36578763" y="20577293"/>
          <a:ext cx="225837" cy="1589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326352</xdr:colOff>
      <xdr:row>37</xdr:row>
      <xdr:rowOff>172053</xdr:rowOff>
    </xdr:from>
    <xdr:to>
      <xdr:col>67</xdr:col>
      <xdr:colOff>415513</xdr:colOff>
      <xdr:row>38</xdr:row>
      <xdr:rowOff>66793</xdr:rowOff>
    </xdr:to>
    <xdr:cxnSp macro="">
      <xdr:nvCxnSpPr>
        <xdr:cNvPr id="1282070" name="Straight Connector 1282069"/>
        <xdr:cNvCxnSpPr/>
      </xdr:nvCxnSpPr>
      <xdr:spPr>
        <a:xfrm>
          <a:off x="35949852" y="20142803"/>
          <a:ext cx="628911" cy="4344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37</xdr:row>
      <xdr:rowOff>23017</xdr:rowOff>
    </xdr:from>
    <xdr:to>
      <xdr:col>66</xdr:col>
      <xdr:colOff>326355</xdr:colOff>
      <xdr:row>37</xdr:row>
      <xdr:rowOff>172058</xdr:rowOff>
    </xdr:to>
    <xdr:cxnSp macro="">
      <xdr:nvCxnSpPr>
        <xdr:cNvPr id="1282071" name="Straight Connector 1282070"/>
        <xdr:cNvCxnSpPr/>
      </xdr:nvCxnSpPr>
      <xdr:spPr>
        <a:xfrm>
          <a:off x="35737800" y="19993767"/>
          <a:ext cx="212055" cy="1490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511324</xdr:colOff>
      <xdr:row>39</xdr:row>
      <xdr:rowOff>12306</xdr:rowOff>
    </xdr:from>
    <xdr:to>
      <xdr:col>69</xdr:col>
      <xdr:colOff>95250</xdr:colOff>
      <xdr:row>39</xdr:row>
      <xdr:rowOff>110165</xdr:rowOff>
    </xdr:to>
    <xdr:cxnSp macro="">
      <xdr:nvCxnSpPr>
        <xdr:cNvPr id="1282072" name="Straight Connector 1282071"/>
        <xdr:cNvCxnSpPr/>
      </xdr:nvCxnSpPr>
      <xdr:spPr>
        <a:xfrm>
          <a:off x="37214324" y="21062556"/>
          <a:ext cx="123676" cy="978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221735</xdr:colOff>
      <xdr:row>38</xdr:row>
      <xdr:rowOff>320841</xdr:rowOff>
    </xdr:from>
    <xdr:to>
      <xdr:col>68</xdr:col>
      <xdr:colOff>511324</xdr:colOff>
      <xdr:row>39</xdr:row>
      <xdr:rowOff>12305</xdr:rowOff>
    </xdr:to>
    <xdr:cxnSp macro="">
      <xdr:nvCxnSpPr>
        <xdr:cNvPr id="1282073" name="Straight Connector 1282072"/>
        <xdr:cNvCxnSpPr/>
      </xdr:nvCxnSpPr>
      <xdr:spPr>
        <a:xfrm>
          <a:off x="36924735" y="20831341"/>
          <a:ext cx="289589" cy="2312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38</xdr:row>
      <xdr:rowOff>225747</xdr:rowOff>
    </xdr:from>
    <xdr:to>
      <xdr:col>68</xdr:col>
      <xdr:colOff>221735</xdr:colOff>
      <xdr:row>38</xdr:row>
      <xdr:rowOff>320844</xdr:rowOff>
    </xdr:to>
    <xdr:cxnSp macro="">
      <xdr:nvCxnSpPr>
        <xdr:cNvPr id="1282074" name="Straight Connector 1282073"/>
        <xdr:cNvCxnSpPr/>
      </xdr:nvCxnSpPr>
      <xdr:spPr>
        <a:xfrm>
          <a:off x="36804600" y="20736247"/>
          <a:ext cx="120135" cy="950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495700</xdr:colOff>
      <xdr:row>39</xdr:row>
      <xdr:rowOff>458180</xdr:rowOff>
    </xdr:from>
    <xdr:to>
      <xdr:col>70</xdr:col>
      <xdr:colOff>88900</xdr:colOff>
      <xdr:row>40</xdr:row>
      <xdr:rowOff>31854</xdr:rowOff>
    </xdr:to>
    <xdr:cxnSp macro="">
      <xdr:nvCxnSpPr>
        <xdr:cNvPr id="1282075" name="Straight Connector 1282074"/>
        <xdr:cNvCxnSpPr/>
      </xdr:nvCxnSpPr>
      <xdr:spPr>
        <a:xfrm>
          <a:off x="37738450" y="21508430"/>
          <a:ext cx="132950" cy="1134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224644</xdr:colOff>
      <xdr:row>39</xdr:row>
      <xdr:rowOff>220689</xdr:rowOff>
    </xdr:from>
    <xdr:to>
      <xdr:col>69</xdr:col>
      <xdr:colOff>495700</xdr:colOff>
      <xdr:row>39</xdr:row>
      <xdr:rowOff>458178</xdr:rowOff>
    </xdr:to>
    <xdr:cxnSp macro="">
      <xdr:nvCxnSpPr>
        <xdr:cNvPr id="1282076" name="Straight Connector 1282075"/>
        <xdr:cNvCxnSpPr/>
      </xdr:nvCxnSpPr>
      <xdr:spPr>
        <a:xfrm>
          <a:off x="37467394" y="21270939"/>
          <a:ext cx="271056" cy="2374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39</xdr:row>
      <xdr:rowOff>110165</xdr:rowOff>
    </xdr:from>
    <xdr:to>
      <xdr:col>69</xdr:col>
      <xdr:colOff>224647</xdr:colOff>
      <xdr:row>39</xdr:row>
      <xdr:rowOff>220692</xdr:rowOff>
    </xdr:to>
    <xdr:cxnSp macro="">
      <xdr:nvCxnSpPr>
        <xdr:cNvPr id="1282077" name="Straight Connector 1282076"/>
        <xdr:cNvCxnSpPr/>
      </xdr:nvCxnSpPr>
      <xdr:spPr>
        <a:xfrm>
          <a:off x="37338000" y="21160415"/>
          <a:ext cx="129397" cy="1105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256118</xdr:colOff>
      <xdr:row>41</xdr:row>
      <xdr:rowOff>183040</xdr:rowOff>
    </xdr:from>
    <xdr:to>
      <xdr:col>71</xdr:col>
      <xdr:colOff>530188</xdr:colOff>
      <xdr:row>41</xdr:row>
      <xdr:rowOff>441736</xdr:rowOff>
    </xdr:to>
    <xdr:cxnSp macro="">
      <xdr:nvCxnSpPr>
        <xdr:cNvPr id="1282078" name="Straight Connector 1282077"/>
        <xdr:cNvCxnSpPr/>
      </xdr:nvCxnSpPr>
      <xdr:spPr>
        <a:xfrm>
          <a:off x="38578368" y="22312790"/>
          <a:ext cx="274070" cy="2586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351138</xdr:colOff>
      <xdr:row>40</xdr:row>
      <xdr:rowOff>280553</xdr:rowOff>
    </xdr:from>
    <xdr:to>
      <xdr:col>71</xdr:col>
      <xdr:colOff>256118</xdr:colOff>
      <xdr:row>41</xdr:row>
      <xdr:rowOff>183040</xdr:rowOff>
    </xdr:to>
    <xdr:cxnSp macro="">
      <xdr:nvCxnSpPr>
        <xdr:cNvPr id="1282079" name="Straight Connector 1282078"/>
        <xdr:cNvCxnSpPr/>
      </xdr:nvCxnSpPr>
      <xdr:spPr>
        <a:xfrm>
          <a:off x="38133638" y="21870553"/>
          <a:ext cx="444730" cy="4422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40</xdr:row>
      <xdr:rowOff>31854</xdr:rowOff>
    </xdr:from>
    <xdr:to>
      <xdr:col>70</xdr:col>
      <xdr:colOff>351141</xdr:colOff>
      <xdr:row>40</xdr:row>
      <xdr:rowOff>280558</xdr:rowOff>
    </xdr:to>
    <xdr:cxnSp macro="">
      <xdr:nvCxnSpPr>
        <xdr:cNvPr id="1282080" name="Straight Connector 1282079"/>
        <xdr:cNvCxnSpPr/>
      </xdr:nvCxnSpPr>
      <xdr:spPr>
        <a:xfrm>
          <a:off x="37871400" y="21621854"/>
          <a:ext cx="262241" cy="2487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49944</xdr:colOff>
      <xdr:row>41</xdr:row>
      <xdr:rowOff>507386</xdr:rowOff>
    </xdr:from>
    <xdr:to>
      <xdr:col>72</xdr:col>
      <xdr:colOff>76200</xdr:colOff>
      <xdr:row>41</xdr:row>
      <xdr:rowOff>537144</xdr:rowOff>
    </xdr:to>
    <xdr:cxnSp macro="">
      <xdr:nvCxnSpPr>
        <xdr:cNvPr id="1282081" name="Straight Connector 1282080"/>
        <xdr:cNvCxnSpPr/>
      </xdr:nvCxnSpPr>
      <xdr:spPr>
        <a:xfrm>
          <a:off x="38911944" y="22637136"/>
          <a:ext cx="26256" cy="297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16607</xdr:colOff>
      <xdr:row>41</xdr:row>
      <xdr:rowOff>471284</xdr:rowOff>
    </xdr:from>
    <xdr:to>
      <xdr:col>72</xdr:col>
      <xdr:colOff>49944</xdr:colOff>
      <xdr:row>41</xdr:row>
      <xdr:rowOff>507385</xdr:rowOff>
    </xdr:to>
    <xdr:cxnSp macro="">
      <xdr:nvCxnSpPr>
        <xdr:cNvPr id="1282082" name="Straight Connector 1282081"/>
        <xdr:cNvCxnSpPr/>
      </xdr:nvCxnSpPr>
      <xdr:spPr>
        <a:xfrm>
          <a:off x="38878607" y="22601034"/>
          <a:ext cx="33337" cy="361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41</xdr:row>
      <xdr:rowOff>441736</xdr:rowOff>
    </xdr:from>
    <xdr:to>
      <xdr:col>72</xdr:col>
      <xdr:colOff>16607</xdr:colOff>
      <xdr:row>41</xdr:row>
      <xdr:rowOff>471286</xdr:rowOff>
    </xdr:to>
    <xdr:cxnSp macro="">
      <xdr:nvCxnSpPr>
        <xdr:cNvPr id="1282083" name="Straight Connector 1282082"/>
        <xdr:cNvCxnSpPr/>
      </xdr:nvCxnSpPr>
      <xdr:spPr>
        <a:xfrm>
          <a:off x="38852438" y="22571486"/>
          <a:ext cx="26169" cy="295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372591</xdr:colOff>
      <xdr:row>42</xdr:row>
      <xdr:rowOff>340125</xdr:rowOff>
    </xdr:from>
    <xdr:to>
      <xdr:col>73</xdr:col>
      <xdr:colOff>69850</xdr:colOff>
      <xdr:row>43</xdr:row>
      <xdr:rowOff>81762</xdr:rowOff>
    </xdr:to>
    <xdr:cxnSp macro="">
      <xdr:nvCxnSpPr>
        <xdr:cNvPr id="1282084" name="Straight Connector 1282083"/>
        <xdr:cNvCxnSpPr/>
      </xdr:nvCxnSpPr>
      <xdr:spPr>
        <a:xfrm>
          <a:off x="39234591" y="23009625"/>
          <a:ext cx="237009" cy="2813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311801</xdr:colOff>
      <xdr:row>42</xdr:row>
      <xdr:rowOff>270911</xdr:rowOff>
    </xdr:from>
    <xdr:to>
      <xdr:col>72</xdr:col>
      <xdr:colOff>372591</xdr:colOff>
      <xdr:row>42</xdr:row>
      <xdr:rowOff>340123</xdr:rowOff>
    </xdr:to>
    <xdr:cxnSp macro="">
      <xdr:nvCxnSpPr>
        <xdr:cNvPr id="1282085" name="Straight Connector 1282084"/>
        <xdr:cNvCxnSpPr/>
      </xdr:nvCxnSpPr>
      <xdr:spPr>
        <a:xfrm>
          <a:off x="39173801" y="22940411"/>
          <a:ext cx="60790" cy="692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41</xdr:row>
      <xdr:rowOff>537144</xdr:rowOff>
    </xdr:from>
    <xdr:to>
      <xdr:col>72</xdr:col>
      <xdr:colOff>311801</xdr:colOff>
      <xdr:row>42</xdr:row>
      <xdr:rowOff>270915</xdr:rowOff>
    </xdr:to>
    <xdr:cxnSp macro="">
      <xdr:nvCxnSpPr>
        <xdr:cNvPr id="1282086" name="Straight Connector 1282085"/>
        <xdr:cNvCxnSpPr/>
      </xdr:nvCxnSpPr>
      <xdr:spPr>
        <a:xfrm>
          <a:off x="38938200" y="22666894"/>
          <a:ext cx="235601" cy="2735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167351</xdr:colOff>
      <xdr:row>43</xdr:row>
      <xdr:rowOff>202161</xdr:rowOff>
    </xdr:from>
    <xdr:to>
      <xdr:col>73</xdr:col>
      <xdr:colOff>214471</xdr:colOff>
      <xdr:row>43</xdr:row>
      <xdr:rowOff>260350</xdr:rowOff>
    </xdr:to>
    <xdr:cxnSp macro="">
      <xdr:nvCxnSpPr>
        <xdr:cNvPr id="1282087" name="Straight Connector 1282086"/>
        <xdr:cNvCxnSpPr/>
      </xdr:nvCxnSpPr>
      <xdr:spPr>
        <a:xfrm>
          <a:off x="39569101" y="23411411"/>
          <a:ext cx="47120" cy="581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43</xdr:row>
      <xdr:rowOff>81762</xdr:rowOff>
    </xdr:from>
    <xdr:to>
      <xdr:col>73</xdr:col>
      <xdr:colOff>167351</xdr:colOff>
      <xdr:row>43</xdr:row>
      <xdr:rowOff>202161</xdr:rowOff>
    </xdr:to>
    <xdr:cxnSp macro="">
      <xdr:nvCxnSpPr>
        <xdr:cNvPr id="1282088" name="Straight Connector 1282087"/>
        <xdr:cNvCxnSpPr/>
      </xdr:nvCxnSpPr>
      <xdr:spPr>
        <a:xfrm>
          <a:off x="39471600" y="23291012"/>
          <a:ext cx="97501" cy="1203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336759</xdr:colOff>
      <xdr:row>43</xdr:row>
      <xdr:rowOff>195224</xdr:rowOff>
    </xdr:from>
    <xdr:to>
      <xdr:col>5</xdr:col>
      <xdr:colOff>390492</xdr:colOff>
      <xdr:row>43</xdr:row>
      <xdr:rowOff>260350</xdr:rowOff>
    </xdr:to>
    <xdr:cxnSp macro="">
      <xdr:nvCxnSpPr>
        <xdr:cNvPr id="1282089" name="Straight Connector 1282088"/>
        <xdr:cNvCxnSpPr/>
      </xdr:nvCxnSpPr>
      <xdr:spPr>
        <a:xfrm flipV="1">
          <a:off x="3035509" y="23404474"/>
          <a:ext cx="53733" cy="651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390492</xdr:colOff>
      <xdr:row>43</xdr:row>
      <xdr:rowOff>60475</xdr:rowOff>
    </xdr:from>
    <xdr:to>
      <xdr:col>5</xdr:col>
      <xdr:colOff>501650</xdr:colOff>
      <xdr:row>43</xdr:row>
      <xdr:rowOff>195224</xdr:rowOff>
    </xdr:to>
    <xdr:cxnSp macro="">
      <xdr:nvCxnSpPr>
        <xdr:cNvPr id="1282090" name="Straight Connector 1282089"/>
        <xdr:cNvCxnSpPr/>
      </xdr:nvCxnSpPr>
      <xdr:spPr>
        <a:xfrm flipV="1">
          <a:off x="3089242" y="23269725"/>
          <a:ext cx="111158" cy="1347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79126</xdr:colOff>
      <xdr:row>42</xdr:row>
      <xdr:rowOff>433922</xdr:rowOff>
    </xdr:from>
    <xdr:to>
      <xdr:col>6</xdr:col>
      <xdr:colOff>102905</xdr:colOff>
      <xdr:row>42</xdr:row>
      <xdr:rowOff>462387</xdr:rowOff>
    </xdr:to>
    <xdr:cxnSp macro="">
      <xdr:nvCxnSpPr>
        <xdr:cNvPr id="1282091" name="Straight Connector 1282090"/>
        <xdr:cNvCxnSpPr/>
      </xdr:nvCxnSpPr>
      <xdr:spPr>
        <a:xfrm flipV="1">
          <a:off x="3317626" y="23103422"/>
          <a:ext cx="23779" cy="284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102905</xdr:colOff>
      <xdr:row>42</xdr:row>
      <xdr:rowOff>286113</xdr:rowOff>
    </xdr:from>
    <xdr:to>
      <xdr:col>6</xdr:col>
      <xdr:colOff>230012</xdr:colOff>
      <xdr:row>42</xdr:row>
      <xdr:rowOff>433921</xdr:rowOff>
    </xdr:to>
    <xdr:cxnSp macro="">
      <xdr:nvCxnSpPr>
        <xdr:cNvPr id="1282092" name="Straight Connector 1282091"/>
        <xdr:cNvCxnSpPr/>
      </xdr:nvCxnSpPr>
      <xdr:spPr>
        <a:xfrm flipV="1">
          <a:off x="3341405" y="22955613"/>
          <a:ext cx="127107" cy="1478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42</xdr:row>
      <xdr:rowOff>462384</xdr:rowOff>
    </xdr:from>
    <xdr:to>
      <xdr:col>6</xdr:col>
      <xdr:colOff>79127</xdr:colOff>
      <xdr:row>43</xdr:row>
      <xdr:rowOff>60475</xdr:rowOff>
    </xdr:to>
    <xdr:cxnSp macro="">
      <xdr:nvCxnSpPr>
        <xdr:cNvPr id="1282093" name="Straight Connector 1282092"/>
        <xdr:cNvCxnSpPr/>
      </xdr:nvCxnSpPr>
      <xdr:spPr>
        <a:xfrm flipV="1">
          <a:off x="3200400" y="23131884"/>
          <a:ext cx="117227" cy="1378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230041</xdr:colOff>
      <xdr:row>42</xdr:row>
      <xdr:rowOff>286063</xdr:rowOff>
    </xdr:from>
    <xdr:to>
      <xdr:col>6</xdr:col>
      <xdr:colOff>230065</xdr:colOff>
      <xdr:row>42</xdr:row>
      <xdr:rowOff>286083</xdr:rowOff>
    </xdr:to>
    <xdr:cxnSp macro="">
      <xdr:nvCxnSpPr>
        <xdr:cNvPr id="1282094" name="Straight Connector 1282093"/>
        <xdr:cNvCxnSpPr/>
      </xdr:nvCxnSpPr>
      <xdr:spPr>
        <a:xfrm flipV="1">
          <a:off x="3468541" y="22955563"/>
          <a:ext cx="24" cy="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230035</xdr:colOff>
      <xdr:row>42</xdr:row>
      <xdr:rowOff>286083</xdr:rowOff>
    </xdr:from>
    <xdr:to>
      <xdr:col>6</xdr:col>
      <xdr:colOff>230041</xdr:colOff>
      <xdr:row>42</xdr:row>
      <xdr:rowOff>286090</xdr:rowOff>
    </xdr:to>
    <xdr:cxnSp macro="">
      <xdr:nvCxnSpPr>
        <xdr:cNvPr id="1282095" name="Straight Connector 1282094"/>
        <xdr:cNvCxnSpPr/>
      </xdr:nvCxnSpPr>
      <xdr:spPr>
        <a:xfrm flipV="1">
          <a:off x="3468535" y="22955583"/>
          <a:ext cx="6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42</xdr:row>
      <xdr:rowOff>286091</xdr:rowOff>
    </xdr:from>
    <xdr:to>
      <xdr:col>6</xdr:col>
      <xdr:colOff>230035</xdr:colOff>
      <xdr:row>42</xdr:row>
      <xdr:rowOff>286113</xdr:rowOff>
    </xdr:to>
    <xdr:cxnSp macro="">
      <xdr:nvCxnSpPr>
        <xdr:cNvPr id="1282096" name="Straight Connector 1282095"/>
        <xdr:cNvCxnSpPr/>
      </xdr:nvCxnSpPr>
      <xdr:spPr>
        <a:xfrm flipV="1">
          <a:off x="3468512" y="22955591"/>
          <a:ext cx="23" cy="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380216</xdr:colOff>
      <xdr:row>42</xdr:row>
      <xdr:rowOff>43177</xdr:rowOff>
    </xdr:from>
    <xdr:to>
      <xdr:col>6</xdr:col>
      <xdr:colOff>495300</xdr:colOff>
      <xdr:row>42</xdr:row>
      <xdr:rowOff>145791</xdr:rowOff>
    </xdr:to>
    <xdr:cxnSp macro="">
      <xdr:nvCxnSpPr>
        <xdr:cNvPr id="1282097" name="Straight Connector 1282096"/>
        <xdr:cNvCxnSpPr/>
      </xdr:nvCxnSpPr>
      <xdr:spPr>
        <a:xfrm flipV="1">
          <a:off x="3618716" y="22712677"/>
          <a:ext cx="115084" cy="1026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345533</xdr:colOff>
      <xdr:row>42</xdr:row>
      <xdr:rowOff>145790</xdr:rowOff>
    </xdr:from>
    <xdr:to>
      <xdr:col>6</xdr:col>
      <xdr:colOff>380216</xdr:colOff>
      <xdr:row>42</xdr:row>
      <xdr:rowOff>183744</xdr:rowOff>
    </xdr:to>
    <xdr:cxnSp macro="">
      <xdr:nvCxnSpPr>
        <xdr:cNvPr id="1282098" name="Straight Connector 1282097"/>
        <xdr:cNvCxnSpPr/>
      </xdr:nvCxnSpPr>
      <xdr:spPr>
        <a:xfrm flipV="1">
          <a:off x="3584033" y="22815290"/>
          <a:ext cx="34683" cy="379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42</xdr:row>
      <xdr:rowOff>183744</xdr:rowOff>
    </xdr:from>
    <xdr:to>
      <xdr:col>6</xdr:col>
      <xdr:colOff>345534</xdr:colOff>
      <xdr:row>42</xdr:row>
      <xdr:rowOff>286063</xdr:rowOff>
    </xdr:to>
    <xdr:cxnSp macro="">
      <xdr:nvCxnSpPr>
        <xdr:cNvPr id="1282099" name="Straight Connector 1282098"/>
        <xdr:cNvCxnSpPr/>
      </xdr:nvCxnSpPr>
      <xdr:spPr>
        <a:xfrm flipV="1">
          <a:off x="3468565" y="22853244"/>
          <a:ext cx="115469" cy="1023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57438</xdr:colOff>
      <xdr:row>40</xdr:row>
      <xdr:rowOff>206566</xdr:rowOff>
    </xdr:from>
    <xdr:to>
      <xdr:col>8</xdr:col>
      <xdr:colOff>482600</xdr:colOff>
      <xdr:row>41</xdr:row>
      <xdr:rowOff>21780</xdr:rowOff>
    </xdr:to>
    <xdr:cxnSp macro="">
      <xdr:nvCxnSpPr>
        <xdr:cNvPr id="1282100" name="Straight Connector 1282099"/>
        <xdr:cNvCxnSpPr/>
      </xdr:nvCxnSpPr>
      <xdr:spPr>
        <a:xfrm flipV="1">
          <a:off x="4375438" y="21796566"/>
          <a:ext cx="425162" cy="3549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389603</xdr:colOff>
      <xdr:row>41</xdr:row>
      <xdr:rowOff>21777</xdr:rowOff>
    </xdr:from>
    <xdr:to>
      <xdr:col>8</xdr:col>
      <xdr:colOff>57439</xdr:colOff>
      <xdr:row>41</xdr:row>
      <xdr:rowOff>228042</xdr:rowOff>
    </xdr:to>
    <xdr:cxnSp macro="">
      <xdr:nvCxnSpPr>
        <xdr:cNvPr id="1282101" name="Straight Connector 1282100"/>
        <xdr:cNvCxnSpPr/>
      </xdr:nvCxnSpPr>
      <xdr:spPr>
        <a:xfrm flipV="1">
          <a:off x="4167853" y="22151527"/>
          <a:ext cx="207586" cy="2062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41</xdr:row>
      <xdr:rowOff>228042</xdr:rowOff>
    </xdr:from>
    <xdr:to>
      <xdr:col>7</xdr:col>
      <xdr:colOff>389604</xdr:colOff>
      <xdr:row>42</xdr:row>
      <xdr:rowOff>43177</xdr:rowOff>
    </xdr:to>
    <xdr:cxnSp macro="">
      <xdr:nvCxnSpPr>
        <xdr:cNvPr id="1282102" name="Straight Connector 1282101"/>
        <xdr:cNvCxnSpPr/>
      </xdr:nvCxnSpPr>
      <xdr:spPr>
        <a:xfrm flipV="1">
          <a:off x="3733800" y="22357792"/>
          <a:ext cx="434054" cy="3548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282297</xdr:colOff>
      <xdr:row>39</xdr:row>
      <xdr:rowOff>326214</xdr:rowOff>
    </xdr:from>
    <xdr:to>
      <xdr:col>9</xdr:col>
      <xdr:colOff>476250</xdr:colOff>
      <xdr:row>39</xdr:row>
      <xdr:rowOff>473053</xdr:rowOff>
    </xdr:to>
    <xdr:cxnSp macro="">
      <xdr:nvCxnSpPr>
        <xdr:cNvPr id="1282103" name="Straight Connector 1282102"/>
        <xdr:cNvCxnSpPr/>
      </xdr:nvCxnSpPr>
      <xdr:spPr>
        <a:xfrm flipV="1">
          <a:off x="5140047" y="21376464"/>
          <a:ext cx="193953" cy="1468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139710</xdr:colOff>
      <xdr:row>39</xdr:row>
      <xdr:rowOff>473050</xdr:rowOff>
    </xdr:from>
    <xdr:to>
      <xdr:col>9</xdr:col>
      <xdr:colOff>282297</xdr:colOff>
      <xdr:row>40</xdr:row>
      <xdr:rowOff>58733</xdr:rowOff>
    </xdr:to>
    <xdr:cxnSp macro="">
      <xdr:nvCxnSpPr>
        <xdr:cNvPr id="1282104" name="Straight Connector 1282103"/>
        <xdr:cNvCxnSpPr/>
      </xdr:nvCxnSpPr>
      <xdr:spPr>
        <a:xfrm flipV="1">
          <a:off x="4997460" y="21523300"/>
          <a:ext cx="142587" cy="1254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40</xdr:row>
      <xdr:rowOff>58734</xdr:rowOff>
    </xdr:from>
    <xdr:to>
      <xdr:col>9</xdr:col>
      <xdr:colOff>139711</xdr:colOff>
      <xdr:row>40</xdr:row>
      <xdr:rowOff>206566</xdr:rowOff>
    </xdr:to>
    <xdr:cxnSp macro="">
      <xdr:nvCxnSpPr>
        <xdr:cNvPr id="1282105" name="Straight Connector 1282104"/>
        <xdr:cNvCxnSpPr/>
      </xdr:nvCxnSpPr>
      <xdr:spPr>
        <a:xfrm flipV="1">
          <a:off x="4800600" y="21648734"/>
          <a:ext cx="196861" cy="1478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288342</xdr:colOff>
      <xdr:row>38</xdr:row>
      <xdr:rowOff>471852</xdr:rowOff>
    </xdr:from>
    <xdr:to>
      <xdr:col>10</xdr:col>
      <xdr:colOff>469900</xdr:colOff>
      <xdr:row>39</xdr:row>
      <xdr:rowOff>60950</xdr:rowOff>
    </xdr:to>
    <xdr:cxnSp macro="">
      <xdr:nvCxnSpPr>
        <xdr:cNvPr id="1282106" name="Straight Connector 1282105"/>
        <xdr:cNvCxnSpPr/>
      </xdr:nvCxnSpPr>
      <xdr:spPr>
        <a:xfrm flipV="1">
          <a:off x="5685842" y="20982352"/>
          <a:ext cx="181558" cy="1288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121353</xdr:colOff>
      <xdr:row>39</xdr:row>
      <xdr:rowOff>60947</xdr:rowOff>
    </xdr:from>
    <xdr:to>
      <xdr:col>10</xdr:col>
      <xdr:colOff>288342</xdr:colOff>
      <xdr:row>39</xdr:row>
      <xdr:rowOff>195906</xdr:rowOff>
    </xdr:to>
    <xdr:cxnSp macro="">
      <xdr:nvCxnSpPr>
        <xdr:cNvPr id="1282107" name="Straight Connector 1282106"/>
        <xdr:cNvCxnSpPr/>
      </xdr:nvCxnSpPr>
      <xdr:spPr>
        <a:xfrm flipV="1">
          <a:off x="5518853" y="21111197"/>
          <a:ext cx="166989" cy="1349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39</xdr:row>
      <xdr:rowOff>195907</xdr:rowOff>
    </xdr:from>
    <xdr:to>
      <xdr:col>10</xdr:col>
      <xdr:colOff>121354</xdr:colOff>
      <xdr:row>39</xdr:row>
      <xdr:rowOff>326214</xdr:rowOff>
    </xdr:to>
    <xdr:cxnSp macro="">
      <xdr:nvCxnSpPr>
        <xdr:cNvPr id="1282108" name="Straight Connector 1282107"/>
        <xdr:cNvCxnSpPr/>
      </xdr:nvCxnSpPr>
      <xdr:spPr>
        <a:xfrm flipV="1">
          <a:off x="5334000" y="21246157"/>
          <a:ext cx="184854" cy="1303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133004</xdr:colOff>
      <xdr:row>37</xdr:row>
      <xdr:rowOff>301241</xdr:rowOff>
    </xdr:from>
    <xdr:to>
      <xdr:col>12</xdr:col>
      <xdr:colOff>457200</xdr:colOff>
      <xdr:row>37</xdr:row>
      <xdr:rowOff>509778</xdr:rowOff>
    </xdr:to>
    <xdr:cxnSp macro="">
      <xdr:nvCxnSpPr>
        <xdr:cNvPr id="1282109" name="Straight Connector 1282108"/>
        <xdr:cNvCxnSpPr/>
      </xdr:nvCxnSpPr>
      <xdr:spPr>
        <a:xfrm flipV="1">
          <a:off x="6610004" y="20271991"/>
          <a:ext cx="324196" cy="2085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269498</xdr:colOff>
      <xdr:row>37</xdr:row>
      <xdr:rowOff>509774</xdr:rowOff>
    </xdr:from>
    <xdr:to>
      <xdr:col>12</xdr:col>
      <xdr:colOff>133006</xdr:colOff>
      <xdr:row>38</xdr:row>
      <xdr:rowOff>255628</xdr:rowOff>
    </xdr:to>
    <xdr:cxnSp macro="">
      <xdr:nvCxnSpPr>
        <xdr:cNvPr id="1282110" name="Straight Connector 1282109"/>
        <xdr:cNvCxnSpPr/>
      </xdr:nvCxnSpPr>
      <xdr:spPr>
        <a:xfrm flipV="1">
          <a:off x="6206748" y="20480524"/>
          <a:ext cx="403258" cy="2856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38</xdr:row>
      <xdr:rowOff>255628</xdr:rowOff>
    </xdr:from>
    <xdr:to>
      <xdr:col>11</xdr:col>
      <xdr:colOff>269498</xdr:colOff>
      <xdr:row>38</xdr:row>
      <xdr:rowOff>471852</xdr:rowOff>
    </xdr:to>
    <xdr:cxnSp macro="">
      <xdr:nvCxnSpPr>
        <xdr:cNvPr id="1282111" name="Straight Connector 1282110"/>
        <xdr:cNvCxnSpPr/>
      </xdr:nvCxnSpPr>
      <xdr:spPr>
        <a:xfrm flipV="1">
          <a:off x="5867400" y="20766128"/>
          <a:ext cx="339348" cy="2162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474924</xdr:colOff>
      <xdr:row>37</xdr:row>
      <xdr:rowOff>285852</xdr:rowOff>
    </xdr:from>
    <xdr:to>
      <xdr:col>12</xdr:col>
      <xdr:colOff>482156</xdr:colOff>
      <xdr:row>37</xdr:row>
      <xdr:rowOff>290167</xdr:rowOff>
    </xdr:to>
    <xdr:cxnSp macro="">
      <xdr:nvCxnSpPr>
        <xdr:cNvPr id="1282112" name="Straight Connector 1282111"/>
        <xdr:cNvCxnSpPr/>
      </xdr:nvCxnSpPr>
      <xdr:spPr>
        <a:xfrm flipV="1">
          <a:off x="6951924" y="20256602"/>
          <a:ext cx="7232" cy="43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464441</xdr:colOff>
      <xdr:row>37</xdr:row>
      <xdr:rowOff>290165</xdr:rowOff>
    </xdr:from>
    <xdr:to>
      <xdr:col>12</xdr:col>
      <xdr:colOff>474924</xdr:colOff>
      <xdr:row>37</xdr:row>
      <xdr:rowOff>296920</xdr:rowOff>
    </xdr:to>
    <xdr:cxnSp macro="">
      <xdr:nvCxnSpPr>
        <xdr:cNvPr id="1282113" name="Straight Connector 1282112"/>
        <xdr:cNvCxnSpPr/>
      </xdr:nvCxnSpPr>
      <xdr:spPr>
        <a:xfrm flipV="1">
          <a:off x="6941441" y="20260915"/>
          <a:ext cx="10483" cy="67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37</xdr:row>
      <xdr:rowOff>296921</xdr:rowOff>
    </xdr:from>
    <xdr:to>
      <xdr:col>12</xdr:col>
      <xdr:colOff>464441</xdr:colOff>
      <xdr:row>37</xdr:row>
      <xdr:rowOff>301241</xdr:rowOff>
    </xdr:to>
    <xdr:cxnSp macro="">
      <xdr:nvCxnSpPr>
        <xdr:cNvPr id="1282114" name="Straight Connector 1282113"/>
        <xdr:cNvCxnSpPr/>
      </xdr:nvCxnSpPr>
      <xdr:spPr>
        <a:xfrm flipV="1">
          <a:off x="6934200" y="20267671"/>
          <a:ext cx="7241" cy="43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482194</xdr:colOff>
      <xdr:row>37</xdr:row>
      <xdr:rowOff>285820</xdr:rowOff>
    </xdr:from>
    <xdr:to>
      <xdr:col>12</xdr:col>
      <xdr:colOff>482209</xdr:colOff>
      <xdr:row>37</xdr:row>
      <xdr:rowOff>285829</xdr:rowOff>
    </xdr:to>
    <xdr:cxnSp macro="">
      <xdr:nvCxnSpPr>
        <xdr:cNvPr id="1282115" name="Straight Connector 1282114"/>
        <xdr:cNvCxnSpPr/>
      </xdr:nvCxnSpPr>
      <xdr:spPr>
        <a:xfrm flipV="1">
          <a:off x="6959194" y="20256570"/>
          <a:ext cx="15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482171</xdr:colOff>
      <xdr:row>37</xdr:row>
      <xdr:rowOff>285826</xdr:rowOff>
    </xdr:from>
    <xdr:to>
      <xdr:col>12</xdr:col>
      <xdr:colOff>482194</xdr:colOff>
      <xdr:row>37</xdr:row>
      <xdr:rowOff>285841</xdr:rowOff>
    </xdr:to>
    <xdr:cxnSp macro="">
      <xdr:nvCxnSpPr>
        <xdr:cNvPr id="1282116" name="Straight Connector 1282115"/>
        <xdr:cNvCxnSpPr/>
      </xdr:nvCxnSpPr>
      <xdr:spPr>
        <a:xfrm flipV="1">
          <a:off x="6959171" y="20256576"/>
          <a:ext cx="23" cy="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37</xdr:row>
      <xdr:rowOff>285843</xdr:rowOff>
    </xdr:from>
    <xdr:to>
      <xdr:col>12</xdr:col>
      <xdr:colOff>482171</xdr:colOff>
      <xdr:row>37</xdr:row>
      <xdr:rowOff>285852</xdr:rowOff>
    </xdr:to>
    <xdr:cxnSp macro="">
      <xdr:nvCxnSpPr>
        <xdr:cNvPr id="1282117" name="Straight Connector 1282116"/>
        <xdr:cNvCxnSpPr/>
      </xdr:nvCxnSpPr>
      <xdr:spPr>
        <a:xfrm flipV="1">
          <a:off x="6959156" y="20256593"/>
          <a:ext cx="15" cy="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171070</xdr:colOff>
      <xdr:row>36</xdr:row>
      <xdr:rowOff>232315</xdr:rowOff>
    </xdr:from>
    <xdr:to>
      <xdr:col>14</xdr:col>
      <xdr:colOff>444500</xdr:colOff>
      <xdr:row>36</xdr:row>
      <xdr:rowOff>384570</xdr:rowOff>
    </xdr:to>
    <xdr:cxnSp macro="">
      <xdr:nvCxnSpPr>
        <xdr:cNvPr id="1282118" name="Straight Connector 1282117"/>
        <xdr:cNvCxnSpPr/>
      </xdr:nvCxnSpPr>
      <xdr:spPr>
        <a:xfrm flipV="1">
          <a:off x="7727570" y="19663315"/>
          <a:ext cx="273430" cy="152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232299</xdr:colOff>
      <xdr:row>36</xdr:row>
      <xdr:rowOff>384567</xdr:rowOff>
    </xdr:from>
    <xdr:to>
      <xdr:col>14</xdr:col>
      <xdr:colOff>171072</xdr:colOff>
      <xdr:row>37</xdr:row>
      <xdr:rowOff>125129</xdr:rowOff>
    </xdr:to>
    <xdr:cxnSp macro="">
      <xdr:nvCxnSpPr>
        <xdr:cNvPr id="1282119" name="Straight Connector 1282118"/>
        <xdr:cNvCxnSpPr/>
      </xdr:nvCxnSpPr>
      <xdr:spPr>
        <a:xfrm flipV="1">
          <a:off x="7249049" y="19815567"/>
          <a:ext cx="478523" cy="2803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37</xdr:row>
      <xdr:rowOff>125129</xdr:rowOff>
    </xdr:from>
    <xdr:to>
      <xdr:col>13</xdr:col>
      <xdr:colOff>232300</xdr:colOff>
      <xdr:row>37</xdr:row>
      <xdr:rowOff>285820</xdr:rowOff>
    </xdr:to>
    <xdr:cxnSp macro="">
      <xdr:nvCxnSpPr>
        <xdr:cNvPr id="1282120" name="Straight Connector 1282119"/>
        <xdr:cNvCxnSpPr/>
      </xdr:nvCxnSpPr>
      <xdr:spPr>
        <a:xfrm flipV="1">
          <a:off x="6959209" y="20095879"/>
          <a:ext cx="289841" cy="1606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457936</xdr:colOff>
      <xdr:row>34</xdr:row>
      <xdr:rowOff>195864</xdr:rowOff>
    </xdr:from>
    <xdr:to>
      <xdr:col>19</xdr:col>
      <xdr:colOff>412750</xdr:colOff>
      <xdr:row>34</xdr:row>
      <xdr:rowOff>406891</xdr:rowOff>
    </xdr:to>
    <xdr:cxnSp macro="">
      <xdr:nvCxnSpPr>
        <xdr:cNvPr id="1282121" name="Straight Connector 1282120"/>
        <xdr:cNvCxnSpPr/>
      </xdr:nvCxnSpPr>
      <xdr:spPr>
        <a:xfrm flipV="1">
          <a:off x="10173436" y="18547364"/>
          <a:ext cx="494564" cy="2110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520663</xdr:colOff>
      <xdr:row>34</xdr:row>
      <xdr:rowOff>406887</xdr:rowOff>
    </xdr:from>
    <xdr:to>
      <xdr:col>18</xdr:col>
      <xdr:colOff>457939</xdr:colOff>
      <xdr:row>35</xdr:row>
      <xdr:rowOff>507389</xdr:rowOff>
    </xdr:to>
    <xdr:cxnSp macro="">
      <xdr:nvCxnSpPr>
        <xdr:cNvPr id="1282122" name="Straight Connector 1282121"/>
        <xdr:cNvCxnSpPr/>
      </xdr:nvCxnSpPr>
      <xdr:spPr>
        <a:xfrm flipV="1">
          <a:off x="8616913" y="18758387"/>
          <a:ext cx="1556526" cy="6402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35</xdr:row>
      <xdr:rowOff>507389</xdr:rowOff>
    </xdr:from>
    <xdr:to>
      <xdr:col>15</xdr:col>
      <xdr:colOff>520664</xdr:colOff>
      <xdr:row>36</xdr:row>
      <xdr:rowOff>232315</xdr:rowOff>
    </xdr:to>
    <xdr:cxnSp macro="">
      <xdr:nvCxnSpPr>
        <xdr:cNvPr id="1282123" name="Straight Connector 1282122"/>
        <xdr:cNvCxnSpPr/>
      </xdr:nvCxnSpPr>
      <xdr:spPr>
        <a:xfrm flipV="1">
          <a:off x="8001000" y="19398639"/>
          <a:ext cx="615914" cy="2646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87446</xdr:colOff>
      <xdr:row>33</xdr:row>
      <xdr:rowOff>91432</xdr:rowOff>
    </xdr:from>
    <xdr:to>
      <xdr:col>24</xdr:col>
      <xdr:colOff>381000</xdr:colOff>
      <xdr:row>33</xdr:row>
      <xdr:rowOff>173174</xdr:rowOff>
    </xdr:to>
    <xdr:cxnSp macro="">
      <xdr:nvCxnSpPr>
        <xdr:cNvPr id="1282124" name="Straight Connector 1282123"/>
        <xdr:cNvCxnSpPr/>
      </xdr:nvCxnSpPr>
      <xdr:spPr>
        <a:xfrm flipV="1">
          <a:off x="13041446" y="17903182"/>
          <a:ext cx="293554" cy="817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293181</xdr:colOff>
      <xdr:row>33</xdr:row>
      <xdr:rowOff>173171</xdr:rowOff>
    </xdr:from>
    <xdr:to>
      <xdr:col>24</xdr:col>
      <xdr:colOff>87449</xdr:colOff>
      <xdr:row>34</xdr:row>
      <xdr:rowOff>75464</xdr:rowOff>
    </xdr:to>
    <xdr:cxnSp macro="">
      <xdr:nvCxnSpPr>
        <xdr:cNvPr id="1282125" name="Straight Connector 1282124"/>
        <xdr:cNvCxnSpPr/>
      </xdr:nvCxnSpPr>
      <xdr:spPr>
        <a:xfrm flipV="1">
          <a:off x="11088181" y="17984921"/>
          <a:ext cx="1953268" cy="4420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34</xdr:row>
      <xdr:rowOff>75464</xdr:rowOff>
    </xdr:from>
    <xdr:to>
      <xdr:col>20</xdr:col>
      <xdr:colOff>293183</xdr:colOff>
      <xdr:row>34</xdr:row>
      <xdr:rowOff>195864</xdr:rowOff>
    </xdr:to>
    <xdr:cxnSp macro="">
      <xdr:nvCxnSpPr>
        <xdr:cNvPr id="1282126" name="Straight Connector 1282125"/>
        <xdr:cNvCxnSpPr/>
      </xdr:nvCxnSpPr>
      <xdr:spPr>
        <a:xfrm flipV="1">
          <a:off x="10668000" y="18426964"/>
          <a:ext cx="420183" cy="1204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210486</xdr:colOff>
      <xdr:row>32</xdr:row>
      <xdr:rowOff>308088</xdr:rowOff>
    </xdr:from>
    <xdr:to>
      <xdr:col>29</xdr:col>
      <xdr:colOff>349250</xdr:colOff>
      <xdr:row>32</xdr:row>
      <xdr:rowOff>332290</xdr:rowOff>
    </xdr:to>
    <xdr:cxnSp macro="">
      <xdr:nvCxnSpPr>
        <xdr:cNvPr id="1282127" name="Straight Connector 1282126"/>
        <xdr:cNvCxnSpPr/>
      </xdr:nvCxnSpPr>
      <xdr:spPr>
        <a:xfrm flipV="1">
          <a:off x="15863236" y="17580088"/>
          <a:ext cx="138764" cy="242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99529</xdr:colOff>
      <xdr:row>32</xdr:row>
      <xdr:rowOff>332288</xdr:rowOff>
    </xdr:from>
    <xdr:to>
      <xdr:col>29</xdr:col>
      <xdr:colOff>210489</xdr:colOff>
      <xdr:row>33</xdr:row>
      <xdr:rowOff>44470</xdr:rowOff>
    </xdr:to>
    <xdr:cxnSp macro="">
      <xdr:nvCxnSpPr>
        <xdr:cNvPr id="1282128" name="Straight Connector 1282127"/>
        <xdr:cNvCxnSpPr/>
      </xdr:nvCxnSpPr>
      <xdr:spPr>
        <a:xfrm flipV="1">
          <a:off x="13593279" y="17604288"/>
          <a:ext cx="2269960" cy="2519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33</xdr:row>
      <xdr:rowOff>44470</xdr:rowOff>
    </xdr:from>
    <xdr:to>
      <xdr:col>25</xdr:col>
      <xdr:colOff>99529</xdr:colOff>
      <xdr:row>33</xdr:row>
      <xdr:rowOff>91432</xdr:rowOff>
    </xdr:to>
    <xdr:cxnSp macro="">
      <xdr:nvCxnSpPr>
        <xdr:cNvPr id="1282129" name="Straight Connector 1282128"/>
        <xdr:cNvCxnSpPr/>
      </xdr:nvCxnSpPr>
      <xdr:spPr>
        <a:xfrm flipV="1">
          <a:off x="13335000" y="17856220"/>
          <a:ext cx="258279" cy="469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294728</xdr:colOff>
      <xdr:row>32</xdr:row>
      <xdr:rowOff>169421</xdr:rowOff>
    </xdr:from>
    <xdr:to>
      <xdr:col>34</xdr:col>
      <xdr:colOff>317500</xdr:colOff>
      <xdr:row>32</xdr:row>
      <xdr:rowOff>171788</xdr:rowOff>
    </xdr:to>
    <xdr:cxnSp macro="">
      <xdr:nvCxnSpPr>
        <xdr:cNvPr id="1282130" name="Straight Connector 1282129"/>
        <xdr:cNvCxnSpPr/>
      </xdr:nvCxnSpPr>
      <xdr:spPr>
        <a:xfrm flipV="1">
          <a:off x="18646228" y="17441421"/>
          <a:ext cx="22772" cy="23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475442</xdr:colOff>
      <xdr:row>32</xdr:row>
      <xdr:rowOff>171786</xdr:rowOff>
    </xdr:from>
    <xdr:to>
      <xdr:col>34</xdr:col>
      <xdr:colOff>294731</xdr:colOff>
      <xdr:row>32</xdr:row>
      <xdr:rowOff>294396</xdr:rowOff>
    </xdr:to>
    <xdr:cxnSp macro="">
      <xdr:nvCxnSpPr>
        <xdr:cNvPr id="1282131" name="Straight Connector 1282130"/>
        <xdr:cNvCxnSpPr/>
      </xdr:nvCxnSpPr>
      <xdr:spPr>
        <a:xfrm flipV="1">
          <a:off x="16128192" y="17443786"/>
          <a:ext cx="2518039" cy="1226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32</xdr:row>
      <xdr:rowOff>294396</xdr:rowOff>
    </xdr:from>
    <xdr:to>
      <xdr:col>29</xdr:col>
      <xdr:colOff>475442</xdr:colOff>
      <xdr:row>32</xdr:row>
      <xdr:rowOff>308088</xdr:rowOff>
    </xdr:to>
    <xdr:cxnSp macro="">
      <xdr:nvCxnSpPr>
        <xdr:cNvPr id="1282132" name="Straight Connector 1282131"/>
        <xdr:cNvCxnSpPr/>
      </xdr:nvCxnSpPr>
      <xdr:spPr>
        <a:xfrm flipV="1">
          <a:off x="16002000" y="17566396"/>
          <a:ext cx="126192" cy="136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338885</xdr:colOff>
      <xdr:row>32</xdr:row>
      <xdr:rowOff>153834</xdr:rowOff>
    </xdr:from>
    <xdr:to>
      <xdr:col>35</xdr:col>
      <xdr:colOff>517322</xdr:colOff>
      <xdr:row>32</xdr:row>
      <xdr:rowOff>168236</xdr:rowOff>
    </xdr:to>
    <xdr:cxnSp macro="">
      <xdr:nvCxnSpPr>
        <xdr:cNvPr id="1282133" name="Straight Connector 1282132"/>
        <xdr:cNvCxnSpPr/>
      </xdr:nvCxnSpPr>
      <xdr:spPr>
        <a:xfrm flipV="1">
          <a:off x="18690385" y="17425834"/>
          <a:ext cx="718187" cy="144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32</xdr:row>
      <xdr:rowOff>168236</xdr:rowOff>
    </xdr:from>
    <xdr:to>
      <xdr:col>34</xdr:col>
      <xdr:colOff>338885</xdr:colOff>
      <xdr:row>32</xdr:row>
      <xdr:rowOff>169421</xdr:rowOff>
    </xdr:to>
    <xdr:cxnSp macro="">
      <xdr:nvCxnSpPr>
        <xdr:cNvPr id="1282134" name="Straight Connector 1282133"/>
        <xdr:cNvCxnSpPr/>
      </xdr:nvCxnSpPr>
      <xdr:spPr>
        <a:xfrm flipV="1">
          <a:off x="18669000" y="17440236"/>
          <a:ext cx="21385" cy="11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517209</xdr:colOff>
      <xdr:row>32</xdr:row>
      <xdr:rowOff>121292</xdr:rowOff>
    </xdr:from>
    <xdr:to>
      <xdr:col>38</xdr:col>
      <xdr:colOff>442015</xdr:colOff>
      <xdr:row>32</xdr:row>
      <xdr:rowOff>153834</xdr:rowOff>
    </xdr:to>
    <xdr:cxnSp macro="">
      <xdr:nvCxnSpPr>
        <xdr:cNvPr id="1282135" name="Straight Connector 1282134"/>
        <xdr:cNvCxnSpPr/>
      </xdr:nvCxnSpPr>
      <xdr:spPr>
        <a:xfrm flipV="1">
          <a:off x="19408459" y="17393292"/>
          <a:ext cx="1544056" cy="325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442009</xdr:colOff>
      <xdr:row>32</xdr:row>
      <xdr:rowOff>114209</xdr:rowOff>
    </xdr:from>
    <xdr:to>
      <xdr:col>39</xdr:col>
      <xdr:colOff>285750</xdr:colOff>
      <xdr:row>32</xdr:row>
      <xdr:rowOff>121292</xdr:rowOff>
    </xdr:to>
    <xdr:cxnSp macro="">
      <xdr:nvCxnSpPr>
        <xdr:cNvPr id="1282136" name="Straight Connector 1282135"/>
        <xdr:cNvCxnSpPr/>
      </xdr:nvCxnSpPr>
      <xdr:spPr>
        <a:xfrm flipV="1">
          <a:off x="20952509" y="17386209"/>
          <a:ext cx="383491" cy="70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310517</xdr:colOff>
      <xdr:row>32</xdr:row>
      <xdr:rowOff>104817</xdr:rowOff>
    </xdr:from>
    <xdr:to>
      <xdr:col>43</xdr:col>
      <xdr:colOff>27046</xdr:colOff>
      <xdr:row>32</xdr:row>
      <xdr:rowOff>111440</xdr:rowOff>
    </xdr:to>
    <xdr:cxnSp macro="">
      <xdr:nvCxnSpPr>
        <xdr:cNvPr id="1282137" name="Straight Connector 1282136"/>
        <xdr:cNvCxnSpPr/>
      </xdr:nvCxnSpPr>
      <xdr:spPr>
        <a:xfrm flipV="1">
          <a:off x="21900517" y="17376817"/>
          <a:ext cx="1335779" cy="66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27032</xdr:colOff>
      <xdr:row>32</xdr:row>
      <xdr:rowOff>101068</xdr:rowOff>
    </xdr:from>
    <xdr:to>
      <xdr:col>44</xdr:col>
      <xdr:colOff>254000</xdr:colOff>
      <xdr:row>32</xdr:row>
      <xdr:rowOff>104815</xdr:rowOff>
    </xdr:to>
    <xdr:cxnSp macro="">
      <xdr:nvCxnSpPr>
        <xdr:cNvPr id="1282138" name="Straight Connector 1282137"/>
        <xdr:cNvCxnSpPr/>
      </xdr:nvCxnSpPr>
      <xdr:spPr>
        <a:xfrm flipV="1">
          <a:off x="23236282" y="17373068"/>
          <a:ext cx="766718" cy="37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32</xdr:row>
      <xdr:rowOff>111438</xdr:rowOff>
    </xdr:from>
    <xdr:to>
      <xdr:col>40</xdr:col>
      <xdr:colOff>310552</xdr:colOff>
      <xdr:row>32</xdr:row>
      <xdr:rowOff>114209</xdr:rowOff>
    </xdr:to>
    <xdr:cxnSp macro="">
      <xdr:nvCxnSpPr>
        <xdr:cNvPr id="1282139" name="Straight Connector 1282138"/>
        <xdr:cNvCxnSpPr/>
      </xdr:nvCxnSpPr>
      <xdr:spPr>
        <a:xfrm flipV="1">
          <a:off x="21336000" y="17383438"/>
          <a:ext cx="564552" cy="27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106803</xdr:colOff>
      <xdr:row>32</xdr:row>
      <xdr:rowOff>119244</xdr:rowOff>
    </xdr:from>
    <xdr:to>
      <xdr:col>47</xdr:col>
      <xdr:colOff>328256</xdr:colOff>
      <xdr:row>32</xdr:row>
      <xdr:rowOff>135565</xdr:rowOff>
    </xdr:to>
    <xdr:cxnSp macro="">
      <xdr:nvCxnSpPr>
        <xdr:cNvPr id="1282140" name="Straight Connector 1282139"/>
        <xdr:cNvCxnSpPr/>
      </xdr:nvCxnSpPr>
      <xdr:spPr>
        <a:xfrm>
          <a:off x="24935303" y="17391244"/>
          <a:ext cx="761203" cy="163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328236</xdr:colOff>
      <xdr:row>32</xdr:row>
      <xdr:rowOff>135564</xdr:rowOff>
    </xdr:from>
    <xdr:to>
      <xdr:col>49</xdr:col>
      <xdr:colOff>222250</xdr:colOff>
      <xdr:row>32</xdr:row>
      <xdr:rowOff>154329</xdr:rowOff>
    </xdr:to>
    <xdr:cxnSp macro="">
      <xdr:nvCxnSpPr>
        <xdr:cNvPr id="1282141" name="Straight Connector 1282140"/>
        <xdr:cNvCxnSpPr/>
      </xdr:nvCxnSpPr>
      <xdr:spPr>
        <a:xfrm>
          <a:off x="25696486" y="17407564"/>
          <a:ext cx="973514" cy="187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32</xdr:row>
      <xdr:rowOff>101068</xdr:rowOff>
    </xdr:from>
    <xdr:to>
      <xdr:col>46</xdr:col>
      <xdr:colOff>106832</xdr:colOff>
      <xdr:row>32</xdr:row>
      <xdr:rowOff>119244</xdr:rowOff>
    </xdr:to>
    <xdr:cxnSp macro="">
      <xdr:nvCxnSpPr>
        <xdr:cNvPr id="1282142" name="Straight Connector 1282141"/>
        <xdr:cNvCxnSpPr/>
      </xdr:nvCxnSpPr>
      <xdr:spPr>
        <a:xfrm>
          <a:off x="24003000" y="17373068"/>
          <a:ext cx="932332" cy="181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124023</xdr:colOff>
      <xdr:row>32</xdr:row>
      <xdr:rowOff>228355</xdr:rowOff>
    </xdr:from>
    <xdr:to>
      <xdr:col>52</xdr:col>
      <xdr:colOff>320291</xdr:colOff>
      <xdr:row>32</xdr:row>
      <xdr:rowOff>287018</xdr:rowOff>
    </xdr:to>
    <xdr:cxnSp macro="">
      <xdr:nvCxnSpPr>
        <xdr:cNvPr id="1282143" name="Straight Connector 1282142"/>
        <xdr:cNvCxnSpPr/>
      </xdr:nvCxnSpPr>
      <xdr:spPr>
        <a:xfrm>
          <a:off x="27651273" y="17500355"/>
          <a:ext cx="736018" cy="586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320263</xdr:colOff>
      <xdr:row>32</xdr:row>
      <xdr:rowOff>287013</xdr:rowOff>
    </xdr:from>
    <xdr:to>
      <xdr:col>54</xdr:col>
      <xdr:colOff>190500</xdr:colOff>
      <xdr:row>32</xdr:row>
      <xdr:rowOff>359006</xdr:rowOff>
    </xdr:to>
    <xdr:cxnSp macro="">
      <xdr:nvCxnSpPr>
        <xdr:cNvPr id="1282144" name="Straight Connector 1282143"/>
        <xdr:cNvCxnSpPr/>
      </xdr:nvCxnSpPr>
      <xdr:spPr>
        <a:xfrm>
          <a:off x="28387263" y="17559013"/>
          <a:ext cx="949737" cy="719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32</xdr:row>
      <xdr:rowOff>154329</xdr:rowOff>
    </xdr:from>
    <xdr:to>
      <xdr:col>51</xdr:col>
      <xdr:colOff>124042</xdr:colOff>
      <xdr:row>32</xdr:row>
      <xdr:rowOff>228357</xdr:rowOff>
    </xdr:to>
    <xdr:cxnSp macro="">
      <xdr:nvCxnSpPr>
        <xdr:cNvPr id="1282145" name="Straight Connector 1282144"/>
        <xdr:cNvCxnSpPr/>
      </xdr:nvCxnSpPr>
      <xdr:spPr>
        <a:xfrm>
          <a:off x="26670000" y="17426329"/>
          <a:ext cx="981292" cy="740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445182</xdr:colOff>
      <xdr:row>32</xdr:row>
      <xdr:rowOff>503824</xdr:rowOff>
    </xdr:from>
    <xdr:to>
      <xdr:col>58</xdr:col>
      <xdr:colOff>78253</xdr:colOff>
      <xdr:row>33</xdr:row>
      <xdr:rowOff>200729</xdr:rowOff>
    </xdr:to>
    <xdr:cxnSp macro="">
      <xdr:nvCxnSpPr>
        <xdr:cNvPr id="1282146" name="Straight Connector 1282145"/>
        <xdr:cNvCxnSpPr/>
      </xdr:nvCxnSpPr>
      <xdr:spPr>
        <a:xfrm>
          <a:off x="30131432" y="17775824"/>
          <a:ext cx="1252321" cy="2366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78218</xdr:colOff>
      <xdr:row>33</xdr:row>
      <xdr:rowOff>200721</xdr:rowOff>
    </xdr:from>
    <xdr:to>
      <xdr:col>59</xdr:col>
      <xdr:colOff>158750</xdr:colOff>
      <xdr:row>33</xdr:row>
      <xdr:rowOff>314821</xdr:rowOff>
    </xdr:to>
    <xdr:cxnSp macro="">
      <xdr:nvCxnSpPr>
        <xdr:cNvPr id="1282147" name="Straight Connector 1282146"/>
        <xdr:cNvCxnSpPr/>
      </xdr:nvCxnSpPr>
      <xdr:spPr>
        <a:xfrm>
          <a:off x="31383718" y="18012471"/>
          <a:ext cx="620282" cy="1141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32</xdr:row>
      <xdr:rowOff>359006</xdr:rowOff>
    </xdr:from>
    <xdr:to>
      <xdr:col>55</xdr:col>
      <xdr:colOff>445198</xdr:colOff>
      <xdr:row>32</xdr:row>
      <xdr:rowOff>503825</xdr:rowOff>
    </xdr:to>
    <xdr:cxnSp macro="">
      <xdr:nvCxnSpPr>
        <xdr:cNvPr id="1282148" name="Straight Connector 1282147"/>
        <xdr:cNvCxnSpPr/>
      </xdr:nvCxnSpPr>
      <xdr:spPr>
        <a:xfrm>
          <a:off x="29337000" y="17631006"/>
          <a:ext cx="794448" cy="1448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113636</xdr:colOff>
      <xdr:row>35</xdr:row>
      <xdr:rowOff>240636</xdr:rowOff>
    </xdr:from>
    <xdr:to>
      <xdr:col>64</xdr:col>
      <xdr:colOff>127000</xdr:colOff>
      <xdr:row>35</xdr:row>
      <xdr:rowOff>246501</xdr:rowOff>
    </xdr:to>
    <xdr:cxnSp macro="">
      <xdr:nvCxnSpPr>
        <xdr:cNvPr id="1282149" name="Straight Connector 1282148"/>
        <xdr:cNvCxnSpPr/>
      </xdr:nvCxnSpPr>
      <xdr:spPr>
        <a:xfrm>
          <a:off x="34657636" y="19131886"/>
          <a:ext cx="13364" cy="58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267329</xdr:colOff>
      <xdr:row>35</xdr:row>
      <xdr:rowOff>93318</xdr:rowOff>
    </xdr:from>
    <xdr:to>
      <xdr:col>64</xdr:col>
      <xdr:colOff>113636</xdr:colOff>
      <xdr:row>35</xdr:row>
      <xdr:rowOff>240636</xdr:rowOff>
    </xdr:to>
    <xdr:cxnSp macro="">
      <xdr:nvCxnSpPr>
        <xdr:cNvPr id="1282150" name="Straight Connector 1282149"/>
        <xdr:cNvCxnSpPr/>
      </xdr:nvCxnSpPr>
      <xdr:spPr>
        <a:xfrm>
          <a:off x="34271579" y="18984568"/>
          <a:ext cx="386057" cy="1473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49051</xdr:colOff>
      <xdr:row>33</xdr:row>
      <xdr:rowOff>474472</xdr:rowOff>
    </xdr:from>
    <xdr:to>
      <xdr:col>63</xdr:col>
      <xdr:colOff>267447</xdr:colOff>
      <xdr:row>35</xdr:row>
      <xdr:rowOff>93362</xdr:rowOff>
    </xdr:to>
    <xdr:cxnSp macro="">
      <xdr:nvCxnSpPr>
        <xdr:cNvPr id="1282151" name="Straight Connector 1282150"/>
        <xdr:cNvCxnSpPr/>
      </xdr:nvCxnSpPr>
      <xdr:spPr>
        <a:xfrm>
          <a:off x="32434051" y="18286222"/>
          <a:ext cx="1837646" cy="6983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33</xdr:row>
      <xdr:rowOff>314821</xdr:rowOff>
    </xdr:from>
    <xdr:to>
      <xdr:col>60</xdr:col>
      <xdr:colOff>49061</xdr:colOff>
      <xdr:row>33</xdr:row>
      <xdr:rowOff>474475</xdr:rowOff>
    </xdr:to>
    <xdr:cxnSp macro="">
      <xdr:nvCxnSpPr>
        <xdr:cNvPr id="1282152" name="Straight Connector 1282151"/>
        <xdr:cNvCxnSpPr/>
      </xdr:nvCxnSpPr>
      <xdr:spPr>
        <a:xfrm>
          <a:off x="32004000" y="18126571"/>
          <a:ext cx="430061" cy="1596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372663</xdr:colOff>
      <xdr:row>36</xdr:row>
      <xdr:rowOff>136283</xdr:rowOff>
    </xdr:from>
    <xdr:to>
      <xdr:col>65</xdr:col>
      <xdr:colOff>387865</xdr:colOff>
      <xdr:row>36</xdr:row>
      <xdr:rowOff>145146</xdr:rowOff>
    </xdr:to>
    <xdr:cxnSp macro="">
      <xdr:nvCxnSpPr>
        <xdr:cNvPr id="1282153" name="Straight Connector 1282152"/>
        <xdr:cNvCxnSpPr/>
      </xdr:nvCxnSpPr>
      <xdr:spPr>
        <a:xfrm>
          <a:off x="35456413" y="19567283"/>
          <a:ext cx="15202" cy="88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131415</xdr:colOff>
      <xdr:row>35</xdr:row>
      <xdr:rowOff>249065</xdr:rowOff>
    </xdr:from>
    <xdr:to>
      <xdr:col>65</xdr:col>
      <xdr:colOff>372663</xdr:colOff>
      <xdr:row>36</xdr:row>
      <xdr:rowOff>136283</xdr:rowOff>
    </xdr:to>
    <xdr:cxnSp macro="">
      <xdr:nvCxnSpPr>
        <xdr:cNvPr id="1282154" name="Straight Connector 1282153"/>
        <xdr:cNvCxnSpPr/>
      </xdr:nvCxnSpPr>
      <xdr:spPr>
        <a:xfrm>
          <a:off x="34675415" y="19140315"/>
          <a:ext cx="780998" cy="4269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35</xdr:row>
      <xdr:rowOff>246501</xdr:rowOff>
    </xdr:from>
    <xdr:to>
      <xdr:col>64</xdr:col>
      <xdr:colOff>131418</xdr:colOff>
      <xdr:row>35</xdr:row>
      <xdr:rowOff>249069</xdr:rowOff>
    </xdr:to>
    <xdr:cxnSp macro="">
      <xdr:nvCxnSpPr>
        <xdr:cNvPr id="1282155" name="Straight Connector 1282154"/>
        <xdr:cNvCxnSpPr/>
      </xdr:nvCxnSpPr>
      <xdr:spPr>
        <a:xfrm>
          <a:off x="34671000" y="19137751"/>
          <a:ext cx="4418" cy="25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36</xdr:row>
      <xdr:rowOff>145177</xdr:rowOff>
    </xdr:from>
    <xdr:to>
      <xdr:col>65</xdr:col>
      <xdr:colOff>387917</xdr:colOff>
      <xdr:row>36</xdr:row>
      <xdr:rowOff>145179</xdr:rowOff>
    </xdr:to>
    <xdr:cxnSp macro="">
      <xdr:nvCxnSpPr>
        <xdr:cNvPr id="1282156" name="Straight Connector 1282155"/>
        <xdr:cNvCxnSpPr/>
      </xdr:nvCxnSpPr>
      <xdr:spPr>
        <a:xfrm>
          <a:off x="35471667" y="19576177"/>
          <a:ext cx="0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36</xdr:row>
      <xdr:rowOff>145145</xdr:rowOff>
    </xdr:from>
    <xdr:to>
      <xdr:col>65</xdr:col>
      <xdr:colOff>387917</xdr:colOff>
      <xdr:row>36</xdr:row>
      <xdr:rowOff>145177</xdr:rowOff>
    </xdr:to>
    <xdr:cxnSp macro="">
      <xdr:nvCxnSpPr>
        <xdr:cNvPr id="1282157" name="Straight Connector 1282156"/>
        <xdr:cNvCxnSpPr/>
      </xdr:nvCxnSpPr>
      <xdr:spPr>
        <a:xfrm>
          <a:off x="35471615" y="19576145"/>
          <a:ext cx="52" cy="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36</xdr:row>
      <xdr:rowOff>145146</xdr:rowOff>
    </xdr:from>
    <xdr:to>
      <xdr:col>65</xdr:col>
      <xdr:colOff>387865</xdr:colOff>
      <xdr:row>36</xdr:row>
      <xdr:rowOff>145148</xdr:rowOff>
    </xdr:to>
    <xdr:cxnSp macro="">
      <xdr:nvCxnSpPr>
        <xdr:cNvPr id="1282158" name="Straight Connector 1282157"/>
        <xdr:cNvCxnSpPr/>
      </xdr:nvCxnSpPr>
      <xdr:spPr>
        <a:xfrm>
          <a:off x="35471615" y="19576146"/>
          <a:ext cx="0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107801</xdr:colOff>
      <xdr:row>36</xdr:row>
      <xdr:rowOff>303177</xdr:rowOff>
    </xdr:from>
    <xdr:to>
      <xdr:col>66</xdr:col>
      <xdr:colOff>114300</xdr:colOff>
      <xdr:row>36</xdr:row>
      <xdr:rowOff>307301</xdr:rowOff>
    </xdr:to>
    <xdr:cxnSp macro="">
      <xdr:nvCxnSpPr>
        <xdr:cNvPr id="1282159" name="Straight Connector 1282158"/>
        <xdr:cNvCxnSpPr/>
      </xdr:nvCxnSpPr>
      <xdr:spPr>
        <a:xfrm>
          <a:off x="35731301" y="19734177"/>
          <a:ext cx="6499" cy="4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393154</xdr:colOff>
      <xdr:row>36</xdr:row>
      <xdr:rowOff>148495</xdr:rowOff>
    </xdr:from>
    <xdr:to>
      <xdr:col>66</xdr:col>
      <xdr:colOff>107801</xdr:colOff>
      <xdr:row>36</xdr:row>
      <xdr:rowOff>303177</xdr:rowOff>
    </xdr:to>
    <xdr:cxnSp macro="">
      <xdr:nvCxnSpPr>
        <xdr:cNvPr id="1282160" name="Straight Connector 1282159"/>
        <xdr:cNvCxnSpPr/>
      </xdr:nvCxnSpPr>
      <xdr:spPr>
        <a:xfrm>
          <a:off x="35476904" y="19579495"/>
          <a:ext cx="254397" cy="1546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36</xdr:row>
      <xdr:rowOff>145179</xdr:rowOff>
    </xdr:from>
    <xdr:to>
      <xdr:col>65</xdr:col>
      <xdr:colOff>393154</xdr:colOff>
      <xdr:row>36</xdr:row>
      <xdr:rowOff>148498</xdr:rowOff>
    </xdr:to>
    <xdr:cxnSp macro="">
      <xdr:nvCxnSpPr>
        <xdr:cNvPr id="1282161" name="Straight Connector 1282160"/>
        <xdr:cNvCxnSpPr/>
      </xdr:nvCxnSpPr>
      <xdr:spPr>
        <a:xfrm>
          <a:off x="35471667" y="19576179"/>
          <a:ext cx="5237" cy="33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52521</xdr:colOff>
      <xdr:row>37</xdr:row>
      <xdr:rowOff>470976</xdr:rowOff>
    </xdr:from>
    <xdr:to>
      <xdr:col>68</xdr:col>
      <xdr:colOff>101600</xdr:colOff>
      <xdr:row>37</xdr:row>
      <xdr:rowOff>505521</xdr:rowOff>
    </xdr:to>
    <xdr:cxnSp macro="">
      <xdr:nvCxnSpPr>
        <xdr:cNvPr id="1282162" name="Straight Connector 1282161"/>
        <xdr:cNvCxnSpPr/>
      </xdr:nvCxnSpPr>
      <xdr:spPr>
        <a:xfrm>
          <a:off x="36755521" y="20441726"/>
          <a:ext cx="49079" cy="345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141675</xdr:colOff>
      <xdr:row>36</xdr:row>
      <xdr:rowOff>326538</xdr:rowOff>
    </xdr:from>
    <xdr:to>
      <xdr:col>68</xdr:col>
      <xdr:colOff>52521</xdr:colOff>
      <xdr:row>37</xdr:row>
      <xdr:rowOff>470976</xdr:rowOff>
    </xdr:to>
    <xdr:cxnSp macro="">
      <xdr:nvCxnSpPr>
        <xdr:cNvPr id="1282163" name="Straight Connector 1282162"/>
        <xdr:cNvCxnSpPr/>
      </xdr:nvCxnSpPr>
      <xdr:spPr>
        <a:xfrm>
          <a:off x="35765175" y="19757538"/>
          <a:ext cx="990346" cy="6841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36</xdr:row>
      <xdr:rowOff>307301</xdr:rowOff>
    </xdr:from>
    <xdr:to>
      <xdr:col>66</xdr:col>
      <xdr:colOff>141675</xdr:colOff>
      <xdr:row>36</xdr:row>
      <xdr:rowOff>326543</xdr:rowOff>
    </xdr:to>
    <xdr:cxnSp macro="">
      <xdr:nvCxnSpPr>
        <xdr:cNvPr id="1282164" name="Straight Connector 1282163"/>
        <xdr:cNvCxnSpPr/>
      </xdr:nvCxnSpPr>
      <xdr:spPr>
        <a:xfrm>
          <a:off x="35737800" y="19738301"/>
          <a:ext cx="27375" cy="192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63329</xdr:colOff>
      <xdr:row>38</xdr:row>
      <xdr:rowOff>365984</xdr:rowOff>
    </xdr:from>
    <xdr:to>
      <xdr:col>69</xdr:col>
      <xdr:colOff>95250</xdr:colOff>
      <xdr:row>38</xdr:row>
      <xdr:rowOff>391240</xdr:rowOff>
    </xdr:to>
    <xdr:cxnSp macro="">
      <xdr:nvCxnSpPr>
        <xdr:cNvPr id="1282165" name="Straight Connector 1282164"/>
        <xdr:cNvCxnSpPr/>
      </xdr:nvCxnSpPr>
      <xdr:spPr>
        <a:xfrm>
          <a:off x="37306079" y="20876484"/>
          <a:ext cx="31921" cy="252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127707</xdr:colOff>
      <xdr:row>37</xdr:row>
      <xdr:rowOff>526185</xdr:rowOff>
    </xdr:from>
    <xdr:to>
      <xdr:col>69</xdr:col>
      <xdr:colOff>63329</xdr:colOff>
      <xdr:row>38</xdr:row>
      <xdr:rowOff>365984</xdr:rowOff>
    </xdr:to>
    <xdr:cxnSp macro="">
      <xdr:nvCxnSpPr>
        <xdr:cNvPr id="1282166" name="Straight Connector 1282165"/>
        <xdr:cNvCxnSpPr/>
      </xdr:nvCxnSpPr>
      <xdr:spPr>
        <a:xfrm>
          <a:off x="36830707" y="20496935"/>
          <a:ext cx="475372" cy="3795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37</xdr:row>
      <xdr:rowOff>505521</xdr:rowOff>
    </xdr:from>
    <xdr:to>
      <xdr:col>68</xdr:col>
      <xdr:colOff>127710</xdr:colOff>
      <xdr:row>37</xdr:row>
      <xdr:rowOff>526188</xdr:rowOff>
    </xdr:to>
    <xdr:cxnSp macro="">
      <xdr:nvCxnSpPr>
        <xdr:cNvPr id="1282167" name="Straight Connector 1282166"/>
        <xdr:cNvCxnSpPr/>
      </xdr:nvCxnSpPr>
      <xdr:spPr>
        <a:xfrm>
          <a:off x="36804600" y="20476271"/>
          <a:ext cx="26110" cy="206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49464</xdr:colOff>
      <xdr:row>39</xdr:row>
      <xdr:rowOff>283550</xdr:rowOff>
    </xdr:from>
    <xdr:to>
      <xdr:col>70</xdr:col>
      <xdr:colOff>88900</xdr:colOff>
      <xdr:row>39</xdr:row>
      <xdr:rowOff>317195</xdr:rowOff>
    </xdr:to>
    <xdr:cxnSp macro="">
      <xdr:nvCxnSpPr>
        <xdr:cNvPr id="1282168" name="Straight Connector 1282167"/>
        <xdr:cNvCxnSpPr/>
      </xdr:nvCxnSpPr>
      <xdr:spPr>
        <a:xfrm>
          <a:off x="37831964" y="21333800"/>
          <a:ext cx="39436" cy="336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128643</xdr:colOff>
      <xdr:row>38</xdr:row>
      <xdr:rowOff>419762</xdr:rowOff>
    </xdr:from>
    <xdr:to>
      <xdr:col>70</xdr:col>
      <xdr:colOff>49464</xdr:colOff>
      <xdr:row>39</xdr:row>
      <xdr:rowOff>283550</xdr:rowOff>
    </xdr:to>
    <xdr:cxnSp macro="">
      <xdr:nvCxnSpPr>
        <xdr:cNvPr id="1282169" name="Straight Connector 1282168"/>
        <xdr:cNvCxnSpPr/>
      </xdr:nvCxnSpPr>
      <xdr:spPr>
        <a:xfrm>
          <a:off x="37371393" y="20930262"/>
          <a:ext cx="460571" cy="4035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38</xdr:row>
      <xdr:rowOff>391240</xdr:rowOff>
    </xdr:from>
    <xdr:to>
      <xdr:col>69</xdr:col>
      <xdr:colOff>128646</xdr:colOff>
      <xdr:row>38</xdr:row>
      <xdr:rowOff>419765</xdr:rowOff>
    </xdr:to>
    <xdr:cxnSp macro="">
      <xdr:nvCxnSpPr>
        <xdr:cNvPr id="1282170" name="Straight Connector 1282169"/>
        <xdr:cNvCxnSpPr/>
      </xdr:nvCxnSpPr>
      <xdr:spPr>
        <a:xfrm>
          <a:off x="37338000" y="20901740"/>
          <a:ext cx="33396" cy="285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431009</xdr:colOff>
      <xdr:row>41</xdr:row>
      <xdr:rowOff>111029</xdr:rowOff>
    </xdr:from>
    <xdr:to>
      <xdr:col>71</xdr:col>
      <xdr:colOff>530188</xdr:colOff>
      <xdr:row>41</xdr:row>
      <xdr:rowOff>204643</xdr:rowOff>
    </xdr:to>
    <xdr:cxnSp macro="">
      <xdr:nvCxnSpPr>
        <xdr:cNvPr id="1282171" name="Straight Connector 1282170"/>
        <xdr:cNvCxnSpPr/>
      </xdr:nvCxnSpPr>
      <xdr:spPr>
        <a:xfrm>
          <a:off x="38753259" y="22240779"/>
          <a:ext cx="99179" cy="936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166684</xdr:colOff>
      <xdr:row>39</xdr:row>
      <xdr:rowOff>390962</xdr:rowOff>
    </xdr:from>
    <xdr:to>
      <xdr:col>71</xdr:col>
      <xdr:colOff>431009</xdr:colOff>
      <xdr:row>41</xdr:row>
      <xdr:rowOff>111029</xdr:rowOff>
    </xdr:to>
    <xdr:cxnSp macro="">
      <xdr:nvCxnSpPr>
        <xdr:cNvPr id="1282172" name="Straight Connector 1282171"/>
        <xdr:cNvCxnSpPr/>
      </xdr:nvCxnSpPr>
      <xdr:spPr>
        <a:xfrm>
          <a:off x="37949184" y="21441212"/>
          <a:ext cx="804075" cy="7995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39</xdr:row>
      <xdr:rowOff>317195</xdr:rowOff>
    </xdr:from>
    <xdr:to>
      <xdr:col>70</xdr:col>
      <xdr:colOff>166688</xdr:colOff>
      <xdr:row>39</xdr:row>
      <xdr:rowOff>390967</xdr:rowOff>
    </xdr:to>
    <xdr:cxnSp macro="">
      <xdr:nvCxnSpPr>
        <xdr:cNvPr id="1282173" name="Straight Connector 1282172"/>
        <xdr:cNvCxnSpPr/>
      </xdr:nvCxnSpPr>
      <xdr:spPr>
        <a:xfrm>
          <a:off x="37871400" y="21367445"/>
          <a:ext cx="77788" cy="737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66557</xdr:colOff>
      <xdr:row>41</xdr:row>
      <xdr:rowOff>287506</xdr:rowOff>
    </xdr:from>
    <xdr:to>
      <xdr:col>72</xdr:col>
      <xdr:colOff>76200</xdr:colOff>
      <xdr:row>41</xdr:row>
      <xdr:rowOff>298434</xdr:rowOff>
    </xdr:to>
    <xdr:cxnSp macro="">
      <xdr:nvCxnSpPr>
        <xdr:cNvPr id="1282174" name="Straight Connector 1282173"/>
        <xdr:cNvCxnSpPr/>
      </xdr:nvCxnSpPr>
      <xdr:spPr>
        <a:xfrm>
          <a:off x="38928557" y="22417256"/>
          <a:ext cx="9643" cy="109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539657</xdr:colOff>
      <xdr:row>41</xdr:row>
      <xdr:rowOff>215334</xdr:rowOff>
    </xdr:from>
    <xdr:to>
      <xdr:col>72</xdr:col>
      <xdr:colOff>66557</xdr:colOff>
      <xdr:row>41</xdr:row>
      <xdr:rowOff>287506</xdr:rowOff>
    </xdr:to>
    <xdr:cxnSp macro="">
      <xdr:nvCxnSpPr>
        <xdr:cNvPr id="1282175" name="Straight Connector 1282174"/>
        <xdr:cNvCxnSpPr/>
      </xdr:nvCxnSpPr>
      <xdr:spPr>
        <a:xfrm>
          <a:off x="38861907" y="22345084"/>
          <a:ext cx="66650" cy="721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41</xdr:row>
      <xdr:rowOff>204643</xdr:rowOff>
    </xdr:from>
    <xdr:to>
      <xdr:col>71</xdr:col>
      <xdr:colOff>539657</xdr:colOff>
      <xdr:row>41</xdr:row>
      <xdr:rowOff>215337</xdr:rowOff>
    </xdr:to>
    <xdr:cxnSp macro="">
      <xdr:nvCxnSpPr>
        <xdr:cNvPr id="1282176" name="Straight Connector 1282175"/>
        <xdr:cNvCxnSpPr/>
      </xdr:nvCxnSpPr>
      <xdr:spPr>
        <a:xfrm>
          <a:off x="38852438" y="22334393"/>
          <a:ext cx="9469" cy="106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514924</xdr:colOff>
      <xdr:row>42</xdr:row>
      <xdr:rowOff>260124</xdr:rowOff>
    </xdr:from>
    <xdr:to>
      <xdr:col>73</xdr:col>
      <xdr:colOff>69850</xdr:colOff>
      <xdr:row>42</xdr:row>
      <xdr:rowOff>372529</xdr:rowOff>
    </xdr:to>
    <xdr:cxnSp macro="">
      <xdr:nvCxnSpPr>
        <xdr:cNvPr id="1282177" name="Straight Connector 1282176"/>
        <xdr:cNvCxnSpPr/>
      </xdr:nvCxnSpPr>
      <xdr:spPr>
        <a:xfrm>
          <a:off x="39376924" y="22929624"/>
          <a:ext cx="94676" cy="1124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162722</xdr:colOff>
      <xdr:row>41</xdr:row>
      <xdr:rowOff>398878</xdr:rowOff>
    </xdr:from>
    <xdr:to>
      <xdr:col>72</xdr:col>
      <xdr:colOff>514924</xdr:colOff>
      <xdr:row>42</xdr:row>
      <xdr:rowOff>260124</xdr:rowOff>
    </xdr:to>
    <xdr:cxnSp macro="">
      <xdr:nvCxnSpPr>
        <xdr:cNvPr id="1282178" name="Straight Connector 1282177"/>
        <xdr:cNvCxnSpPr/>
      </xdr:nvCxnSpPr>
      <xdr:spPr>
        <a:xfrm>
          <a:off x="39024722" y="22528628"/>
          <a:ext cx="352202" cy="4009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41</xdr:row>
      <xdr:rowOff>298434</xdr:rowOff>
    </xdr:from>
    <xdr:to>
      <xdr:col>72</xdr:col>
      <xdr:colOff>162722</xdr:colOff>
      <xdr:row>41</xdr:row>
      <xdr:rowOff>398883</xdr:rowOff>
    </xdr:to>
    <xdr:cxnSp macro="">
      <xdr:nvCxnSpPr>
        <xdr:cNvPr id="1282179" name="Straight Connector 1282178"/>
        <xdr:cNvCxnSpPr/>
      </xdr:nvCxnSpPr>
      <xdr:spPr>
        <a:xfrm>
          <a:off x="38938200" y="22428184"/>
          <a:ext cx="86522" cy="1004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303284</xdr:colOff>
      <xdr:row>43</xdr:row>
      <xdr:rowOff>121034</xdr:rowOff>
    </xdr:from>
    <xdr:to>
      <xdr:col>73</xdr:col>
      <xdr:colOff>416102</xdr:colOff>
      <xdr:row>43</xdr:row>
      <xdr:rowOff>260350</xdr:rowOff>
    </xdr:to>
    <xdr:cxnSp macro="">
      <xdr:nvCxnSpPr>
        <xdr:cNvPr id="1282180" name="Straight Connector 1282179"/>
        <xdr:cNvCxnSpPr/>
      </xdr:nvCxnSpPr>
      <xdr:spPr>
        <a:xfrm>
          <a:off x="39705034" y="23330284"/>
          <a:ext cx="112818" cy="1393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42</xdr:row>
      <xdr:rowOff>372529</xdr:rowOff>
    </xdr:from>
    <xdr:to>
      <xdr:col>73</xdr:col>
      <xdr:colOff>303284</xdr:colOff>
      <xdr:row>43</xdr:row>
      <xdr:rowOff>121034</xdr:rowOff>
    </xdr:to>
    <xdr:cxnSp macro="">
      <xdr:nvCxnSpPr>
        <xdr:cNvPr id="1282181" name="Straight Connector 1282180"/>
        <xdr:cNvCxnSpPr/>
      </xdr:nvCxnSpPr>
      <xdr:spPr>
        <a:xfrm>
          <a:off x="39471600" y="23042029"/>
          <a:ext cx="233434" cy="2882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227869</xdr:colOff>
      <xdr:row>43</xdr:row>
      <xdr:rowOff>152216</xdr:rowOff>
    </xdr:from>
    <xdr:to>
      <xdr:col>5</xdr:col>
      <xdr:colOff>317086</xdr:colOff>
      <xdr:row>43</xdr:row>
      <xdr:rowOff>260350</xdr:rowOff>
    </xdr:to>
    <xdr:cxnSp macro="">
      <xdr:nvCxnSpPr>
        <xdr:cNvPr id="1282182" name="Straight Connector 1282181"/>
        <xdr:cNvCxnSpPr/>
      </xdr:nvCxnSpPr>
      <xdr:spPr>
        <a:xfrm flipV="1">
          <a:off x="2926619" y="23361466"/>
          <a:ext cx="89217" cy="1081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317086</xdr:colOff>
      <xdr:row>42</xdr:row>
      <xdr:rowOff>468232</xdr:rowOff>
    </xdr:from>
    <xdr:to>
      <xdr:col>5</xdr:col>
      <xdr:colOff>501650</xdr:colOff>
      <xdr:row>43</xdr:row>
      <xdr:rowOff>152216</xdr:rowOff>
    </xdr:to>
    <xdr:cxnSp macro="">
      <xdr:nvCxnSpPr>
        <xdr:cNvPr id="1282183" name="Straight Connector 1282182"/>
        <xdr:cNvCxnSpPr/>
      </xdr:nvCxnSpPr>
      <xdr:spPr>
        <a:xfrm flipV="1">
          <a:off x="3015836" y="23137732"/>
          <a:ext cx="184564" cy="2237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131856</xdr:colOff>
      <xdr:row>42</xdr:row>
      <xdr:rowOff>156856</xdr:rowOff>
    </xdr:from>
    <xdr:to>
      <xdr:col>6</xdr:col>
      <xdr:colOff>230012</xdr:colOff>
      <xdr:row>42</xdr:row>
      <xdr:rowOff>270997</xdr:rowOff>
    </xdr:to>
    <xdr:cxnSp macro="">
      <xdr:nvCxnSpPr>
        <xdr:cNvPr id="1282184" name="Straight Connector 1282183"/>
        <xdr:cNvCxnSpPr/>
      </xdr:nvCxnSpPr>
      <xdr:spPr>
        <a:xfrm flipV="1">
          <a:off x="3370356" y="22826356"/>
          <a:ext cx="98156" cy="1141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61022</xdr:colOff>
      <xdr:row>42</xdr:row>
      <xdr:rowOff>270996</xdr:rowOff>
    </xdr:from>
    <xdr:to>
      <xdr:col>6</xdr:col>
      <xdr:colOff>131857</xdr:colOff>
      <xdr:row>42</xdr:row>
      <xdr:rowOff>351679</xdr:rowOff>
    </xdr:to>
    <xdr:cxnSp macro="">
      <xdr:nvCxnSpPr>
        <xdr:cNvPr id="1282185" name="Straight Connector 1282184"/>
        <xdr:cNvCxnSpPr/>
      </xdr:nvCxnSpPr>
      <xdr:spPr>
        <a:xfrm flipV="1">
          <a:off x="3299522" y="22940496"/>
          <a:ext cx="70835" cy="806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42</xdr:row>
      <xdr:rowOff>351681</xdr:rowOff>
    </xdr:from>
    <xdr:to>
      <xdr:col>6</xdr:col>
      <xdr:colOff>61022</xdr:colOff>
      <xdr:row>42</xdr:row>
      <xdr:rowOff>468232</xdr:rowOff>
    </xdr:to>
    <xdr:cxnSp macro="">
      <xdr:nvCxnSpPr>
        <xdr:cNvPr id="1282186" name="Straight Connector 1282185"/>
        <xdr:cNvCxnSpPr/>
      </xdr:nvCxnSpPr>
      <xdr:spPr>
        <a:xfrm flipV="1">
          <a:off x="3200400" y="23021181"/>
          <a:ext cx="99122" cy="1165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230049</xdr:colOff>
      <xdr:row>42</xdr:row>
      <xdr:rowOff>156803</xdr:rowOff>
    </xdr:from>
    <xdr:to>
      <xdr:col>6</xdr:col>
      <xdr:colOff>230065</xdr:colOff>
      <xdr:row>42</xdr:row>
      <xdr:rowOff>156817</xdr:rowOff>
    </xdr:to>
    <xdr:cxnSp macro="">
      <xdr:nvCxnSpPr>
        <xdr:cNvPr id="1282187" name="Straight Connector 1282186"/>
        <xdr:cNvCxnSpPr/>
      </xdr:nvCxnSpPr>
      <xdr:spPr>
        <a:xfrm flipV="1">
          <a:off x="3468549" y="22826303"/>
          <a:ext cx="16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230027</xdr:colOff>
      <xdr:row>42</xdr:row>
      <xdr:rowOff>156817</xdr:rowOff>
    </xdr:from>
    <xdr:to>
      <xdr:col>6</xdr:col>
      <xdr:colOff>230049</xdr:colOff>
      <xdr:row>42</xdr:row>
      <xdr:rowOff>156840</xdr:rowOff>
    </xdr:to>
    <xdr:cxnSp macro="">
      <xdr:nvCxnSpPr>
        <xdr:cNvPr id="1282188" name="Straight Connector 1282187"/>
        <xdr:cNvCxnSpPr/>
      </xdr:nvCxnSpPr>
      <xdr:spPr>
        <a:xfrm flipV="1">
          <a:off x="3468527" y="22826317"/>
          <a:ext cx="22" cy="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42</xdr:row>
      <xdr:rowOff>156842</xdr:rowOff>
    </xdr:from>
    <xdr:to>
      <xdr:col>6</xdr:col>
      <xdr:colOff>230027</xdr:colOff>
      <xdr:row>42</xdr:row>
      <xdr:rowOff>156856</xdr:rowOff>
    </xdr:to>
    <xdr:cxnSp macro="">
      <xdr:nvCxnSpPr>
        <xdr:cNvPr id="1282189" name="Straight Connector 1282188"/>
        <xdr:cNvCxnSpPr/>
      </xdr:nvCxnSpPr>
      <xdr:spPr>
        <a:xfrm flipV="1">
          <a:off x="3468512" y="22826342"/>
          <a:ext cx="15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417817</xdr:colOff>
      <xdr:row>41</xdr:row>
      <xdr:rowOff>438390</xdr:rowOff>
    </xdr:from>
    <xdr:to>
      <xdr:col>6</xdr:col>
      <xdr:colOff>495300</xdr:colOff>
      <xdr:row>41</xdr:row>
      <xdr:rowOff>507476</xdr:rowOff>
    </xdr:to>
    <xdr:cxnSp macro="">
      <xdr:nvCxnSpPr>
        <xdr:cNvPr id="1282190" name="Straight Connector 1282189"/>
        <xdr:cNvCxnSpPr/>
      </xdr:nvCxnSpPr>
      <xdr:spPr>
        <a:xfrm flipV="1">
          <a:off x="3656317" y="22568140"/>
          <a:ext cx="77483" cy="690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308757</xdr:colOff>
      <xdr:row>41</xdr:row>
      <xdr:rowOff>507474</xdr:rowOff>
    </xdr:from>
    <xdr:to>
      <xdr:col>6</xdr:col>
      <xdr:colOff>417818</xdr:colOff>
      <xdr:row>42</xdr:row>
      <xdr:rowOff>87072</xdr:rowOff>
    </xdr:to>
    <xdr:cxnSp macro="">
      <xdr:nvCxnSpPr>
        <xdr:cNvPr id="1282191" name="Straight Connector 1282190"/>
        <xdr:cNvCxnSpPr/>
      </xdr:nvCxnSpPr>
      <xdr:spPr>
        <a:xfrm flipV="1">
          <a:off x="3547257" y="22637224"/>
          <a:ext cx="109061" cy="1193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42</xdr:row>
      <xdr:rowOff>87072</xdr:rowOff>
    </xdr:from>
    <xdr:to>
      <xdr:col>6</xdr:col>
      <xdr:colOff>308757</xdr:colOff>
      <xdr:row>42</xdr:row>
      <xdr:rowOff>156803</xdr:rowOff>
    </xdr:to>
    <xdr:cxnSp macro="">
      <xdr:nvCxnSpPr>
        <xdr:cNvPr id="1282192" name="Straight Connector 1282191"/>
        <xdr:cNvCxnSpPr/>
      </xdr:nvCxnSpPr>
      <xdr:spPr>
        <a:xfrm flipV="1">
          <a:off x="3468565" y="22756572"/>
          <a:ext cx="78692" cy="697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211949</xdr:colOff>
      <xdr:row>40</xdr:row>
      <xdr:rowOff>12539</xdr:rowOff>
    </xdr:from>
    <xdr:to>
      <xdr:col>8</xdr:col>
      <xdr:colOff>482600</xdr:colOff>
      <xdr:row>40</xdr:row>
      <xdr:rowOff>238503</xdr:rowOff>
    </xdr:to>
    <xdr:cxnSp macro="">
      <xdr:nvCxnSpPr>
        <xdr:cNvPr id="1282193" name="Straight Connector 1282192"/>
        <xdr:cNvCxnSpPr/>
      </xdr:nvCxnSpPr>
      <xdr:spPr>
        <a:xfrm flipV="1">
          <a:off x="4529949" y="21602539"/>
          <a:ext cx="270651" cy="2259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247785</xdr:colOff>
      <xdr:row>40</xdr:row>
      <xdr:rowOff>238500</xdr:rowOff>
    </xdr:from>
    <xdr:to>
      <xdr:col>8</xdr:col>
      <xdr:colOff>211951</xdr:colOff>
      <xdr:row>41</xdr:row>
      <xdr:rowOff>199456</xdr:rowOff>
    </xdr:to>
    <xdr:cxnSp macro="">
      <xdr:nvCxnSpPr>
        <xdr:cNvPr id="1282194" name="Straight Connector 1282193"/>
        <xdr:cNvCxnSpPr/>
      </xdr:nvCxnSpPr>
      <xdr:spPr>
        <a:xfrm flipV="1">
          <a:off x="4026035" y="21828500"/>
          <a:ext cx="503916" cy="5007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41</xdr:row>
      <xdr:rowOff>199456</xdr:rowOff>
    </xdr:from>
    <xdr:to>
      <xdr:col>7</xdr:col>
      <xdr:colOff>247786</xdr:colOff>
      <xdr:row>41</xdr:row>
      <xdr:rowOff>438390</xdr:rowOff>
    </xdr:to>
    <xdr:cxnSp macro="">
      <xdr:nvCxnSpPr>
        <xdr:cNvPr id="1282195" name="Straight Connector 1282194"/>
        <xdr:cNvCxnSpPr/>
      </xdr:nvCxnSpPr>
      <xdr:spPr>
        <a:xfrm flipV="1">
          <a:off x="3733800" y="22329206"/>
          <a:ext cx="292236" cy="2389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356819</xdr:colOff>
      <xdr:row>39</xdr:row>
      <xdr:rowOff>113840</xdr:rowOff>
    </xdr:from>
    <xdr:to>
      <xdr:col>9</xdr:col>
      <xdr:colOff>476250</xdr:colOff>
      <xdr:row>39</xdr:row>
      <xdr:rowOff>204259</xdr:rowOff>
    </xdr:to>
    <xdr:cxnSp macro="">
      <xdr:nvCxnSpPr>
        <xdr:cNvPr id="1282196" name="Straight Connector 1282195"/>
        <xdr:cNvCxnSpPr/>
      </xdr:nvCxnSpPr>
      <xdr:spPr>
        <a:xfrm flipV="1">
          <a:off x="5214569" y="21164090"/>
          <a:ext cx="119431" cy="904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68168</xdr:colOff>
      <xdr:row>39</xdr:row>
      <xdr:rowOff>204256</xdr:rowOff>
    </xdr:from>
    <xdr:to>
      <xdr:col>9</xdr:col>
      <xdr:colOff>356819</xdr:colOff>
      <xdr:row>39</xdr:row>
      <xdr:rowOff>458181</xdr:rowOff>
    </xdr:to>
    <xdr:cxnSp macro="">
      <xdr:nvCxnSpPr>
        <xdr:cNvPr id="1282197" name="Straight Connector 1282196"/>
        <xdr:cNvCxnSpPr/>
      </xdr:nvCxnSpPr>
      <xdr:spPr>
        <a:xfrm flipV="1">
          <a:off x="4925918" y="21254506"/>
          <a:ext cx="288651" cy="2539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39</xdr:row>
      <xdr:rowOff>458181</xdr:rowOff>
    </xdr:from>
    <xdr:to>
      <xdr:col>9</xdr:col>
      <xdr:colOff>68168</xdr:colOff>
      <xdr:row>40</xdr:row>
      <xdr:rowOff>12539</xdr:rowOff>
    </xdr:to>
    <xdr:cxnSp macro="">
      <xdr:nvCxnSpPr>
        <xdr:cNvPr id="1282198" name="Straight Connector 1282197"/>
        <xdr:cNvCxnSpPr/>
      </xdr:nvCxnSpPr>
      <xdr:spPr>
        <a:xfrm flipV="1">
          <a:off x="4800600" y="21508431"/>
          <a:ext cx="125318" cy="941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362228</xdr:colOff>
      <xdr:row>38</xdr:row>
      <xdr:rowOff>244864</xdr:rowOff>
    </xdr:from>
    <xdr:to>
      <xdr:col>10</xdr:col>
      <xdr:colOff>469900</xdr:colOff>
      <xdr:row>38</xdr:row>
      <xdr:rowOff>321277</xdr:rowOff>
    </xdr:to>
    <xdr:cxnSp macro="">
      <xdr:nvCxnSpPr>
        <xdr:cNvPr id="1282199" name="Straight Connector 1282198"/>
        <xdr:cNvCxnSpPr/>
      </xdr:nvCxnSpPr>
      <xdr:spPr>
        <a:xfrm flipV="1">
          <a:off x="5759728" y="20755364"/>
          <a:ext cx="107672" cy="764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50328</xdr:colOff>
      <xdr:row>38</xdr:row>
      <xdr:rowOff>321273</xdr:rowOff>
    </xdr:from>
    <xdr:to>
      <xdr:col>10</xdr:col>
      <xdr:colOff>362228</xdr:colOff>
      <xdr:row>39</xdr:row>
      <xdr:rowOff>33598</xdr:rowOff>
    </xdr:to>
    <xdr:cxnSp macro="">
      <xdr:nvCxnSpPr>
        <xdr:cNvPr id="1282200" name="Straight Connector 1282199"/>
        <xdr:cNvCxnSpPr/>
      </xdr:nvCxnSpPr>
      <xdr:spPr>
        <a:xfrm flipV="1">
          <a:off x="5447828" y="20831773"/>
          <a:ext cx="311900" cy="2520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39</xdr:row>
      <xdr:rowOff>33599</xdr:rowOff>
    </xdr:from>
    <xdr:to>
      <xdr:col>10</xdr:col>
      <xdr:colOff>50328</xdr:colOff>
      <xdr:row>39</xdr:row>
      <xdr:rowOff>113840</xdr:rowOff>
    </xdr:to>
    <xdr:cxnSp macro="">
      <xdr:nvCxnSpPr>
        <xdr:cNvPr id="1282201" name="Straight Connector 1282200"/>
        <xdr:cNvCxnSpPr/>
      </xdr:nvCxnSpPr>
      <xdr:spPr>
        <a:xfrm flipV="1">
          <a:off x="5334000" y="21083849"/>
          <a:ext cx="113828" cy="802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281886</xdr:colOff>
      <xdr:row>37</xdr:row>
      <xdr:rowOff>54763</xdr:rowOff>
    </xdr:from>
    <xdr:to>
      <xdr:col>12</xdr:col>
      <xdr:colOff>457200</xdr:colOff>
      <xdr:row>37</xdr:row>
      <xdr:rowOff>167531</xdr:rowOff>
    </xdr:to>
    <xdr:cxnSp macro="">
      <xdr:nvCxnSpPr>
        <xdr:cNvPr id="1282202" name="Straight Connector 1282201"/>
        <xdr:cNvCxnSpPr/>
      </xdr:nvCxnSpPr>
      <xdr:spPr>
        <a:xfrm flipV="1">
          <a:off x="6758886" y="20025513"/>
          <a:ext cx="175314" cy="1127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131399</xdr:colOff>
      <xdr:row>37</xdr:row>
      <xdr:rowOff>167528</xdr:rowOff>
    </xdr:from>
    <xdr:to>
      <xdr:col>12</xdr:col>
      <xdr:colOff>281887</xdr:colOff>
      <xdr:row>38</xdr:row>
      <xdr:rowOff>116632</xdr:rowOff>
    </xdr:to>
    <xdr:cxnSp macro="">
      <xdr:nvCxnSpPr>
        <xdr:cNvPr id="1282203" name="Straight Connector 1282202"/>
        <xdr:cNvCxnSpPr/>
      </xdr:nvCxnSpPr>
      <xdr:spPr>
        <a:xfrm flipV="1">
          <a:off x="6068649" y="20138278"/>
          <a:ext cx="690238" cy="4888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38</xdr:row>
      <xdr:rowOff>116633</xdr:rowOff>
    </xdr:from>
    <xdr:to>
      <xdr:col>11</xdr:col>
      <xdr:colOff>131399</xdr:colOff>
      <xdr:row>38</xdr:row>
      <xdr:rowOff>244864</xdr:rowOff>
    </xdr:to>
    <xdr:cxnSp macro="">
      <xdr:nvCxnSpPr>
        <xdr:cNvPr id="1282204" name="Straight Connector 1282203"/>
        <xdr:cNvCxnSpPr/>
      </xdr:nvCxnSpPr>
      <xdr:spPr>
        <a:xfrm flipV="1">
          <a:off x="5867400" y="20627133"/>
          <a:ext cx="201249" cy="1282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478255</xdr:colOff>
      <xdr:row>37</xdr:row>
      <xdr:rowOff>39057</xdr:rowOff>
    </xdr:from>
    <xdr:to>
      <xdr:col>12</xdr:col>
      <xdr:colOff>482156</xdr:colOff>
      <xdr:row>37</xdr:row>
      <xdr:rowOff>41384</xdr:rowOff>
    </xdr:to>
    <xdr:cxnSp macro="">
      <xdr:nvCxnSpPr>
        <xdr:cNvPr id="1282205" name="Straight Connector 1282204"/>
        <xdr:cNvCxnSpPr/>
      </xdr:nvCxnSpPr>
      <xdr:spPr>
        <a:xfrm flipV="1">
          <a:off x="6955255" y="20009807"/>
          <a:ext cx="3901" cy="23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461115</xdr:colOff>
      <xdr:row>37</xdr:row>
      <xdr:rowOff>41382</xdr:rowOff>
    </xdr:from>
    <xdr:to>
      <xdr:col>12</xdr:col>
      <xdr:colOff>478255</xdr:colOff>
      <xdr:row>37</xdr:row>
      <xdr:rowOff>52426</xdr:rowOff>
    </xdr:to>
    <xdr:cxnSp macro="">
      <xdr:nvCxnSpPr>
        <xdr:cNvPr id="1282206" name="Straight Connector 1282205"/>
        <xdr:cNvCxnSpPr/>
      </xdr:nvCxnSpPr>
      <xdr:spPr>
        <a:xfrm flipV="1">
          <a:off x="6938115" y="20012132"/>
          <a:ext cx="17140" cy="110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37</xdr:row>
      <xdr:rowOff>52426</xdr:rowOff>
    </xdr:from>
    <xdr:to>
      <xdr:col>12</xdr:col>
      <xdr:colOff>461115</xdr:colOff>
      <xdr:row>37</xdr:row>
      <xdr:rowOff>54763</xdr:rowOff>
    </xdr:to>
    <xdr:cxnSp macro="">
      <xdr:nvCxnSpPr>
        <xdr:cNvPr id="1282207" name="Straight Connector 1282206"/>
        <xdr:cNvCxnSpPr/>
      </xdr:nvCxnSpPr>
      <xdr:spPr>
        <a:xfrm flipV="1">
          <a:off x="6934200" y="20023176"/>
          <a:ext cx="3915" cy="23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482201</xdr:colOff>
      <xdr:row>37</xdr:row>
      <xdr:rowOff>39022</xdr:rowOff>
    </xdr:from>
    <xdr:to>
      <xdr:col>12</xdr:col>
      <xdr:colOff>482209</xdr:colOff>
      <xdr:row>37</xdr:row>
      <xdr:rowOff>39027</xdr:rowOff>
    </xdr:to>
    <xdr:cxnSp macro="">
      <xdr:nvCxnSpPr>
        <xdr:cNvPr id="1282208" name="Straight Connector 1282207"/>
        <xdr:cNvCxnSpPr/>
      </xdr:nvCxnSpPr>
      <xdr:spPr>
        <a:xfrm flipV="1">
          <a:off x="6959201" y="20009772"/>
          <a:ext cx="8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482164</xdr:colOff>
      <xdr:row>37</xdr:row>
      <xdr:rowOff>39026</xdr:rowOff>
    </xdr:from>
    <xdr:to>
      <xdr:col>12</xdr:col>
      <xdr:colOff>482201</xdr:colOff>
      <xdr:row>37</xdr:row>
      <xdr:rowOff>39050</xdr:rowOff>
    </xdr:to>
    <xdr:cxnSp macro="">
      <xdr:nvCxnSpPr>
        <xdr:cNvPr id="1282209" name="Straight Connector 1282208"/>
        <xdr:cNvCxnSpPr/>
      </xdr:nvCxnSpPr>
      <xdr:spPr>
        <a:xfrm flipV="1">
          <a:off x="6959164" y="20009776"/>
          <a:ext cx="37" cy="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37</xdr:row>
      <xdr:rowOff>39052</xdr:rowOff>
    </xdr:from>
    <xdr:to>
      <xdr:col>12</xdr:col>
      <xdr:colOff>482164</xdr:colOff>
      <xdr:row>37</xdr:row>
      <xdr:rowOff>39057</xdr:rowOff>
    </xdr:to>
    <xdr:cxnSp macro="">
      <xdr:nvCxnSpPr>
        <xdr:cNvPr id="1282210" name="Straight Connector 1282209"/>
        <xdr:cNvCxnSpPr/>
      </xdr:nvCxnSpPr>
      <xdr:spPr>
        <a:xfrm flipV="1">
          <a:off x="6959156" y="20009802"/>
          <a:ext cx="8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314047</xdr:colOff>
      <xdr:row>35</xdr:row>
      <xdr:rowOff>516941</xdr:rowOff>
    </xdr:from>
    <xdr:to>
      <xdr:col>14</xdr:col>
      <xdr:colOff>444500</xdr:colOff>
      <xdr:row>36</xdr:row>
      <xdr:rowOff>49831</xdr:rowOff>
    </xdr:to>
    <xdr:cxnSp macro="">
      <xdr:nvCxnSpPr>
        <xdr:cNvPr id="1282211" name="Straight Connector 1282210"/>
        <xdr:cNvCxnSpPr/>
      </xdr:nvCxnSpPr>
      <xdr:spPr>
        <a:xfrm flipV="1">
          <a:off x="7870547" y="19408191"/>
          <a:ext cx="130453" cy="726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98803</xdr:colOff>
      <xdr:row>36</xdr:row>
      <xdr:rowOff>49828</xdr:rowOff>
    </xdr:from>
    <xdr:to>
      <xdr:col>14</xdr:col>
      <xdr:colOff>314049</xdr:colOff>
      <xdr:row>36</xdr:row>
      <xdr:rowOff>492094</xdr:rowOff>
    </xdr:to>
    <xdr:cxnSp macro="">
      <xdr:nvCxnSpPr>
        <xdr:cNvPr id="1282212" name="Straight Connector 1282211"/>
        <xdr:cNvCxnSpPr/>
      </xdr:nvCxnSpPr>
      <xdr:spPr>
        <a:xfrm flipV="1">
          <a:off x="7115553" y="19480828"/>
          <a:ext cx="754996" cy="4422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36</xdr:row>
      <xdr:rowOff>492094</xdr:rowOff>
    </xdr:from>
    <xdr:to>
      <xdr:col>13</xdr:col>
      <xdr:colOff>98804</xdr:colOff>
      <xdr:row>37</xdr:row>
      <xdr:rowOff>39022</xdr:rowOff>
    </xdr:to>
    <xdr:cxnSp macro="">
      <xdr:nvCxnSpPr>
        <xdr:cNvPr id="1282213" name="Straight Connector 1282212"/>
        <xdr:cNvCxnSpPr/>
      </xdr:nvCxnSpPr>
      <xdr:spPr>
        <a:xfrm flipV="1">
          <a:off x="6959209" y="19923094"/>
          <a:ext cx="156345" cy="866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294714</xdr:colOff>
      <xdr:row>33</xdr:row>
      <xdr:rowOff>492198</xdr:rowOff>
    </xdr:from>
    <xdr:to>
      <xdr:col>19</xdr:col>
      <xdr:colOff>412750</xdr:colOff>
      <xdr:row>34</xdr:row>
      <xdr:rowOff>2812</xdr:rowOff>
    </xdr:to>
    <xdr:cxnSp macro="">
      <xdr:nvCxnSpPr>
        <xdr:cNvPr id="1282214" name="Straight Connector 1282213"/>
        <xdr:cNvCxnSpPr/>
      </xdr:nvCxnSpPr>
      <xdr:spPr>
        <a:xfrm flipV="1">
          <a:off x="10549964" y="18303948"/>
          <a:ext cx="118036" cy="503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198600</xdr:colOff>
      <xdr:row>34</xdr:row>
      <xdr:rowOff>2809</xdr:rowOff>
    </xdr:from>
    <xdr:to>
      <xdr:col>19</xdr:col>
      <xdr:colOff>294718</xdr:colOff>
      <xdr:row>35</xdr:row>
      <xdr:rowOff>390665</xdr:rowOff>
    </xdr:to>
    <xdr:cxnSp macro="">
      <xdr:nvCxnSpPr>
        <xdr:cNvPr id="1282215" name="Straight Connector 1282214"/>
        <xdr:cNvCxnSpPr/>
      </xdr:nvCxnSpPr>
      <xdr:spPr>
        <a:xfrm flipV="1">
          <a:off x="8294850" y="18354309"/>
          <a:ext cx="2255118" cy="9276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35</xdr:row>
      <xdr:rowOff>390665</xdr:rowOff>
    </xdr:from>
    <xdr:to>
      <xdr:col>15</xdr:col>
      <xdr:colOff>198600</xdr:colOff>
      <xdr:row>35</xdr:row>
      <xdr:rowOff>516941</xdr:rowOff>
    </xdr:to>
    <xdr:cxnSp macro="">
      <xdr:nvCxnSpPr>
        <xdr:cNvPr id="1282216" name="Straight Connector 1282215"/>
        <xdr:cNvCxnSpPr/>
      </xdr:nvCxnSpPr>
      <xdr:spPr>
        <a:xfrm flipV="1">
          <a:off x="8001000" y="19281915"/>
          <a:ext cx="293850" cy="1262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513034</xdr:colOff>
      <xdr:row>33</xdr:row>
      <xdr:rowOff>113392</xdr:rowOff>
    </xdr:from>
    <xdr:to>
      <xdr:col>22</xdr:col>
      <xdr:colOff>440651</xdr:colOff>
      <xdr:row>33</xdr:row>
      <xdr:rowOff>463462</xdr:rowOff>
    </xdr:to>
    <xdr:cxnSp macro="">
      <xdr:nvCxnSpPr>
        <xdr:cNvPr id="1282217" name="Straight Connector 1282216"/>
        <xdr:cNvCxnSpPr/>
      </xdr:nvCxnSpPr>
      <xdr:spPr>
        <a:xfrm flipV="1">
          <a:off x="10768284" y="17925142"/>
          <a:ext cx="1546867" cy="3500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33</xdr:row>
      <xdr:rowOff>463462</xdr:rowOff>
    </xdr:from>
    <xdr:to>
      <xdr:col>19</xdr:col>
      <xdr:colOff>513034</xdr:colOff>
      <xdr:row>33</xdr:row>
      <xdr:rowOff>492198</xdr:rowOff>
    </xdr:to>
    <xdr:cxnSp macro="">
      <xdr:nvCxnSpPr>
        <xdr:cNvPr id="1282218" name="Straight Connector 1282217"/>
        <xdr:cNvCxnSpPr/>
      </xdr:nvCxnSpPr>
      <xdr:spPr>
        <a:xfrm flipV="1">
          <a:off x="10668000" y="18275212"/>
          <a:ext cx="100284" cy="287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440598</xdr:colOff>
      <xdr:row>32</xdr:row>
      <xdr:rowOff>506428</xdr:rowOff>
    </xdr:from>
    <xdr:to>
      <xdr:col>24</xdr:col>
      <xdr:colOff>26473</xdr:colOff>
      <xdr:row>33</xdr:row>
      <xdr:rowOff>113401</xdr:rowOff>
    </xdr:to>
    <xdr:cxnSp macro="">
      <xdr:nvCxnSpPr>
        <xdr:cNvPr id="1282219" name="Straight Connector 1282218"/>
        <xdr:cNvCxnSpPr/>
      </xdr:nvCxnSpPr>
      <xdr:spPr>
        <a:xfrm flipV="1">
          <a:off x="12315098" y="17778428"/>
          <a:ext cx="665375" cy="1467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26467</xdr:colOff>
      <xdr:row>32</xdr:row>
      <xdr:rowOff>431400</xdr:rowOff>
    </xdr:from>
    <xdr:to>
      <xdr:col>24</xdr:col>
      <xdr:colOff>381000</xdr:colOff>
      <xdr:row>32</xdr:row>
      <xdr:rowOff>506428</xdr:rowOff>
    </xdr:to>
    <xdr:cxnSp macro="">
      <xdr:nvCxnSpPr>
        <xdr:cNvPr id="1282220" name="Straight Connector 1282219"/>
        <xdr:cNvCxnSpPr/>
      </xdr:nvCxnSpPr>
      <xdr:spPr>
        <a:xfrm flipV="1">
          <a:off x="12980467" y="17703400"/>
          <a:ext cx="354533" cy="750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276989</xdr:colOff>
      <xdr:row>32</xdr:row>
      <xdr:rowOff>275180</xdr:rowOff>
    </xdr:from>
    <xdr:to>
      <xdr:col>27</xdr:col>
      <xdr:colOff>234620</xdr:colOff>
      <xdr:row>32</xdr:row>
      <xdr:rowOff>328879</xdr:rowOff>
    </xdr:to>
    <xdr:cxnSp macro="">
      <xdr:nvCxnSpPr>
        <xdr:cNvPr id="1282221" name="Straight Connector 1282220"/>
        <xdr:cNvCxnSpPr/>
      </xdr:nvCxnSpPr>
      <xdr:spPr>
        <a:xfrm flipV="1">
          <a:off x="14310489" y="17547180"/>
          <a:ext cx="497381" cy="536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234603</xdr:colOff>
      <xdr:row>32</xdr:row>
      <xdr:rowOff>155084</xdr:rowOff>
    </xdr:from>
    <xdr:to>
      <xdr:col>29</xdr:col>
      <xdr:colOff>349250</xdr:colOff>
      <xdr:row>32</xdr:row>
      <xdr:rowOff>275180</xdr:rowOff>
    </xdr:to>
    <xdr:cxnSp macro="">
      <xdr:nvCxnSpPr>
        <xdr:cNvPr id="1282222" name="Straight Connector 1282221"/>
        <xdr:cNvCxnSpPr/>
      </xdr:nvCxnSpPr>
      <xdr:spPr>
        <a:xfrm flipV="1">
          <a:off x="14807853" y="17427084"/>
          <a:ext cx="1194147" cy="1200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32</xdr:row>
      <xdr:rowOff>328871</xdr:rowOff>
    </xdr:from>
    <xdr:to>
      <xdr:col>26</xdr:col>
      <xdr:colOff>277039</xdr:colOff>
      <xdr:row>32</xdr:row>
      <xdr:rowOff>431400</xdr:rowOff>
    </xdr:to>
    <xdr:cxnSp macro="">
      <xdr:nvCxnSpPr>
        <xdr:cNvPr id="1282223" name="Straight Connector 1282222"/>
        <xdr:cNvCxnSpPr/>
      </xdr:nvCxnSpPr>
      <xdr:spPr>
        <a:xfrm flipV="1">
          <a:off x="13335000" y="17600871"/>
          <a:ext cx="975539" cy="1025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291509</xdr:colOff>
      <xdr:row>32</xdr:row>
      <xdr:rowOff>42841</xdr:rowOff>
    </xdr:from>
    <xdr:to>
      <xdr:col>34</xdr:col>
      <xdr:colOff>317500</xdr:colOff>
      <xdr:row>32</xdr:row>
      <xdr:rowOff>43965</xdr:rowOff>
    </xdr:to>
    <xdr:cxnSp macro="">
      <xdr:nvCxnSpPr>
        <xdr:cNvPr id="1282224" name="Straight Connector 1282223"/>
        <xdr:cNvCxnSpPr/>
      </xdr:nvCxnSpPr>
      <xdr:spPr>
        <a:xfrm flipV="1">
          <a:off x="18643009" y="17314841"/>
          <a:ext cx="25991" cy="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510594</xdr:colOff>
      <xdr:row>32</xdr:row>
      <xdr:rowOff>43962</xdr:rowOff>
    </xdr:from>
    <xdr:to>
      <xdr:col>34</xdr:col>
      <xdr:colOff>291553</xdr:colOff>
      <xdr:row>32</xdr:row>
      <xdr:rowOff>122930</xdr:rowOff>
    </xdr:to>
    <xdr:cxnSp macro="">
      <xdr:nvCxnSpPr>
        <xdr:cNvPr id="1282225" name="Straight Connector 1282224"/>
        <xdr:cNvCxnSpPr/>
      </xdr:nvCxnSpPr>
      <xdr:spPr>
        <a:xfrm flipV="1">
          <a:off x="16703094" y="17315962"/>
          <a:ext cx="1939959" cy="789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32</xdr:row>
      <xdr:rowOff>122930</xdr:rowOff>
    </xdr:from>
    <xdr:to>
      <xdr:col>30</xdr:col>
      <xdr:colOff>510604</xdr:colOff>
      <xdr:row>32</xdr:row>
      <xdr:rowOff>155084</xdr:rowOff>
    </xdr:to>
    <xdr:cxnSp macro="">
      <xdr:nvCxnSpPr>
        <xdr:cNvPr id="1282226" name="Straight Connector 1282225"/>
        <xdr:cNvCxnSpPr/>
      </xdr:nvCxnSpPr>
      <xdr:spPr>
        <a:xfrm flipV="1">
          <a:off x="16002000" y="17394930"/>
          <a:ext cx="701104" cy="321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331090</xdr:colOff>
      <xdr:row>32</xdr:row>
      <xdr:rowOff>41656</xdr:rowOff>
    </xdr:from>
    <xdr:to>
      <xdr:col>34</xdr:col>
      <xdr:colOff>385448</xdr:colOff>
      <xdr:row>32</xdr:row>
      <xdr:rowOff>42576</xdr:rowOff>
    </xdr:to>
    <xdr:cxnSp macro="">
      <xdr:nvCxnSpPr>
        <xdr:cNvPr id="1282227" name="Straight Connector 1282226"/>
        <xdr:cNvCxnSpPr/>
      </xdr:nvCxnSpPr>
      <xdr:spPr>
        <a:xfrm flipV="1">
          <a:off x="18682590" y="17313656"/>
          <a:ext cx="54358" cy="9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32</xdr:row>
      <xdr:rowOff>42576</xdr:rowOff>
    </xdr:from>
    <xdr:to>
      <xdr:col>34</xdr:col>
      <xdr:colOff>331091</xdr:colOff>
      <xdr:row>32</xdr:row>
      <xdr:rowOff>42841</xdr:rowOff>
    </xdr:to>
    <xdr:cxnSp macro="">
      <xdr:nvCxnSpPr>
        <xdr:cNvPr id="1282228" name="Straight Connector 1282227"/>
        <xdr:cNvCxnSpPr/>
      </xdr:nvCxnSpPr>
      <xdr:spPr>
        <a:xfrm flipV="1">
          <a:off x="18669000" y="17314576"/>
          <a:ext cx="13591" cy="2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328619</xdr:colOff>
      <xdr:row>35</xdr:row>
      <xdr:rowOff>415798</xdr:rowOff>
    </xdr:from>
    <xdr:to>
      <xdr:col>65</xdr:col>
      <xdr:colOff>387865</xdr:colOff>
      <xdr:row>35</xdr:row>
      <xdr:rowOff>447649</xdr:rowOff>
    </xdr:to>
    <xdr:cxnSp macro="">
      <xdr:nvCxnSpPr>
        <xdr:cNvPr id="1282229" name="Straight Connector 1282228"/>
        <xdr:cNvCxnSpPr/>
      </xdr:nvCxnSpPr>
      <xdr:spPr>
        <a:xfrm>
          <a:off x="35412369" y="19307048"/>
          <a:ext cx="59246" cy="318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217233</xdr:colOff>
      <xdr:row>35</xdr:row>
      <xdr:rowOff>71191</xdr:rowOff>
    </xdr:from>
    <xdr:to>
      <xdr:col>65</xdr:col>
      <xdr:colOff>328622</xdr:colOff>
      <xdr:row>35</xdr:row>
      <xdr:rowOff>415798</xdr:rowOff>
    </xdr:to>
    <xdr:cxnSp macro="">
      <xdr:nvCxnSpPr>
        <xdr:cNvPr id="1282230" name="Straight Connector 1282229"/>
        <xdr:cNvCxnSpPr/>
      </xdr:nvCxnSpPr>
      <xdr:spPr>
        <a:xfrm>
          <a:off x="34761233" y="18962441"/>
          <a:ext cx="651139" cy="3446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387914</xdr:colOff>
      <xdr:row>35</xdr:row>
      <xdr:rowOff>447677</xdr:rowOff>
    </xdr:from>
    <xdr:to>
      <xdr:col>65</xdr:col>
      <xdr:colOff>387917</xdr:colOff>
      <xdr:row>35</xdr:row>
      <xdr:rowOff>447678</xdr:rowOff>
    </xdr:to>
    <xdr:cxnSp macro="">
      <xdr:nvCxnSpPr>
        <xdr:cNvPr id="1282231" name="Straight Connector 1282230"/>
        <xdr:cNvCxnSpPr/>
      </xdr:nvCxnSpPr>
      <xdr:spPr>
        <a:xfrm>
          <a:off x="35471664" y="19338927"/>
          <a:ext cx="3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387868</xdr:colOff>
      <xdr:row>35</xdr:row>
      <xdr:rowOff>447649</xdr:rowOff>
    </xdr:from>
    <xdr:to>
      <xdr:col>65</xdr:col>
      <xdr:colOff>387914</xdr:colOff>
      <xdr:row>35</xdr:row>
      <xdr:rowOff>447677</xdr:rowOff>
    </xdr:to>
    <xdr:cxnSp macro="">
      <xdr:nvCxnSpPr>
        <xdr:cNvPr id="1282232" name="Straight Connector 1282231"/>
        <xdr:cNvCxnSpPr/>
      </xdr:nvCxnSpPr>
      <xdr:spPr>
        <a:xfrm>
          <a:off x="35471618" y="19338899"/>
          <a:ext cx="46" cy="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35</xdr:row>
      <xdr:rowOff>447649</xdr:rowOff>
    </xdr:from>
    <xdr:to>
      <xdr:col>65</xdr:col>
      <xdr:colOff>387868</xdr:colOff>
      <xdr:row>35</xdr:row>
      <xdr:rowOff>447650</xdr:rowOff>
    </xdr:to>
    <xdr:cxnSp macro="">
      <xdr:nvCxnSpPr>
        <xdr:cNvPr id="1282233" name="Straight Connector 1282232"/>
        <xdr:cNvCxnSpPr/>
      </xdr:nvCxnSpPr>
      <xdr:spPr>
        <a:xfrm>
          <a:off x="35471615" y="19338899"/>
          <a:ext cx="3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85232</xdr:colOff>
      <xdr:row>36</xdr:row>
      <xdr:rowOff>48092</xdr:rowOff>
    </xdr:from>
    <xdr:to>
      <xdr:col>66</xdr:col>
      <xdr:colOff>114300</xdr:colOff>
      <xdr:row>36</xdr:row>
      <xdr:rowOff>65491</xdr:rowOff>
    </xdr:to>
    <xdr:cxnSp macro="">
      <xdr:nvCxnSpPr>
        <xdr:cNvPr id="1282234" name="Straight Connector 1282233"/>
        <xdr:cNvCxnSpPr/>
      </xdr:nvCxnSpPr>
      <xdr:spPr>
        <a:xfrm>
          <a:off x="35708732" y="19479092"/>
          <a:ext cx="29068" cy="173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410077</xdr:colOff>
      <xdr:row>35</xdr:row>
      <xdr:rowOff>460930</xdr:rowOff>
    </xdr:from>
    <xdr:to>
      <xdr:col>66</xdr:col>
      <xdr:colOff>85232</xdr:colOff>
      <xdr:row>36</xdr:row>
      <xdr:rowOff>48092</xdr:rowOff>
    </xdr:to>
    <xdr:cxnSp macro="">
      <xdr:nvCxnSpPr>
        <xdr:cNvPr id="1282235" name="Straight Connector 1282234"/>
        <xdr:cNvCxnSpPr/>
      </xdr:nvCxnSpPr>
      <xdr:spPr>
        <a:xfrm>
          <a:off x="35493827" y="19352180"/>
          <a:ext cx="214905" cy="1269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35</xdr:row>
      <xdr:rowOff>447678</xdr:rowOff>
    </xdr:from>
    <xdr:to>
      <xdr:col>65</xdr:col>
      <xdr:colOff>410080</xdr:colOff>
      <xdr:row>35</xdr:row>
      <xdr:rowOff>460935</xdr:rowOff>
    </xdr:to>
    <xdr:cxnSp macro="">
      <xdr:nvCxnSpPr>
        <xdr:cNvPr id="1282236" name="Straight Connector 1282235"/>
        <xdr:cNvCxnSpPr/>
      </xdr:nvCxnSpPr>
      <xdr:spPr>
        <a:xfrm>
          <a:off x="35471667" y="19338928"/>
          <a:ext cx="22163" cy="132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406425</xdr:colOff>
      <xdr:row>37</xdr:row>
      <xdr:rowOff>87351</xdr:rowOff>
    </xdr:from>
    <xdr:to>
      <xdr:col>68</xdr:col>
      <xdr:colOff>101600</xdr:colOff>
      <xdr:row>37</xdr:row>
      <xdr:rowOff>247785</xdr:rowOff>
    </xdr:to>
    <xdr:cxnSp macro="">
      <xdr:nvCxnSpPr>
        <xdr:cNvPr id="1282237" name="Straight Connector 1282236"/>
        <xdr:cNvCxnSpPr/>
      </xdr:nvCxnSpPr>
      <xdr:spPr>
        <a:xfrm>
          <a:off x="36569675" y="20058101"/>
          <a:ext cx="234925" cy="1604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253519</xdr:colOff>
      <xdr:row>36</xdr:row>
      <xdr:rowOff>160263</xdr:rowOff>
    </xdr:from>
    <xdr:to>
      <xdr:col>67</xdr:col>
      <xdr:colOff>406428</xdr:colOff>
      <xdr:row>37</xdr:row>
      <xdr:rowOff>87353</xdr:rowOff>
    </xdr:to>
    <xdr:cxnSp macro="">
      <xdr:nvCxnSpPr>
        <xdr:cNvPr id="1282238" name="Straight Connector 1282237"/>
        <xdr:cNvCxnSpPr/>
      </xdr:nvCxnSpPr>
      <xdr:spPr>
        <a:xfrm>
          <a:off x="35877019" y="19591263"/>
          <a:ext cx="692659" cy="4668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36</xdr:row>
      <xdr:rowOff>65491</xdr:rowOff>
    </xdr:from>
    <xdr:to>
      <xdr:col>66</xdr:col>
      <xdr:colOff>253532</xdr:colOff>
      <xdr:row>36</xdr:row>
      <xdr:rowOff>160274</xdr:rowOff>
    </xdr:to>
    <xdr:cxnSp macro="">
      <xdr:nvCxnSpPr>
        <xdr:cNvPr id="1282239" name="Straight Connector 1282238"/>
        <xdr:cNvCxnSpPr/>
      </xdr:nvCxnSpPr>
      <xdr:spPr>
        <a:xfrm>
          <a:off x="35737800" y="19496491"/>
          <a:ext cx="139232" cy="947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473872</xdr:colOff>
      <xdr:row>38</xdr:row>
      <xdr:rowOff>532</xdr:rowOff>
    </xdr:from>
    <xdr:to>
      <xdr:col>69</xdr:col>
      <xdr:colOff>95250</xdr:colOff>
      <xdr:row>38</xdr:row>
      <xdr:rowOff>128040</xdr:rowOff>
    </xdr:to>
    <xdr:cxnSp macro="">
      <xdr:nvCxnSpPr>
        <xdr:cNvPr id="1282240" name="Straight Connector 1282239"/>
        <xdr:cNvCxnSpPr/>
      </xdr:nvCxnSpPr>
      <xdr:spPr>
        <a:xfrm>
          <a:off x="37176872" y="20511032"/>
          <a:ext cx="161128" cy="1275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245681</xdr:colOff>
      <xdr:row>37</xdr:row>
      <xdr:rowOff>361634</xdr:rowOff>
    </xdr:from>
    <xdr:to>
      <xdr:col>68</xdr:col>
      <xdr:colOff>473875</xdr:colOff>
      <xdr:row>38</xdr:row>
      <xdr:rowOff>532</xdr:rowOff>
    </xdr:to>
    <xdr:cxnSp macro="">
      <xdr:nvCxnSpPr>
        <xdr:cNvPr id="1282241" name="Straight Connector 1282240"/>
        <xdr:cNvCxnSpPr/>
      </xdr:nvCxnSpPr>
      <xdr:spPr>
        <a:xfrm>
          <a:off x="36948681" y="20332384"/>
          <a:ext cx="228194" cy="1786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37</xdr:row>
      <xdr:rowOff>247785</xdr:rowOff>
    </xdr:from>
    <xdr:to>
      <xdr:col>68</xdr:col>
      <xdr:colOff>245687</xdr:colOff>
      <xdr:row>37</xdr:row>
      <xdr:rowOff>361641</xdr:rowOff>
    </xdr:to>
    <xdr:cxnSp macro="">
      <xdr:nvCxnSpPr>
        <xdr:cNvPr id="1282242" name="Straight Connector 1282241"/>
        <xdr:cNvCxnSpPr/>
      </xdr:nvCxnSpPr>
      <xdr:spPr>
        <a:xfrm>
          <a:off x="36804600" y="20218535"/>
          <a:ext cx="144087" cy="1138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429611</xdr:colOff>
      <xdr:row>38</xdr:row>
      <xdr:rowOff>417714</xdr:rowOff>
    </xdr:from>
    <xdr:to>
      <xdr:col>70</xdr:col>
      <xdr:colOff>88900</xdr:colOff>
      <xdr:row>39</xdr:row>
      <xdr:rowOff>51279</xdr:rowOff>
    </xdr:to>
    <xdr:cxnSp macro="">
      <xdr:nvCxnSpPr>
        <xdr:cNvPr id="1282243" name="Straight Connector 1282242"/>
        <xdr:cNvCxnSpPr/>
      </xdr:nvCxnSpPr>
      <xdr:spPr>
        <a:xfrm>
          <a:off x="37672361" y="20928214"/>
          <a:ext cx="199039" cy="1733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282773</xdr:colOff>
      <xdr:row>38</xdr:row>
      <xdr:rowOff>291097</xdr:rowOff>
    </xdr:from>
    <xdr:to>
      <xdr:col>69</xdr:col>
      <xdr:colOff>429614</xdr:colOff>
      <xdr:row>38</xdr:row>
      <xdr:rowOff>417716</xdr:rowOff>
    </xdr:to>
    <xdr:cxnSp macro="">
      <xdr:nvCxnSpPr>
        <xdr:cNvPr id="1282244" name="Straight Connector 1282243"/>
        <xdr:cNvCxnSpPr/>
      </xdr:nvCxnSpPr>
      <xdr:spPr>
        <a:xfrm>
          <a:off x="37525523" y="20801597"/>
          <a:ext cx="146841" cy="1266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38</xdr:row>
      <xdr:rowOff>128040</xdr:rowOff>
    </xdr:from>
    <xdr:to>
      <xdr:col>69</xdr:col>
      <xdr:colOff>282780</xdr:colOff>
      <xdr:row>38</xdr:row>
      <xdr:rowOff>291105</xdr:rowOff>
    </xdr:to>
    <xdr:cxnSp macro="">
      <xdr:nvCxnSpPr>
        <xdr:cNvPr id="1282245" name="Straight Connector 1282244"/>
        <xdr:cNvCxnSpPr/>
      </xdr:nvCxnSpPr>
      <xdr:spPr>
        <a:xfrm>
          <a:off x="37338000" y="20638540"/>
          <a:ext cx="187530" cy="163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58251</xdr:colOff>
      <xdr:row>40</xdr:row>
      <xdr:rowOff>15660</xdr:rowOff>
    </xdr:from>
    <xdr:to>
      <xdr:col>71</xdr:col>
      <xdr:colOff>530188</xdr:colOff>
      <xdr:row>40</xdr:row>
      <xdr:rowOff>484372</xdr:rowOff>
    </xdr:to>
    <xdr:cxnSp macro="">
      <xdr:nvCxnSpPr>
        <xdr:cNvPr id="1282246" name="Straight Connector 1282245"/>
        <xdr:cNvCxnSpPr/>
      </xdr:nvCxnSpPr>
      <xdr:spPr>
        <a:xfrm>
          <a:off x="38380501" y="21605660"/>
          <a:ext cx="471937" cy="4687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14322</xdr:colOff>
      <xdr:row>39</xdr:row>
      <xdr:rowOff>512172</xdr:rowOff>
    </xdr:from>
    <xdr:to>
      <xdr:col>71</xdr:col>
      <xdr:colOff>58260</xdr:colOff>
      <xdr:row>40</xdr:row>
      <xdr:rowOff>15664</xdr:rowOff>
    </xdr:to>
    <xdr:cxnSp macro="">
      <xdr:nvCxnSpPr>
        <xdr:cNvPr id="1282247" name="Straight Connector 1282246"/>
        <xdr:cNvCxnSpPr/>
      </xdr:nvCxnSpPr>
      <xdr:spPr>
        <a:xfrm>
          <a:off x="38336572" y="21562422"/>
          <a:ext cx="43938" cy="432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39</xdr:row>
      <xdr:rowOff>51279</xdr:rowOff>
    </xdr:from>
    <xdr:to>
      <xdr:col>71</xdr:col>
      <xdr:colOff>14334</xdr:colOff>
      <xdr:row>39</xdr:row>
      <xdr:rowOff>512187</xdr:rowOff>
    </xdr:to>
    <xdr:cxnSp macro="">
      <xdr:nvCxnSpPr>
        <xdr:cNvPr id="1282248" name="Straight Connector 1282247"/>
        <xdr:cNvCxnSpPr/>
      </xdr:nvCxnSpPr>
      <xdr:spPr>
        <a:xfrm>
          <a:off x="37871400" y="21101529"/>
          <a:ext cx="465184" cy="4609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28166</xdr:colOff>
      <xdr:row>40</xdr:row>
      <xdr:rowOff>525239</xdr:rowOff>
    </xdr:from>
    <xdr:to>
      <xdr:col>72</xdr:col>
      <xdr:colOff>38618</xdr:colOff>
      <xdr:row>40</xdr:row>
      <xdr:rowOff>536645</xdr:rowOff>
    </xdr:to>
    <xdr:cxnSp macro="">
      <xdr:nvCxnSpPr>
        <xdr:cNvPr id="1282249" name="Straight Connector 1282248"/>
        <xdr:cNvCxnSpPr/>
      </xdr:nvCxnSpPr>
      <xdr:spPr>
        <a:xfrm>
          <a:off x="38890166" y="22115239"/>
          <a:ext cx="10452" cy="114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38618</xdr:colOff>
      <xdr:row>40</xdr:row>
      <xdr:rowOff>536640</xdr:rowOff>
    </xdr:from>
    <xdr:to>
      <xdr:col>72</xdr:col>
      <xdr:colOff>76200</xdr:colOff>
      <xdr:row>41</xdr:row>
      <xdr:rowOff>37609</xdr:rowOff>
    </xdr:to>
    <xdr:cxnSp macro="">
      <xdr:nvCxnSpPr>
        <xdr:cNvPr id="1282250" name="Straight Connector 1282249"/>
        <xdr:cNvCxnSpPr/>
      </xdr:nvCxnSpPr>
      <xdr:spPr>
        <a:xfrm>
          <a:off x="38900618" y="22126640"/>
          <a:ext cx="37582" cy="407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530188</xdr:colOff>
      <xdr:row>40</xdr:row>
      <xdr:rowOff>484372</xdr:rowOff>
    </xdr:from>
    <xdr:to>
      <xdr:col>72</xdr:col>
      <xdr:colOff>28166</xdr:colOff>
      <xdr:row>40</xdr:row>
      <xdr:rowOff>525238</xdr:rowOff>
    </xdr:to>
    <xdr:cxnSp macro="">
      <xdr:nvCxnSpPr>
        <xdr:cNvPr id="1282251" name="Straight Connector 1282250"/>
        <xdr:cNvCxnSpPr/>
      </xdr:nvCxnSpPr>
      <xdr:spPr>
        <a:xfrm>
          <a:off x="38852438" y="22074372"/>
          <a:ext cx="37728" cy="408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287986</xdr:colOff>
      <xdr:row>41</xdr:row>
      <xdr:rowOff>278778</xdr:rowOff>
    </xdr:from>
    <xdr:to>
      <xdr:col>72</xdr:col>
      <xdr:colOff>408316</xdr:colOff>
      <xdr:row>41</xdr:row>
      <xdr:rowOff>416804</xdr:rowOff>
    </xdr:to>
    <xdr:cxnSp macro="">
      <xdr:nvCxnSpPr>
        <xdr:cNvPr id="1282252" name="Straight Connector 1282251"/>
        <xdr:cNvCxnSpPr/>
      </xdr:nvCxnSpPr>
      <xdr:spPr>
        <a:xfrm>
          <a:off x="39149986" y="22408528"/>
          <a:ext cx="120330" cy="1380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408310</xdr:colOff>
      <xdr:row>41</xdr:row>
      <xdr:rowOff>416793</xdr:rowOff>
    </xdr:from>
    <xdr:to>
      <xdr:col>73</xdr:col>
      <xdr:colOff>69850</xdr:colOff>
      <xdr:row>42</xdr:row>
      <xdr:rowOff>106533</xdr:rowOff>
    </xdr:to>
    <xdr:cxnSp macro="">
      <xdr:nvCxnSpPr>
        <xdr:cNvPr id="1282253" name="Straight Connector 1282252"/>
        <xdr:cNvCxnSpPr/>
      </xdr:nvCxnSpPr>
      <xdr:spPr>
        <a:xfrm>
          <a:off x="39270310" y="22546543"/>
          <a:ext cx="201290" cy="2294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41</xdr:row>
      <xdr:rowOff>37609</xdr:rowOff>
    </xdr:from>
    <xdr:to>
      <xdr:col>72</xdr:col>
      <xdr:colOff>287989</xdr:colOff>
      <xdr:row>41</xdr:row>
      <xdr:rowOff>278780</xdr:rowOff>
    </xdr:to>
    <xdr:cxnSp macro="">
      <xdr:nvCxnSpPr>
        <xdr:cNvPr id="1282254" name="Straight Connector 1282253"/>
        <xdr:cNvCxnSpPr/>
      </xdr:nvCxnSpPr>
      <xdr:spPr>
        <a:xfrm>
          <a:off x="38938200" y="22167359"/>
          <a:ext cx="211789" cy="2411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227360</xdr:colOff>
      <xdr:row>42</xdr:row>
      <xdr:rowOff>301202</xdr:rowOff>
    </xdr:from>
    <xdr:to>
      <xdr:col>73</xdr:col>
      <xdr:colOff>426101</xdr:colOff>
      <xdr:row>43</xdr:row>
      <xdr:rowOff>8666</xdr:rowOff>
    </xdr:to>
    <xdr:cxnSp macro="">
      <xdr:nvCxnSpPr>
        <xdr:cNvPr id="1282255" name="Straight Connector 1282254"/>
        <xdr:cNvCxnSpPr/>
      </xdr:nvCxnSpPr>
      <xdr:spPr>
        <a:xfrm>
          <a:off x="39629110" y="22970702"/>
          <a:ext cx="198741" cy="2472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426095</xdr:colOff>
      <xdr:row>43</xdr:row>
      <xdr:rowOff>8657</xdr:rowOff>
    </xdr:from>
    <xdr:to>
      <xdr:col>74</xdr:col>
      <xdr:colOff>27068</xdr:colOff>
      <xdr:row>43</xdr:row>
      <xdr:rowOff>182752</xdr:rowOff>
    </xdr:to>
    <xdr:cxnSp macro="">
      <xdr:nvCxnSpPr>
        <xdr:cNvPr id="1282256" name="Straight Connector 1282255"/>
        <xdr:cNvCxnSpPr/>
      </xdr:nvCxnSpPr>
      <xdr:spPr>
        <a:xfrm>
          <a:off x="39827845" y="23217907"/>
          <a:ext cx="140723" cy="1740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69850</xdr:colOff>
      <xdr:row>42</xdr:row>
      <xdr:rowOff>106533</xdr:rowOff>
    </xdr:from>
    <xdr:to>
      <xdr:col>73</xdr:col>
      <xdr:colOff>227363</xdr:colOff>
      <xdr:row>42</xdr:row>
      <xdr:rowOff>301203</xdr:rowOff>
    </xdr:to>
    <xdr:cxnSp macro="">
      <xdr:nvCxnSpPr>
        <xdr:cNvPr id="1282257" name="Straight Connector 1282256"/>
        <xdr:cNvCxnSpPr/>
      </xdr:nvCxnSpPr>
      <xdr:spPr>
        <a:xfrm>
          <a:off x="39471600" y="22776033"/>
          <a:ext cx="157513" cy="1946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67363</xdr:colOff>
      <xdr:row>43</xdr:row>
      <xdr:rowOff>235204</xdr:rowOff>
    </xdr:from>
    <xdr:to>
      <xdr:col>74</xdr:col>
      <xdr:colOff>86683</xdr:colOff>
      <xdr:row>43</xdr:row>
      <xdr:rowOff>260350</xdr:rowOff>
    </xdr:to>
    <xdr:cxnSp macro="">
      <xdr:nvCxnSpPr>
        <xdr:cNvPr id="1282258" name="Straight Connector 1282257"/>
        <xdr:cNvCxnSpPr/>
      </xdr:nvCxnSpPr>
      <xdr:spPr>
        <a:xfrm>
          <a:off x="40008863" y="23444454"/>
          <a:ext cx="19320" cy="251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27068</xdr:colOff>
      <xdr:row>43</xdr:row>
      <xdr:rowOff>182752</xdr:rowOff>
    </xdr:from>
    <xdr:to>
      <xdr:col>74</xdr:col>
      <xdr:colOff>67363</xdr:colOff>
      <xdr:row>43</xdr:row>
      <xdr:rowOff>235204</xdr:rowOff>
    </xdr:to>
    <xdr:cxnSp macro="">
      <xdr:nvCxnSpPr>
        <xdr:cNvPr id="1282259" name="Straight Connector 1282258"/>
        <xdr:cNvCxnSpPr/>
      </xdr:nvCxnSpPr>
      <xdr:spPr>
        <a:xfrm>
          <a:off x="39968568" y="23392002"/>
          <a:ext cx="40295" cy="524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118979</xdr:colOff>
      <xdr:row>43</xdr:row>
      <xdr:rowOff>109206</xdr:rowOff>
    </xdr:from>
    <xdr:to>
      <xdr:col>5</xdr:col>
      <xdr:colOff>243680</xdr:colOff>
      <xdr:row>43</xdr:row>
      <xdr:rowOff>260350</xdr:rowOff>
    </xdr:to>
    <xdr:cxnSp macro="">
      <xdr:nvCxnSpPr>
        <xdr:cNvPr id="1282260" name="Straight Connector 1282259"/>
        <xdr:cNvCxnSpPr/>
      </xdr:nvCxnSpPr>
      <xdr:spPr>
        <a:xfrm flipV="1">
          <a:off x="2817729" y="23318456"/>
          <a:ext cx="124701" cy="1511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243680</xdr:colOff>
      <xdr:row>42</xdr:row>
      <xdr:rowOff>336240</xdr:rowOff>
    </xdr:from>
    <xdr:to>
      <xdr:col>5</xdr:col>
      <xdr:colOff>501650</xdr:colOff>
      <xdr:row>43</xdr:row>
      <xdr:rowOff>109206</xdr:rowOff>
    </xdr:to>
    <xdr:cxnSp macro="">
      <xdr:nvCxnSpPr>
        <xdr:cNvPr id="1282261" name="Straight Connector 1282260"/>
        <xdr:cNvCxnSpPr/>
      </xdr:nvCxnSpPr>
      <xdr:spPr>
        <a:xfrm flipV="1">
          <a:off x="2942430" y="23005740"/>
          <a:ext cx="257970" cy="3127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177729</xdr:colOff>
      <xdr:row>42</xdr:row>
      <xdr:rowOff>27598</xdr:rowOff>
    </xdr:from>
    <xdr:to>
      <xdr:col>6</xdr:col>
      <xdr:colOff>230012</xdr:colOff>
      <xdr:row>42</xdr:row>
      <xdr:rowOff>88398</xdr:rowOff>
    </xdr:to>
    <xdr:cxnSp macro="">
      <xdr:nvCxnSpPr>
        <xdr:cNvPr id="1282262" name="Straight Connector 1282261"/>
        <xdr:cNvCxnSpPr/>
      </xdr:nvCxnSpPr>
      <xdr:spPr>
        <a:xfrm flipV="1">
          <a:off x="3416229" y="22697098"/>
          <a:ext cx="52283" cy="608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16385</xdr:colOff>
      <xdr:row>42</xdr:row>
      <xdr:rowOff>88395</xdr:rowOff>
    </xdr:from>
    <xdr:to>
      <xdr:col>6</xdr:col>
      <xdr:colOff>177729</xdr:colOff>
      <xdr:row>42</xdr:row>
      <xdr:rowOff>272174</xdr:rowOff>
    </xdr:to>
    <xdr:cxnSp macro="">
      <xdr:nvCxnSpPr>
        <xdr:cNvPr id="1282263" name="Straight Connector 1282262"/>
        <xdr:cNvCxnSpPr/>
      </xdr:nvCxnSpPr>
      <xdr:spPr>
        <a:xfrm flipV="1">
          <a:off x="3254885" y="22757895"/>
          <a:ext cx="161344" cy="1837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42</xdr:row>
      <xdr:rowOff>272174</xdr:rowOff>
    </xdr:from>
    <xdr:to>
      <xdr:col>6</xdr:col>
      <xdr:colOff>16385</xdr:colOff>
      <xdr:row>42</xdr:row>
      <xdr:rowOff>336240</xdr:rowOff>
    </xdr:to>
    <xdr:cxnSp macro="">
      <xdr:nvCxnSpPr>
        <xdr:cNvPr id="1282264" name="Straight Connector 1282263"/>
        <xdr:cNvCxnSpPr/>
      </xdr:nvCxnSpPr>
      <xdr:spPr>
        <a:xfrm flipV="1">
          <a:off x="3200400" y="22941674"/>
          <a:ext cx="54485" cy="640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230056</xdr:colOff>
      <xdr:row>42</xdr:row>
      <xdr:rowOff>27543</xdr:rowOff>
    </xdr:from>
    <xdr:to>
      <xdr:col>6</xdr:col>
      <xdr:colOff>230065</xdr:colOff>
      <xdr:row>42</xdr:row>
      <xdr:rowOff>27550</xdr:rowOff>
    </xdr:to>
    <xdr:cxnSp macro="">
      <xdr:nvCxnSpPr>
        <xdr:cNvPr id="1282265" name="Straight Connector 1282264"/>
        <xdr:cNvCxnSpPr/>
      </xdr:nvCxnSpPr>
      <xdr:spPr>
        <a:xfrm flipV="1">
          <a:off x="3468556" y="22697043"/>
          <a:ext cx="9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230020</xdr:colOff>
      <xdr:row>42</xdr:row>
      <xdr:rowOff>27550</xdr:rowOff>
    </xdr:from>
    <xdr:to>
      <xdr:col>6</xdr:col>
      <xdr:colOff>230056</xdr:colOff>
      <xdr:row>42</xdr:row>
      <xdr:rowOff>27591</xdr:rowOff>
    </xdr:to>
    <xdr:cxnSp macro="">
      <xdr:nvCxnSpPr>
        <xdr:cNvPr id="1282266" name="Straight Connector 1282265"/>
        <xdr:cNvCxnSpPr/>
      </xdr:nvCxnSpPr>
      <xdr:spPr>
        <a:xfrm flipV="1">
          <a:off x="3468520" y="22697050"/>
          <a:ext cx="36" cy="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42</xdr:row>
      <xdr:rowOff>27591</xdr:rowOff>
    </xdr:from>
    <xdr:to>
      <xdr:col>6</xdr:col>
      <xdr:colOff>230020</xdr:colOff>
      <xdr:row>42</xdr:row>
      <xdr:rowOff>27598</xdr:rowOff>
    </xdr:to>
    <xdr:cxnSp macro="">
      <xdr:nvCxnSpPr>
        <xdr:cNvPr id="1282267" name="Straight Connector 1282266"/>
        <xdr:cNvCxnSpPr/>
      </xdr:nvCxnSpPr>
      <xdr:spPr>
        <a:xfrm flipV="1">
          <a:off x="3468512" y="22697091"/>
          <a:ext cx="8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455419</xdr:colOff>
      <xdr:row>41</xdr:row>
      <xdr:rowOff>293852</xdr:rowOff>
    </xdr:from>
    <xdr:to>
      <xdr:col>6</xdr:col>
      <xdr:colOff>495300</xdr:colOff>
      <xdr:row>41</xdr:row>
      <xdr:rowOff>329411</xdr:rowOff>
    </xdr:to>
    <xdr:cxnSp macro="">
      <xdr:nvCxnSpPr>
        <xdr:cNvPr id="1282268" name="Straight Connector 1282267"/>
        <xdr:cNvCxnSpPr/>
      </xdr:nvCxnSpPr>
      <xdr:spPr>
        <a:xfrm flipV="1">
          <a:off x="3693919" y="22423602"/>
          <a:ext cx="39881" cy="355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271980</xdr:colOff>
      <xdr:row>41</xdr:row>
      <xdr:rowOff>329409</xdr:rowOff>
    </xdr:from>
    <xdr:to>
      <xdr:col>6</xdr:col>
      <xdr:colOff>455419</xdr:colOff>
      <xdr:row>41</xdr:row>
      <xdr:rowOff>530151</xdr:rowOff>
    </xdr:to>
    <xdr:cxnSp macro="">
      <xdr:nvCxnSpPr>
        <xdr:cNvPr id="1282269" name="Straight Connector 1282268"/>
        <xdr:cNvCxnSpPr/>
      </xdr:nvCxnSpPr>
      <xdr:spPr>
        <a:xfrm flipV="1">
          <a:off x="3510480" y="22459159"/>
          <a:ext cx="183439" cy="2007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41</xdr:row>
      <xdr:rowOff>530152</xdr:rowOff>
    </xdr:from>
    <xdr:to>
      <xdr:col>6</xdr:col>
      <xdr:colOff>271980</xdr:colOff>
      <xdr:row>42</xdr:row>
      <xdr:rowOff>27543</xdr:rowOff>
    </xdr:to>
    <xdr:cxnSp macro="">
      <xdr:nvCxnSpPr>
        <xdr:cNvPr id="1282270" name="Straight Connector 1282269"/>
        <xdr:cNvCxnSpPr/>
      </xdr:nvCxnSpPr>
      <xdr:spPr>
        <a:xfrm flipV="1">
          <a:off x="3468565" y="22659902"/>
          <a:ext cx="41915" cy="371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366461</xdr:colOff>
      <xdr:row>39</xdr:row>
      <xdr:rowOff>358262</xdr:rowOff>
    </xdr:from>
    <xdr:to>
      <xdr:col>8</xdr:col>
      <xdr:colOff>482600</xdr:colOff>
      <xdr:row>39</xdr:row>
      <xdr:rowOff>455225</xdr:rowOff>
    </xdr:to>
    <xdr:cxnSp macro="">
      <xdr:nvCxnSpPr>
        <xdr:cNvPr id="1282271" name="Straight Connector 1282270"/>
        <xdr:cNvCxnSpPr/>
      </xdr:nvCxnSpPr>
      <xdr:spPr>
        <a:xfrm flipV="1">
          <a:off x="4684461" y="21408512"/>
          <a:ext cx="116139" cy="969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105967</xdr:colOff>
      <xdr:row>39</xdr:row>
      <xdr:rowOff>455222</xdr:rowOff>
    </xdr:from>
    <xdr:to>
      <xdr:col>8</xdr:col>
      <xdr:colOff>366463</xdr:colOff>
      <xdr:row>41</xdr:row>
      <xdr:rowOff>170870</xdr:rowOff>
    </xdr:to>
    <xdr:cxnSp macro="">
      <xdr:nvCxnSpPr>
        <xdr:cNvPr id="1282272" name="Straight Connector 1282271"/>
        <xdr:cNvCxnSpPr/>
      </xdr:nvCxnSpPr>
      <xdr:spPr>
        <a:xfrm flipV="1">
          <a:off x="3884217" y="21505472"/>
          <a:ext cx="800246" cy="7951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41</xdr:row>
      <xdr:rowOff>170870</xdr:rowOff>
    </xdr:from>
    <xdr:to>
      <xdr:col>7</xdr:col>
      <xdr:colOff>105967</xdr:colOff>
      <xdr:row>41</xdr:row>
      <xdr:rowOff>293852</xdr:rowOff>
    </xdr:to>
    <xdr:cxnSp macro="">
      <xdr:nvCxnSpPr>
        <xdr:cNvPr id="1282273" name="Straight Connector 1282272"/>
        <xdr:cNvCxnSpPr/>
      </xdr:nvCxnSpPr>
      <xdr:spPr>
        <a:xfrm flipV="1">
          <a:off x="3733800" y="22300620"/>
          <a:ext cx="150417" cy="1229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431340</xdr:colOff>
      <xdr:row>38</xdr:row>
      <xdr:rowOff>441213</xdr:rowOff>
    </xdr:from>
    <xdr:to>
      <xdr:col>9</xdr:col>
      <xdr:colOff>476250</xdr:colOff>
      <xdr:row>38</xdr:row>
      <xdr:rowOff>475214</xdr:rowOff>
    </xdr:to>
    <xdr:cxnSp macro="">
      <xdr:nvCxnSpPr>
        <xdr:cNvPr id="1282274" name="Straight Connector 1282273"/>
        <xdr:cNvCxnSpPr/>
      </xdr:nvCxnSpPr>
      <xdr:spPr>
        <a:xfrm flipV="1">
          <a:off x="5289090" y="20951713"/>
          <a:ext cx="44910" cy="3400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536375</xdr:colOff>
      <xdr:row>38</xdr:row>
      <xdr:rowOff>475211</xdr:rowOff>
    </xdr:from>
    <xdr:to>
      <xdr:col>9</xdr:col>
      <xdr:colOff>431341</xdr:colOff>
      <xdr:row>39</xdr:row>
      <xdr:rowOff>317880</xdr:rowOff>
    </xdr:to>
    <xdr:cxnSp macro="">
      <xdr:nvCxnSpPr>
        <xdr:cNvPr id="1282275" name="Straight Connector 1282274"/>
        <xdr:cNvCxnSpPr/>
      </xdr:nvCxnSpPr>
      <xdr:spPr>
        <a:xfrm flipV="1">
          <a:off x="4854375" y="20985711"/>
          <a:ext cx="434716" cy="3824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39</xdr:row>
      <xdr:rowOff>317880</xdr:rowOff>
    </xdr:from>
    <xdr:to>
      <xdr:col>8</xdr:col>
      <xdr:colOff>536375</xdr:colOff>
      <xdr:row>39</xdr:row>
      <xdr:rowOff>358262</xdr:rowOff>
    </xdr:to>
    <xdr:cxnSp macro="">
      <xdr:nvCxnSpPr>
        <xdr:cNvPr id="1282276" name="Straight Connector 1282275"/>
        <xdr:cNvCxnSpPr/>
      </xdr:nvCxnSpPr>
      <xdr:spPr>
        <a:xfrm flipV="1">
          <a:off x="4800600" y="21368130"/>
          <a:ext cx="53775" cy="403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436113</xdr:colOff>
      <xdr:row>38</xdr:row>
      <xdr:rowOff>17875</xdr:rowOff>
    </xdr:from>
    <xdr:to>
      <xdr:col>10</xdr:col>
      <xdr:colOff>469900</xdr:colOff>
      <xdr:row>38</xdr:row>
      <xdr:rowOff>41853</xdr:rowOff>
    </xdr:to>
    <xdr:cxnSp macro="">
      <xdr:nvCxnSpPr>
        <xdr:cNvPr id="1282277" name="Straight Connector 1282276"/>
        <xdr:cNvCxnSpPr/>
      </xdr:nvCxnSpPr>
      <xdr:spPr>
        <a:xfrm flipV="1">
          <a:off x="5833613" y="20528375"/>
          <a:ext cx="33787" cy="2397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519053</xdr:colOff>
      <xdr:row>38</xdr:row>
      <xdr:rowOff>41850</xdr:rowOff>
    </xdr:from>
    <xdr:to>
      <xdr:col>10</xdr:col>
      <xdr:colOff>436114</xdr:colOff>
      <xdr:row>38</xdr:row>
      <xdr:rowOff>411042</xdr:rowOff>
    </xdr:to>
    <xdr:cxnSp macro="">
      <xdr:nvCxnSpPr>
        <xdr:cNvPr id="1282278" name="Straight Connector 1282277"/>
        <xdr:cNvCxnSpPr/>
      </xdr:nvCxnSpPr>
      <xdr:spPr>
        <a:xfrm flipV="1">
          <a:off x="5376803" y="20552350"/>
          <a:ext cx="456811" cy="3691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38</xdr:row>
      <xdr:rowOff>411042</xdr:rowOff>
    </xdr:from>
    <xdr:to>
      <xdr:col>9</xdr:col>
      <xdr:colOff>519053</xdr:colOff>
      <xdr:row>38</xdr:row>
      <xdr:rowOff>441213</xdr:rowOff>
    </xdr:to>
    <xdr:cxnSp macro="">
      <xdr:nvCxnSpPr>
        <xdr:cNvPr id="1282279" name="Straight Connector 1282278"/>
        <xdr:cNvCxnSpPr/>
      </xdr:nvCxnSpPr>
      <xdr:spPr>
        <a:xfrm flipV="1">
          <a:off x="5334000" y="20921542"/>
          <a:ext cx="42803" cy="301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430768</xdr:colOff>
      <xdr:row>36</xdr:row>
      <xdr:rowOff>348033</xdr:rowOff>
    </xdr:from>
    <xdr:to>
      <xdr:col>12</xdr:col>
      <xdr:colOff>457200</xdr:colOff>
      <xdr:row>36</xdr:row>
      <xdr:rowOff>365035</xdr:rowOff>
    </xdr:to>
    <xdr:cxnSp macro="">
      <xdr:nvCxnSpPr>
        <xdr:cNvPr id="1282280" name="Straight Connector 1282279"/>
        <xdr:cNvCxnSpPr/>
      </xdr:nvCxnSpPr>
      <xdr:spPr>
        <a:xfrm flipV="1">
          <a:off x="6907768" y="19779033"/>
          <a:ext cx="26432" cy="170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533050</xdr:colOff>
      <xdr:row>36</xdr:row>
      <xdr:rowOff>365032</xdr:rowOff>
    </xdr:from>
    <xdr:to>
      <xdr:col>12</xdr:col>
      <xdr:colOff>430770</xdr:colOff>
      <xdr:row>37</xdr:row>
      <xdr:rowOff>517387</xdr:rowOff>
    </xdr:to>
    <xdr:cxnSp macro="">
      <xdr:nvCxnSpPr>
        <xdr:cNvPr id="1282281" name="Straight Connector 1282280"/>
        <xdr:cNvCxnSpPr/>
      </xdr:nvCxnSpPr>
      <xdr:spPr>
        <a:xfrm flipV="1">
          <a:off x="5930550" y="19796032"/>
          <a:ext cx="977220" cy="6921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37</xdr:row>
      <xdr:rowOff>517387</xdr:rowOff>
    </xdr:from>
    <xdr:to>
      <xdr:col>10</xdr:col>
      <xdr:colOff>533051</xdr:colOff>
      <xdr:row>38</xdr:row>
      <xdr:rowOff>17875</xdr:rowOff>
    </xdr:to>
    <xdr:cxnSp macro="">
      <xdr:nvCxnSpPr>
        <xdr:cNvPr id="1282282" name="Straight Connector 1282281"/>
        <xdr:cNvCxnSpPr/>
      </xdr:nvCxnSpPr>
      <xdr:spPr>
        <a:xfrm flipV="1">
          <a:off x="5867400" y="20488137"/>
          <a:ext cx="63151" cy="402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481586</xdr:colOff>
      <xdr:row>36</xdr:row>
      <xdr:rowOff>332011</xdr:rowOff>
    </xdr:from>
    <xdr:to>
      <xdr:col>12</xdr:col>
      <xdr:colOff>482156</xdr:colOff>
      <xdr:row>36</xdr:row>
      <xdr:rowOff>332350</xdr:rowOff>
    </xdr:to>
    <xdr:cxnSp macro="">
      <xdr:nvCxnSpPr>
        <xdr:cNvPr id="1282283" name="Straight Connector 1282282"/>
        <xdr:cNvCxnSpPr/>
      </xdr:nvCxnSpPr>
      <xdr:spPr>
        <a:xfrm flipV="1">
          <a:off x="6958586" y="19763011"/>
          <a:ext cx="570" cy="3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457791</xdr:colOff>
      <xdr:row>36</xdr:row>
      <xdr:rowOff>332349</xdr:rowOff>
    </xdr:from>
    <xdr:to>
      <xdr:col>12</xdr:col>
      <xdr:colOff>481586</xdr:colOff>
      <xdr:row>36</xdr:row>
      <xdr:rowOff>347681</xdr:rowOff>
    </xdr:to>
    <xdr:cxnSp macro="">
      <xdr:nvCxnSpPr>
        <xdr:cNvPr id="1282284" name="Straight Connector 1282283"/>
        <xdr:cNvCxnSpPr/>
      </xdr:nvCxnSpPr>
      <xdr:spPr>
        <a:xfrm flipV="1">
          <a:off x="6934791" y="19763349"/>
          <a:ext cx="23795" cy="153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36</xdr:row>
      <xdr:rowOff>347681</xdr:rowOff>
    </xdr:from>
    <xdr:to>
      <xdr:col>12</xdr:col>
      <xdr:colOff>457791</xdr:colOff>
      <xdr:row>36</xdr:row>
      <xdr:rowOff>348033</xdr:rowOff>
    </xdr:to>
    <xdr:cxnSp macro="">
      <xdr:nvCxnSpPr>
        <xdr:cNvPr id="1282285" name="Straight Connector 1282284"/>
        <xdr:cNvCxnSpPr/>
      </xdr:nvCxnSpPr>
      <xdr:spPr>
        <a:xfrm flipV="1">
          <a:off x="6934200" y="19778681"/>
          <a:ext cx="591" cy="3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36</xdr:row>
      <xdr:rowOff>331977</xdr:rowOff>
    </xdr:from>
    <xdr:to>
      <xdr:col>12</xdr:col>
      <xdr:colOff>482209</xdr:colOff>
      <xdr:row>36</xdr:row>
      <xdr:rowOff>331977</xdr:rowOff>
    </xdr:to>
    <xdr:cxnSp macro="">
      <xdr:nvCxnSpPr>
        <xdr:cNvPr id="1282286" name="Straight Connector 1282285"/>
        <xdr:cNvCxnSpPr/>
      </xdr:nvCxnSpPr>
      <xdr:spPr>
        <a:xfrm>
          <a:off x="6959209" y="19762977"/>
          <a:ext cx="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482157</xdr:colOff>
      <xdr:row>36</xdr:row>
      <xdr:rowOff>331975</xdr:rowOff>
    </xdr:from>
    <xdr:to>
      <xdr:col>12</xdr:col>
      <xdr:colOff>482209</xdr:colOff>
      <xdr:row>36</xdr:row>
      <xdr:rowOff>332009</xdr:rowOff>
    </xdr:to>
    <xdr:cxnSp macro="">
      <xdr:nvCxnSpPr>
        <xdr:cNvPr id="1282287" name="Straight Connector 1282286"/>
        <xdr:cNvCxnSpPr/>
      </xdr:nvCxnSpPr>
      <xdr:spPr>
        <a:xfrm flipV="1">
          <a:off x="6959157" y="19762975"/>
          <a:ext cx="52" cy="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36</xdr:row>
      <xdr:rowOff>332009</xdr:rowOff>
    </xdr:from>
    <xdr:to>
      <xdr:col>12</xdr:col>
      <xdr:colOff>482157</xdr:colOff>
      <xdr:row>36</xdr:row>
      <xdr:rowOff>332011</xdr:rowOff>
    </xdr:to>
    <xdr:cxnSp macro="">
      <xdr:nvCxnSpPr>
        <xdr:cNvPr id="1282288" name="Straight Connector 1282287"/>
        <xdr:cNvCxnSpPr/>
      </xdr:nvCxnSpPr>
      <xdr:spPr>
        <a:xfrm flipV="1">
          <a:off x="6959156" y="19763009"/>
          <a:ext cx="1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505058</xdr:colOff>
      <xdr:row>35</xdr:row>
      <xdr:rowOff>468802</xdr:rowOff>
    </xdr:from>
    <xdr:to>
      <xdr:col>14</xdr:col>
      <xdr:colOff>91766</xdr:colOff>
      <xdr:row>36</xdr:row>
      <xdr:rowOff>319309</xdr:rowOff>
    </xdr:to>
    <xdr:cxnSp macro="">
      <xdr:nvCxnSpPr>
        <xdr:cNvPr id="1282289" name="Straight Connector 1282288"/>
        <xdr:cNvCxnSpPr/>
      </xdr:nvCxnSpPr>
      <xdr:spPr>
        <a:xfrm flipV="1">
          <a:off x="6982058" y="19360052"/>
          <a:ext cx="666208" cy="3902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36</xdr:row>
      <xdr:rowOff>319309</xdr:rowOff>
    </xdr:from>
    <xdr:to>
      <xdr:col>12</xdr:col>
      <xdr:colOff>505058</xdr:colOff>
      <xdr:row>36</xdr:row>
      <xdr:rowOff>331977</xdr:rowOff>
    </xdr:to>
    <xdr:cxnSp macro="">
      <xdr:nvCxnSpPr>
        <xdr:cNvPr id="1282290" name="Straight Connector 1282289"/>
        <xdr:cNvCxnSpPr/>
      </xdr:nvCxnSpPr>
      <xdr:spPr>
        <a:xfrm flipV="1">
          <a:off x="6959209" y="19750309"/>
          <a:ext cx="22849" cy="126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91726</xdr:colOff>
      <xdr:row>35</xdr:row>
      <xdr:rowOff>306144</xdr:rowOff>
    </xdr:from>
    <xdr:to>
      <xdr:col>14</xdr:col>
      <xdr:colOff>369963</xdr:colOff>
      <xdr:row>35</xdr:row>
      <xdr:rowOff>468824</xdr:rowOff>
    </xdr:to>
    <xdr:cxnSp macro="">
      <xdr:nvCxnSpPr>
        <xdr:cNvPr id="1282291" name="Straight Connector 1282290"/>
        <xdr:cNvCxnSpPr/>
      </xdr:nvCxnSpPr>
      <xdr:spPr>
        <a:xfrm flipV="1">
          <a:off x="7648226" y="19197394"/>
          <a:ext cx="278237" cy="1626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369962</xdr:colOff>
      <xdr:row>35</xdr:row>
      <xdr:rowOff>263038</xdr:rowOff>
    </xdr:from>
    <xdr:to>
      <xdr:col>14</xdr:col>
      <xdr:colOff>444500</xdr:colOff>
      <xdr:row>35</xdr:row>
      <xdr:rowOff>306144</xdr:rowOff>
    </xdr:to>
    <xdr:cxnSp macro="">
      <xdr:nvCxnSpPr>
        <xdr:cNvPr id="1282292" name="Straight Connector 1282291"/>
        <xdr:cNvCxnSpPr/>
      </xdr:nvCxnSpPr>
      <xdr:spPr>
        <a:xfrm flipV="1">
          <a:off x="7926462" y="19154288"/>
          <a:ext cx="74538" cy="431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12117</xdr:colOff>
      <xdr:row>34</xdr:row>
      <xdr:rowOff>198179</xdr:rowOff>
    </xdr:from>
    <xdr:to>
      <xdr:col>17</xdr:col>
      <xdr:colOff>317734</xdr:colOff>
      <xdr:row>35</xdr:row>
      <xdr:rowOff>1665</xdr:rowOff>
    </xdr:to>
    <xdr:cxnSp macro="">
      <xdr:nvCxnSpPr>
        <xdr:cNvPr id="1282293" name="Straight Connector 1282292"/>
        <xdr:cNvCxnSpPr/>
      </xdr:nvCxnSpPr>
      <xdr:spPr>
        <a:xfrm flipV="1">
          <a:off x="8648117" y="18549679"/>
          <a:ext cx="845367" cy="3432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317719</xdr:colOff>
      <xdr:row>33</xdr:row>
      <xdr:rowOff>271844</xdr:rowOff>
    </xdr:from>
    <xdr:to>
      <xdr:col>19</xdr:col>
      <xdr:colOff>412750</xdr:colOff>
      <xdr:row>34</xdr:row>
      <xdr:rowOff>198183</xdr:rowOff>
    </xdr:to>
    <xdr:cxnSp macro="">
      <xdr:nvCxnSpPr>
        <xdr:cNvPr id="1282294" name="Straight Connector 1282293"/>
        <xdr:cNvCxnSpPr/>
      </xdr:nvCxnSpPr>
      <xdr:spPr>
        <a:xfrm flipV="1">
          <a:off x="9493469" y="18083594"/>
          <a:ext cx="1174531" cy="4660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35</xdr:row>
      <xdr:rowOff>1632</xdr:rowOff>
    </xdr:from>
    <xdr:to>
      <xdr:col>16</xdr:col>
      <xdr:colOff>12191</xdr:colOff>
      <xdr:row>35</xdr:row>
      <xdr:rowOff>263038</xdr:rowOff>
    </xdr:to>
    <xdr:cxnSp macro="">
      <xdr:nvCxnSpPr>
        <xdr:cNvPr id="1282295" name="Straight Connector 1282294"/>
        <xdr:cNvCxnSpPr/>
      </xdr:nvCxnSpPr>
      <xdr:spPr>
        <a:xfrm flipV="1">
          <a:off x="8001000" y="18892882"/>
          <a:ext cx="647191" cy="2614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362775</xdr:colOff>
      <xdr:row>32</xdr:row>
      <xdr:rowOff>515280</xdr:rowOff>
    </xdr:from>
    <xdr:to>
      <xdr:col>22</xdr:col>
      <xdr:colOff>190778</xdr:colOff>
      <xdr:row>33</xdr:row>
      <xdr:rowOff>165159</xdr:rowOff>
    </xdr:to>
    <xdr:cxnSp macro="">
      <xdr:nvCxnSpPr>
        <xdr:cNvPr id="1282296" name="Straight Connector 1282295"/>
        <xdr:cNvCxnSpPr/>
      </xdr:nvCxnSpPr>
      <xdr:spPr>
        <a:xfrm flipV="1">
          <a:off x="11157775" y="17787280"/>
          <a:ext cx="907503" cy="1896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33</xdr:row>
      <xdr:rowOff>165157</xdr:rowOff>
    </xdr:from>
    <xdr:to>
      <xdr:col>20</xdr:col>
      <xdr:colOff>362782</xdr:colOff>
      <xdr:row>33</xdr:row>
      <xdr:rowOff>271844</xdr:rowOff>
    </xdr:to>
    <xdr:cxnSp macro="">
      <xdr:nvCxnSpPr>
        <xdr:cNvPr id="1282297" name="Straight Connector 1282296"/>
        <xdr:cNvCxnSpPr/>
      </xdr:nvCxnSpPr>
      <xdr:spPr>
        <a:xfrm flipV="1">
          <a:off x="10668000" y="17976907"/>
          <a:ext cx="489782" cy="1066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10088</xdr:colOff>
      <xdr:row>43</xdr:row>
      <xdr:rowOff>212961</xdr:rowOff>
    </xdr:from>
    <xdr:to>
      <xdr:col>5</xdr:col>
      <xdr:colOff>49187</xdr:colOff>
      <xdr:row>43</xdr:row>
      <xdr:rowOff>260350</xdr:rowOff>
    </xdr:to>
    <xdr:cxnSp macro="">
      <xdr:nvCxnSpPr>
        <xdr:cNvPr id="1282298" name="Straight Connector 1282297"/>
        <xdr:cNvCxnSpPr/>
      </xdr:nvCxnSpPr>
      <xdr:spPr>
        <a:xfrm flipV="1">
          <a:off x="2708838" y="23422211"/>
          <a:ext cx="39099" cy="473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448267</xdr:colOff>
      <xdr:row>42</xdr:row>
      <xdr:rowOff>204246</xdr:rowOff>
    </xdr:from>
    <xdr:to>
      <xdr:col>5</xdr:col>
      <xdr:colOff>501650</xdr:colOff>
      <xdr:row>42</xdr:row>
      <xdr:rowOff>268959</xdr:rowOff>
    </xdr:to>
    <xdr:cxnSp macro="">
      <xdr:nvCxnSpPr>
        <xdr:cNvPr id="1282299" name="Straight Connector 1282298"/>
        <xdr:cNvCxnSpPr/>
      </xdr:nvCxnSpPr>
      <xdr:spPr>
        <a:xfrm flipV="1">
          <a:off x="3147017" y="22873746"/>
          <a:ext cx="53383" cy="647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49258</xdr:colOff>
      <xdr:row>42</xdr:row>
      <xdr:rowOff>268954</xdr:rowOff>
    </xdr:from>
    <xdr:to>
      <xdr:col>5</xdr:col>
      <xdr:colOff>448270</xdr:colOff>
      <xdr:row>43</xdr:row>
      <xdr:rowOff>212919</xdr:rowOff>
    </xdr:to>
    <xdr:cxnSp macro="">
      <xdr:nvCxnSpPr>
        <xdr:cNvPr id="1282300" name="Straight Connector 1282299"/>
        <xdr:cNvCxnSpPr/>
      </xdr:nvCxnSpPr>
      <xdr:spPr>
        <a:xfrm flipV="1">
          <a:off x="2748008" y="22938454"/>
          <a:ext cx="399012" cy="4837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49185</xdr:colOff>
      <xdr:row>43</xdr:row>
      <xdr:rowOff>212919</xdr:rowOff>
    </xdr:from>
    <xdr:to>
      <xdr:col>5</xdr:col>
      <xdr:colOff>49258</xdr:colOff>
      <xdr:row>43</xdr:row>
      <xdr:rowOff>212962</xdr:rowOff>
    </xdr:to>
    <xdr:cxnSp macro="">
      <xdr:nvCxnSpPr>
        <xdr:cNvPr id="1282301" name="Straight Connector 1282300"/>
        <xdr:cNvCxnSpPr/>
      </xdr:nvCxnSpPr>
      <xdr:spPr>
        <a:xfrm flipV="1">
          <a:off x="2747935" y="23422169"/>
          <a:ext cx="73" cy="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223601</xdr:colOff>
      <xdr:row>41</xdr:row>
      <xdr:rowOff>438093</xdr:rowOff>
    </xdr:from>
    <xdr:to>
      <xdr:col>6</xdr:col>
      <xdr:colOff>230012</xdr:colOff>
      <xdr:row>41</xdr:row>
      <xdr:rowOff>445546</xdr:rowOff>
    </xdr:to>
    <xdr:cxnSp macro="">
      <xdr:nvCxnSpPr>
        <xdr:cNvPr id="1282302" name="Straight Connector 1282301"/>
        <xdr:cNvCxnSpPr/>
      </xdr:nvCxnSpPr>
      <xdr:spPr>
        <a:xfrm flipV="1">
          <a:off x="3462101" y="22567843"/>
          <a:ext cx="6411" cy="74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511497</xdr:colOff>
      <xdr:row>41</xdr:row>
      <xdr:rowOff>445545</xdr:rowOff>
    </xdr:from>
    <xdr:to>
      <xdr:col>6</xdr:col>
      <xdr:colOff>223602</xdr:colOff>
      <xdr:row>42</xdr:row>
      <xdr:rowOff>192669</xdr:rowOff>
    </xdr:to>
    <xdr:cxnSp macro="">
      <xdr:nvCxnSpPr>
        <xdr:cNvPr id="1282303" name="Straight Connector 1282302"/>
        <xdr:cNvCxnSpPr/>
      </xdr:nvCxnSpPr>
      <xdr:spPr>
        <a:xfrm flipV="1">
          <a:off x="3210247" y="22575295"/>
          <a:ext cx="251855" cy="2868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42</xdr:row>
      <xdr:rowOff>192669</xdr:rowOff>
    </xdr:from>
    <xdr:to>
      <xdr:col>5</xdr:col>
      <xdr:colOff>511497</xdr:colOff>
      <xdr:row>42</xdr:row>
      <xdr:rowOff>204246</xdr:rowOff>
    </xdr:to>
    <xdr:cxnSp macro="">
      <xdr:nvCxnSpPr>
        <xdr:cNvPr id="1282304" name="Straight Connector 1282303"/>
        <xdr:cNvCxnSpPr/>
      </xdr:nvCxnSpPr>
      <xdr:spPr>
        <a:xfrm flipV="1">
          <a:off x="3200400" y="22862169"/>
          <a:ext cx="9847" cy="115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230064</xdr:colOff>
      <xdr:row>41</xdr:row>
      <xdr:rowOff>438034</xdr:rowOff>
    </xdr:from>
    <xdr:to>
      <xdr:col>6</xdr:col>
      <xdr:colOff>230065</xdr:colOff>
      <xdr:row>41</xdr:row>
      <xdr:rowOff>438034</xdr:rowOff>
    </xdr:to>
    <xdr:cxnSp macro="">
      <xdr:nvCxnSpPr>
        <xdr:cNvPr id="1282305" name="Straight Connector 1282304"/>
        <xdr:cNvCxnSpPr/>
      </xdr:nvCxnSpPr>
      <xdr:spPr>
        <a:xfrm>
          <a:off x="3468564" y="22567784"/>
          <a:ext cx="1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41</xdr:row>
      <xdr:rowOff>438034</xdr:rowOff>
    </xdr:from>
    <xdr:to>
      <xdr:col>6</xdr:col>
      <xdr:colOff>230064</xdr:colOff>
      <xdr:row>41</xdr:row>
      <xdr:rowOff>438091</xdr:rowOff>
    </xdr:to>
    <xdr:cxnSp macro="">
      <xdr:nvCxnSpPr>
        <xdr:cNvPr id="1282306" name="Straight Connector 1282305"/>
        <xdr:cNvCxnSpPr/>
      </xdr:nvCxnSpPr>
      <xdr:spPr>
        <a:xfrm flipV="1">
          <a:off x="3468512" y="22567784"/>
          <a:ext cx="52" cy="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41</xdr:row>
      <xdr:rowOff>438091</xdr:rowOff>
    </xdr:from>
    <xdr:to>
      <xdr:col>6</xdr:col>
      <xdr:colOff>230012</xdr:colOff>
      <xdr:row>41</xdr:row>
      <xdr:rowOff>438093</xdr:rowOff>
    </xdr:to>
    <xdr:cxnSp macro="">
      <xdr:nvCxnSpPr>
        <xdr:cNvPr id="1282307" name="Straight Connector 1282306"/>
        <xdr:cNvCxnSpPr/>
      </xdr:nvCxnSpPr>
      <xdr:spPr>
        <a:xfrm flipV="1">
          <a:off x="3468512" y="22567841"/>
          <a:ext cx="0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493020</xdr:colOff>
      <xdr:row>41</xdr:row>
      <xdr:rowOff>149315</xdr:rowOff>
    </xdr:from>
    <xdr:to>
      <xdr:col>6</xdr:col>
      <xdr:colOff>495300</xdr:colOff>
      <xdr:row>41</xdr:row>
      <xdr:rowOff>151347</xdr:rowOff>
    </xdr:to>
    <xdr:cxnSp macro="">
      <xdr:nvCxnSpPr>
        <xdr:cNvPr id="1282308" name="Straight Connector 1282307"/>
        <xdr:cNvCxnSpPr/>
      </xdr:nvCxnSpPr>
      <xdr:spPr>
        <a:xfrm flipV="1">
          <a:off x="3731520" y="22279065"/>
          <a:ext cx="2280" cy="20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235203</xdr:colOff>
      <xdr:row>41</xdr:row>
      <xdr:rowOff>151346</xdr:rowOff>
    </xdr:from>
    <xdr:to>
      <xdr:col>6</xdr:col>
      <xdr:colOff>493021</xdr:colOff>
      <xdr:row>41</xdr:row>
      <xdr:rowOff>433481</xdr:rowOff>
    </xdr:to>
    <xdr:cxnSp macro="">
      <xdr:nvCxnSpPr>
        <xdr:cNvPr id="1282309" name="Straight Connector 1282308"/>
        <xdr:cNvCxnSpPr/>
      </xdr:nvCxnSpPr>
      <xdr:spPr>
        <a:xfrm flipV="1">
          <a:off x="3473703" y="22281096"/>
          <a:ext cx="257818" cy="28213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41</xdr:row>
      <xdr:rowOff>433481</xdr:rowOff>
    </xdr:from>
    <xdr:to>
      <xdr:col>6</xdr:col>
      <xdr:colOff>235203</xdr:colOff>
      <xdr:row>41</xdr:row>
      <xdr:rowOff>438034</xdr:rowOff>
    </xdr:to>
    <xdr:cxnSp macro="">
      <xdr:nvCxnSpPr>
        <xdr:cNvPr id="1282310" name="Straight Connector 1282309"/>
        <xdr:cNvCxnSpPr/>
      </xdr:nvCxnSpPr>
      <xdr:spPr>
        <a:xfrm flipV="1">
          <a:off x="3468565" y="22563231"/>
          <a:ext cx="5138" cy="45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503899</xdr:colOff>
      <xdr:row>40</xdr:row>
      <xdr:rowOff>482578</xdr:rowOff>
    </xdr:from>
    <xdr:to>
      <xdr:col>7</xdr:col>
      <xdr:colOff>164883</xdr:colOff>
      <xdr:row>41</xdr:row>
      <xdr:rowOff>142284</xdr:rowOff>
    </xdr:to>
    <xdr:cxnSp macro="">
      <xdr:nvCxnSpPr>
        <xdr:cNvPr id="1282311" name="Straight Connector 1282310"/>
        <xdr:cNvCxnSpPr/>
      </xdr:nvCxnSpPr>
      <xdr:spPr>
        <a:xfrm flipV="1">
          <a:off x="3742399" y="22072578"/>
          <a:ext cx="200734" cy="1994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41</xdr:row>
      <xdr:rowOff>142284</xdr:rowOff>
    </xdr:from>
    <xdr:to>
      <xdr:col>6</xdr:col>
      <xdr:colOff>503899</xdr:colOff>
      <xdr:row>41</xdr:row>
      <xdr:rowOff>149315</xdr:rowOff>
    </xdr:to>
    <xdr:cxnSp macro="">
      <xdr:nvCxnSpPr>
        <xdr:cNvPr id="1282312" name="Straight Connector 1282311"/>
        <xdr:cNvCxnSpPr/>
      </xdr:nvCxnSpPr>
      <xdr:spPr>
        <a:xfrm flipV="1">
          <a:off x="3733800" y="22272034"/>
          <a:ext cx="8599" cy="70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164848</xdr:colOff>
      <xdr:row>39</xdr:row>
      <xdr:rowOff>355366</xdr:rowOff>
    </xdr:from>
    <xdr:to>
      <xdr:col>8</xdr:col>
      <xdr:colOff>276793</xdr:colOff>
      <xdr:row>40</xdr:row>
      <xdr:rowOff>482611</xdr:rowOff>
    </xdr:to>
    <xdr:cxnSp macro="">
      <xdr:nvCxnSpPr>
        <xdr:cNvPr id="1282313" name="Straight Connector 1282312"/>
        <xdr:cNvCxnSpPr/>
      </xdr:nvCxnSpPr>
      <xdr:spPr>
        <a:xfrm flipV="1">
          <a:off x="3943098" y="21405616"/>
          <a:ext cx="651695" cy="6669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276790</xdr:colOff>
      <xdr:row>39</xdr:row>
      <xdr:rowOff>145435</xdr:rowOff>
    </xdr:from>
    <xdr:to>
      <xdr:col>8</xdr:col>
      <xdr:colOff>482600</xdr:colOff>
      <xdr:row>39</xdr:row>
      <xdr:rowOff>355369</xdr:rowOff>
    </xdr:to>
    <xdr:cxnSp macro="">
      <xdr:nvCxnSpPr>
        <xdr:cNvPr id="1282314" name="Straight Connector 1282313"/>
        <xdr:cNvCxnSpPr/>
      </xdr:nvCxnSpPr>
      <xdr:spPr>
        <a:xfrm flipV="1">
          <a:off x="4594790" y="21195685"/>
          <a:ext cx="205810" cy="2099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103221</xdr:colOff>
      <xdr:row>38</xdr:row>
      <xdr:rowOff>376069</xdr:rowOff>
    </xdr:from>
    <xdr:to>
      <xdr:col>9</xdr:col>
      <xdr:colOff>287687</xdr:colOff>
      <xdr:row>39</xdr:row>
      <xdr:rowOff>1924</xdr:rowOff>
    </xdr:to>
    <xdr:cxnSp macro="">
      <xdr:nvCxnSpPr>
        <xdr:cNvPr id="1282315" name="Straight Connector 1282314"/>
        <xdr:cNvCxnSpPr/>
      </xdr:nvCxnSpPr>
      <xdr:spPr>
        <a:xfrm flipV="1">
          <a:off x="4960971" y="20886569"/>
          <a:ext cx="184466" cy="1656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287684</xdr:colOff>
      <xdr:row>38</xdr:row>
      <xdr:rowOff>207519</xdr:rowOff>
    </xdr:from>
    <xdr:to>
      <xdr:col>9</xdr:col>
      <xdr:colOff>476250</xdr:colOff>
      <xdr:row>38</xdr:row>
      <xdr:rowOff>376070</xdr:rowOff>
    </xdr:to>
    <xdr:cxnSp macro="">
      <xdr:nvCxnSpPr>
        <xdr:cNvPr id="1282316" name="Straight Connector 1282315"/>
        <xdr:cNvCxnSpPr/>
      </xdr:nvCxnSpPr>
      <xdr:spPr>
        <a:xfrm flipV="1">
          <a:off x="5145434" y="20718019"/>
          <a:ext cx="188566" cy="1685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482600</xdr:colOff>
      <xdr:row>39</xdr:row>
      <xdr:rowOff>1915</xdr:rowOff>
    </xdr:from>
    <xdr:to>
      <xdr:col>9</xdr:col>
      <xdr:colOff>103227</xdr:colOff>
      <xdr:row>39</xdr:row>
      <xdr:rowOff>145435</xdr:rowOff>
    </xdr:to>
    <xdr:cxnSp macro="">
      <xdr:nvCxnSpPr>
        <xdr:cNvPr id="1282317" name="Straight Connector 1282316"/>
        <xdr:cNvCxnSpPr/>
      </xdr:nvCxnSpPr>
      <xdr:spPr>
        <a:xfrm flipV="1">
          <a:off x="4800600" y="21052165"/>
          <a:ext cx="160377" cy="1435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192621</xdr:colOff>
      <xdr:row>37</xdr:row>
      <xdr:rowOff>522923</xdr:rowOff>
    </xdr:from>
    <xdr:to>
      <xdr:col>10</xdr:col>
      <xdr:colOff>211029</xdr:colOff>
      <xdr:row>37</xdr:row>
      <xdr:rowOff>538023</xdr:rowOff>
    </xdr:to>
    <xdr:cxnSp macro="">
      <xdr:nvCxnSpPr>
        <xdr:cNvPr id="1282318" name="Straight Connector 1282317"/>
        <xdr:cNvCxnSpPr/>
      </xdr:nvCxnSpPr>
      <xdr:spPr>
        <a:xfrm flipV="1">
          <a:off x="5590121" y="20493673"/>
          <a:ext cx="18408" cy="151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211024</xdr:colOff>
      <xdr:row>37</xdr:row>
      <xdr:rowOff>311722</xdr:rowOff>
    </xdr:from>
    <xdr:to>
      <xdr:col>10</xdr:col>
      <xdr:colOff>469900</xdr:colOff>
      <xdr:row>37</xdr:row>
      <xdr:rowOff>522925</xdr:rowOff>
    </xdr:to>
    <xdr:cxnSp macro="">
      <xdr:nvCxnSpPr>
        <xdr:cNvPr id="1282319" name="Straight Connector 1282318"/>
        <xdr:cNvCxnSpPr/>
      </xdr:nvCxnSpPr>
      <xdr:spPr>
        <a:xfrm flipV="1">
          <a:off x="5608524" y="20282472"/>
          <a:ext cx="258876" cy="2112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37</xdr:row>
      <xdr:rowOff>538015</xdr:rowOff>
    </xdr:from>
    <xdr:to>
      <xdr:col>10</xdr:col>
      <xdr:colOff>192627</xdr:colOff>
      <xdr:row>38</xdr:row>
      <xdr:rowOff>207519</xdr:rowOff>
    </xdr:to>
    <xdr:cxnSp macro="">
      <xdr:nvCxnSpPr>
        <xdr:cNvPr id="1282320" name="Straight Connector 1282319"/>
        <xdr:cNvCxnSpPr/>
      </xdr:nvCxnSpPr>
      <xdr:spPr>
        <a:xfrm flipV="1">
          <a:off x="5334000" y="20508765"/>
          <a:ext cx="256127" cy="2092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231173</xdr:colOff>
      <xdr:row>36</xdr:row>
      <xdr:rowOff>96867</xdr:rowOff>
    </xdr:from>
    <xdr:to>
      <xdr:col>12</xdr:col>
      <xdr:colOff>457200</xdr:colOff>
      <xdr:row>36</xdr:row>
      <xdr:rowOff>256865</xdr:rowOff>
    </xdr:to>
    <xdr:cxnSp macro="">
      <xdr:nvCxnSpPr>
        <xdr:cNvPr id="1282321" name="Straight Connector 1282320"/>
        <xdr:cNvCxnSpPr/>
      </xdr:nvCxnSpPr>
      <xdr:spPr>
        <a:xfrm flipV="1">
          <a:off x="6708173" y="19527867"/>
          <a:ext cx="226027" cy="1599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295323</xdr:colOff>
      <xdr:row>36</xdr:row>
      <xdr:rowOff>256851</xdr:rowOff>
    </xdr:from>
    <xdr:to>
      <xdr:col>12</xdr:col>
      <xdr:colOff>231188</xdr:colOff>
      <xdr:row>37</xdr:row>
      <xdr:rowOff>52294</xdr:rowOff>
    </xdr:to>
    <xdr:cxnSp macro="">
      <xdr:nvCxnSpPr>
        <xdr:cNvPr id="1282322" name="Straight Connector 1282321"/>
        <xdr:cNvCxnSpPr/>
      </xdr:nvCxnSpPr>
      <xdr:spPr>
        <a:xfrm flipV="1">
          <a:off x="6232573" y="19687851"/>
          <a:ext cx="475615" cy="3351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37</xdr:row>
      <xdr:rowOff>52293</xdr:rowOff>
    </xdr:from>
    <xdr:to>
      <xdr:col>11</xdr:col>
      <xdr:colOff>295329</xdr:colOff>
      <xdr:row>37</xdr:row>
      <xdr:rowOff>311722</xdr:rowOff>
    </xdr:to>
    <xdr:cxnSp macro="">
      <xdr:nvCxnSpPr>
        <xdr:cNvPr id="1282323" name="Straight Connector 1282322"/>
        <xdr:cNvCxnSpPr/>
      </xdr:nvCxnSpPr>
      <xdr:spPr>
        <a:xfrm flipV="1">
          <a:off x="5867400" y="20023043"/>
          <a:ext cx="365179" cy="2594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478550</xdr:colOff>
      <xdr:row>36</xdr:row>
      <xdr:rowOff>80955</xdr:rowOff>
    </xdr:from>
    <xdr:to>
      <xdr:col>12</xdr:col>
      <xdr:colOff>482156</xdr:colOff>
      <xdr:row>36</xdr:row>
      <xdr:rowOff>83266</xdr:rowOff>
    </xdr:to>
    <xdr:cxnSp macro="">
      <xdr:nvCxnSpPr>
        <xdr:cNvPr id="1282324" name="Straight Connector 1282323"/>
        <xdr:cNvCxnSpPr/>
      </xdr:nvCxnSpPr>
      <xdr:spPr>
        <a:xfrm flipV="1">
          <a:off x="6955550" y="19511955"/>
          <a:ext cx="3606" cy="23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460924</xdr:colOff>
      <xdr:row>36</xdr:row>
      <xdr:rowOff>83263</xdr:rowOff>
    </xdr:from>
    <xdr:to>
      <xdr:col>12</xdr:col>
      <xdr:colOff>478551</xdr:colOff>
      <xdr:row>36</xdr:row>
      <xdr:rowOff>94480</xdr:rowOff>
    </xdr:to>
    <xdr:cxnSp macro="">
      <xdr:nvCxnSpPr>
        <xdr:cNvPr id="1282325" name="Straight Connector 1282324"/>
        <xdr:cNvCxnSpPr/>
      </xdr:nvCxnSpPr>
      <xdr:spPr>
        <a:xfrm flipV="1">
          <a:off x="6937924" y="19514263"/>
          <a:ext cx="17627" cy="112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36</xdr:row>
      <xdr:rowOff>94481</xdr:rowOff>
    </xdr:from>
    <xdr:to>
      <xdr:col>12</xdr:col>
      <xdr:colOff>460924</xdr:colOff>
      <xdr:row>36</xdr:row>
      <xdr:rowOff>96867</xdr:rowOff>
    </xdr:to>
    <xdr:cxnSp macro="">
      <xdr:nvCxnSpPr>
        <xdr:cNvPr id="1282326" name="Straight Connector 1282325"/>
        <xdr:cNvCxnSpPr/>
      </xdr:nvCxnSpPr>
      <xdr:spPr>
        <a:xfrm flipV="1">
          <a:off x="6934200" y="19525481"/>
          <a:ext cx="3724" cy="23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482202</xdr:colOff>
      <xdr:row>36</xdr:row>
      <xdr:rowOff>80921</xdr:rowOff>
    </xdr:from>
    <xdr:to>
      <xdr:col>12</xdr:col>
      <xdr:colOff>482209</xdr:colOff>
      <xdr:row>36</xdr:row>
      <xdr:rowOff>80927</xdr:rowOff>
    </xdr:to>
    <xdr:cxnSp macro="">
      <xdr:nvCxnSpPr>
        <xdr:cNvPr id="1282327" name="Straight Connector 1282326"/>
        <xdr:cNvCxnSpPr/>
      </xdr:nvCxnSpPr>
      <xdr:spPr>
        <a:xfrm flipV="1">
          <a:off x="6959202" y="19511921"/>
          <a:ext cx="7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482164</xdr:colOff>
      <xdr:row>36</xdr:row>
      <xdr:rowOff>80924</xdr:rowOff>
    </xdr:from>
    <xdr:to>
      <xdr:col>12</xdr:col>
      <xdr:colOff>482202</xdr:colOff>
      <xdr:row>36</xdr:row>
      <xdr:rowOff>80950</xdr:rowOff>
    </xdr:to>
    <xdr:cxnSp macro="">
      <xdr:nvCxnSpPr>
        <xdr:cNvPr id="1282328" name="Straight Connector 1282327"/>
        <xdr:cNvCxnSpPr/>
      </xdr:nvCxnSpPr>
      <xdr:spPr>
        <a:xfrm flipV="1">
          <a:off x="6959164" y="19511924"/>
          <a:ext cx="38" cy="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36</xdr:row>
      <xdr:rowOff>80950</xdr:rowOff>
    </xdr:from>
    <xdr:to>
      <xdr:col>12</xdr:col>
      <xdr:colOff>482164</xdr:colOff>
      <xdr:row>36</xdr:row>
      <xdr:rowOff>80955</xdr:rowOff>
    </xdr:to>
    <xdr:cxnSp macro="">
      <xdr:nvCxnSpPr>
        <xdr:cNvPr id="1282329" name="Straight Connector 1282328"/>
        <xdr:cNvCxnSpPr/>
      </xdr:nvCxnSpPr>
      <xdr:spPr>
        <a:xfrm flipV="1">
          <a:off x="6959156" y="19511950"/>
          <a:ext cx="8" cy="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60254</xdr:colOff>
      <xdr:row>35</xdr:row>
      <xdr:rowOff>303064</xdr:rowOff>
    </xdr:from>
    <xdr:to>
      <xdr:col>13</xdr:col>
      <xdr:colOff>493842</xdr:colOff>
      <xdr:row>36</xdr:row>
      <xdr:rowOff>12480</xdr:rowOff>
    </xdr:to>
    <xdr:cxnSp macro="">
      <xdr:nvCxnSpPr>
        <xdr:cNvPr id="1282330" name="Straight Connector 1282329"/>
        <xdr:cNvCxnSpPr/>
      </xdr:nvCxnSpPr>
      <xdr:spPr>
        <a:xfrm flipV="1">
          <a:off x="7077004" y="19194314"/>
          <a:ext cx="433588" cy="2491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36</xdr:row>
      <xdr:rowOff>12480</xdr:rowOff>
    </xdr:from>
    <xdr:to>
      <xdr:col>13</xdr:col>
      <xdr:colOff>60257</xdr:colOff>
      <xdr:row>36</xdr:row>
      <xdr:rowOff>80921</xdr:rowOff>
    </xdr:to>
    <xdr:cxnSp macro="">
      <xdr:nvCxnSpPr>
        <xdr:cNvPr id="1282331" name="Straight Connector 1282330"/>
        <xdr:cNvCxnSpPr/>
      </xdr:nvCxnSpPr>
      <xdr:spPr>
        <a:xfrm flipV="1">
          <a:off x="6959209" y="19443480"/>
          <a:ext cx="117798" cy="684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508020</xdr:colOff>
      <xdr:row>43</xdr:row>
      <xdr:rowOff>146017</xdr:rowOff>
    </xdr:from>
    <xdr:to>
      <xdr:col>4</xdr:col>
      <xdr:colOff>508031</xdr:colOff>
      <xdr:row>43</xdr:row>
      <xdr:rowOff>260350</xdr:rowOff>
    </xdr:to>
    <xdr:cxnSp macro="">
      <xdr:nvCxnSpPr>
        <xdr:cNvPr id="1282332" name="Straight Connector 1282331"/>
        <xdr:cNvCxnSpPr/>
      </xdr:nvCxnSpPr>
      <xdr:spPr>
        <a:xfrm flipV="1">
          <a:off x="2667020" y="23355267"/>
          <a:ext cx="11" cy="1143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508031</xdr:colOff>
      <xdr:row>43</xdr:row>
      <xdr:rowOff>88830</xdr:rowOff>
    </xdr:from>
    <xdr:to>
      <xdr:col>4</xdr:col>
      <xdr:colOff>508053</xdr:colOff>
      <xdr:row>43</xdr:row>
      <xdr:rowOff>146017</xdr:rowOff>
    </xdr:to>
    <xdr:cxnSp macro="">
      <xdr:nvCxnSpPr>
        <xdr:cNvPr id="1282333" name="Straight Connector 1282332"/>
        <xdr:cNvCxnSpPr/>
      </xdr:nvCxnSpPr>
      <xdr:spPr>
        <a:xfrm flipV="1">
          <a:off x="2667031" y="23298080"/>
          <a:ext cx="22" cy="571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368908</xdr:colOff>
      <xdr:row>41</xdr:row>
      <xdr:rowOff>498704</xdr:rowOff>
    </xdr:from>
    <xdr:to>
      <xdr:col>5</xdr:col>
      <xdr:colOff>501650</xdr:colOff>
      <xdr:row>42</xdr:row>
      <xdr:rowOff>125650</xdr:rowOff>
    </xdr:to>
    <xdr:cxnSp macro="">
      <xdr:nvCxnSpPr>
        <xdr:cNvPr id="1282334" name="Straight Connector 1282333"/>
        <xdr:cNvCxnSpPr/>
      </xdr:nvCxnSpPr>
      <xdr:spPr>
        <a:xfrm flipV="1">
          <a:off x="3067658" y="22628454"/>
          <a:ext cx="132742" cy="1666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139708</xdr:colOff>
      <xdr:row>42</xdr:row>
      <xdr:rowOff>125639</xdr:rowOff>
    </xdr:from>
    <xdr:to>
      <xdr:col>5</xdr:col>
      <xdr:colOff>368914</xdr:colOff>
      <xdr:row>42</xdr:row>
      <xdr:rowOff>413268</xdr:rowOff>
    </xdr:to>
    <xdr:cxnSp macro="">
      <xdr:nvCxnSpPr>
        <xdr:cNvPr id="1282335" name="Straight Connector 1282334"/>
        <xdr:cNvCxnSpPr/>
      </xdr:nvCxnSpPr>
      <xdr:spPr>
        <a:xfrm flipV="1">
          <a:off x="2838458" y="22795139"/>
          <a:ext cx="229206" cy="2876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508053</xdr:colOff>
      <xdr:row>42</xdr:row>
      <xdr:rowOff>413266</xdr:rowOff>
    </xdr:from>
    <xdr:to>
      <xdr:col>5</xdr:col>
      <xdr:colOff>139711</xdr:colOff>
      <xdr:row>43</xdr:row>
      <xdr:rowOff>88830</xdr:rowOff>
    </xdr:to>
    <xdr:cxnSp macro="">
      <xdr:nvCxnSpPr>
        <xdr:cNvPr id="1282336" name="Straight Connector 1282335"/>
        <xdr:cNvCxnSpPr/>
      </xdr:nvCxnSpPr>
      <xdr:spPr>
        <a:xfrm flipV="1">
          <a:off x="2667053" y="23082766"/>
          <a:ext cx="171408" cy="2153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193809</xdr:colOff>
      <xdr:row>41</xdr:row>
      <xdr:rowOff>182201</xdr:rowOff>
    </xdr:from>
    <xdr:to>
      <xdr:col>6</xdr:col>
      <xdr:colOff>230012</xdr:colOff>
      <xdr:row>41</xdr:row>
      <xdr:rowOff>224972</xdr:rowOff>
    </xdr:to>
    <xdr:cxnSp macro="">
      <xdr:nvCxnSpPr>
        <xdr:cNvPr id="1282337" name="Straight Connector 1282336"/>
        <xdr:cNvCxnSpPr/>
      </xdr:nvCxnSpPr>
      <xdr:spPr>
        <a:xfrm flipV="1">
          <a:off x="3432309" y="22311951"/>
          <a:ext cx="36203" cy="427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13189</xdr:colOff>
      <xdr:row>41</xdr:row>
      <xdr:rowOff>224966</xdr:rowOff>
    </xdr:from>
    <xdr:to>
      <xdr:col>6</xdr:col>
      <xdr:colOff>193812</xdr:colOff>
      <xdr:row>41</xdr:row>
      <xdr:rowOff>438093</xdr:rowOff>
    </xdr:to>
    <xdr:cxnSp macro="">
      <xdr:nvCxnSpPr>
        <xdr:cNvPr id="1282338" name="Straight Connector 1282337"/>
        <xdr:cNvCxnSpPr/>
      </xdr:nvCxnSpPr>
      <xdr:spPr>
        <a:xfrm flipV="1">
          <a:off x="3251689" y="22354716"/>
          <a:ext cx="180623" cy="2131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501650</xdr:colOff>
      <xdr:row>41</xdr:row>
      <xdr:rowOff>438093</xdr:rowOff>
    </xdr:from>
    <xdr:to>
      <xdr:col>6</xdr:col>
      <xdr:colOff>13190</xdr:colOff>
      <xdr:row>41</xdr:row>
      <xdr:rowOff>498704</xdr:rowOff>
    </xdr:to>
    <xdr:cxnSp macro="">
      <xdr:nvCxnSpPr>
        <xdr:cNvPr id="1282339" name="Straight Connector 1282338"/>
        <xdr:cNvCxnSpPr/>
      </xdr:nvCxnSpPr>
      <xdr:spPr>
        <a:xfrm flipV="1">
          <a:off x="3200400" y="22567843"/>
          <a:ext cx="51290" cy="606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230058</xdr:colOff>
      <xdr:row>41</xdr:row>
      <xdr:rowOff>182139</xdr:rowOff>
    </xdr:from>
    <xdr:to>
      <xdr:col>6</xdr:col>
      <xdr:colOff>230065</xdr:colOff>
      <xdr:row>41</xdr:row>
      <xdr:rowOff>182147</xdr:rowOff>
    </xdr:to>
    <xdr:cxnSp macro="">
      <xdr:nvCxnSpPr>
        <xdr:cNvPr id="1282340" name="Straight Connector 1282339"/>
        <xdr:cNvCxnSpPr/>
      </xdr:nvCxnSpPr>
      <xdr:spPr>
        <a:xfrm flipV="1">
          <a:off x="3468558" y="22311889"/>
          <a:ext cx="7" cy="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230018</xdr:colOff>
      <xdr:row>41</xdr:row>
      <xdr:rowOff>182144</xdr:rowOff>
    </xdr:from>
    <xdr:to>
      <xdr:col>6</xdr:col>
      <xdr:colOff>230058</xdr:colOff>
      <xdr:row>41</xdr:row>
      <xdr:rowOff>182192</xdr:rowOff>
    </xdr:to>
    <xdr:cxnSp macro="">
      <xdr:nvCxnSpPr>
        <xdr:cNvPr id="1282341" name="Straight Connector 1282340"/>
        <xdr:cNvCxnSpPr/>
      </xdr:nvCxnSpPr>
      <xdr:spPr>
        <a:xfrm flipV="1">
          <a:off x="3468518" y="22311894"/>
          <a:ext cx="40" cy="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230012</xdr:colOff>
      <xdr:row>41</xdr:row>
      <xdr:rowOff>182194</xdr:rowOff>
    </xdr:from>
    <xdr:to>
      <xdr:col>6</xdr:col>
      <xdr:colOff>230018</xdr:colOff>
      <xdr:row>41</xdr:row>
      <xdr:rowOff>182201</xdr:rowOff>
    </xdr:to>
    <xdr:cxnSp macro="">
      <xdr:nvCxnSpPr>
        <xdr:cNvPr id="1282342" name="Straight Connector 1282341"/>
        <xdr:cNvCxnSpPr/>
      </xdr:nvCxnSpPr>
      <xdr:spPr>
        <a:xfrm flipV="1">
          <a:off x="3468512" y="22311944"/>
          <a:ext cx="6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483142</xdr:colOff>
      <xdr:row>40</xdr:row>
      <xdr:rowOff>421605</xdr:rowOff>
    </xdr:from>
    <xdr:to>
      <xdr:col>6</xdr:col>
      <xdr:colOff>495300</xdr:colOff>
      <xdr:row>40</xdr:row>
      <xdr:rowOff>435387</xdr:rowOff>
    </xdr:to>
    <xdr:cxnSp macro="">
      <xdr:nvCxnSpPr>
        <xdr:cNvPr id="1282343" name="Straight Connector 1282342"/>
        <xdr:cNvCxnSpPr/>
      </xdr:nvCxnSpPr>
      <xdr:spPr>
        <a:xfrm flipV="1">
          <a:off x="3721642" y="22011605"/>
          <a:ext cx="12158" cy="137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260438</xdr:colOff>
      <xdr:row>40</xdr:row>
      <xdr:rowOff>435383</xdr:rowOff>
    </xdr:from>
    <xdr:to>
      <xdr:col>6</xdr:col>
      <xdr:colOff>483145</xdr:colOff>
      <xdr:row>41</xdr:row>
      <xdr:rowOff>147696</xdr:rowOff>
    </xdr:to>
    <xdr:cxnSp macro="">
      <xdr:nvCxnSpPr>
        <xdr:cNvPr id="1282344" name="Straight Connector 1282343"/>
        <xdr:cNvCxnSpPr/>
      </xdr:nvCxnSpPr>
      <xdr:spPr>
        <a:xfrm flipV="1">
          <a:off x="3498938" y="22025383"/>
          <a:ext cx="222707" cy="2520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230065</xdr:colOff>
      <xdr:row>41</xdr:row>
      <xdr:rowOff>147696</xdr:rowOff>
    </xdr:from>
    <xdr:to>
      <xdr:col>6</xdr:col>
      <xdr:colOff>260438</xdr:colOff>
      <xdr:row>41</xdr:row>
      <xdr:rowOff>182139</xdr:rowOff>
    </xdr:to>
    <xdr:cxnSp macro="">
      <xdr:nvCxnSpPr>
        <xdr:cNvPr id="1282345" name="Straight Connector 1282344"/>
        <xdr:cNvCxnSpPr/>
      </xdr:nvCxnSpPr>
      <xdr:spPr>
        <a:xfrm flipV="1">
          <a:off x="3468565" y="22277446"/>
          <a:ext cx="30373" cy="344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529404</xdr:colOff>
      <xdr:row>40</xdr:row>
      <xdr:rowOff>278391</xdr:rowOff>
    </xdr:from>
    <xdr:to>
      <xdr:col>7</xdr:col>
      <xdr:colOff>96081</xdr:colOff>
      <xdr:row>40</xdr:row>
      <xdr:rowOff>386761</xdr:rowOff>
    </xdr:to>
    <xdr:cxnSp macro="">
      <xdr:nvCxnSpPr>
        <xdr:cNvPr id="1282346" name="Straight Connector 1282345"/>
        <xdr:cNvCxnSpPr/>
      </xdr:nvCxnSpPr>
      <xdr:spPr>
        <a:xfrm flipV="1">
          <a:off x="3767904" y="21868391"/>
          <a:ext cx="106427" cy="1083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40</xdr:row>
      <xdr:rowOff>386761</xdr:rowOff>
    </xdr:from>
    <xdr:to>
      <xdr:col>6</xdr:col>
      <xdr:colOff>529405</xdr:colOff>
      <xdr:row>40</xdr:row>
      <xdr:rowOff>421605</xdr:rowOff>
    </xdr:to>
    <xdr:cxnSp macro="">
      <xdr:nvCxnSpPr>
        <xdr:cNvPr id="1282347" name="Straight Connector 1282346"/>
        <xdr:cNvCxnSpPr/>
      </xdr:nvCxnSpPr>
      <xdr:spPr>
        <a:xfrm flipV="1">
          <a:off x="3733800" y="21976761"/>
          <a:ext cx="34105" cy="348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1066800</xdr:colOff>
          <xdr:row>0</xdr:row>
          <xdr:rowOff>314325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Plot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497208</xdr:colOff>
      <xdr:row>27</xdr:row>
      <xdr:rowOff>369529</xdr:rowOff>
    </xdr:from>
    <xdr:to>
      <xdr:col>8</xdr:col>
      <xdr:colOff>268132</xdr:colOff>
      <xdr:row>28</xdr:row>
      <xdr:rowOff>390623</xdr:rowOff>
    </xdr:to>
    <xdr:cxnSp macro="">
      <xdr:nvCxnSpPr>
        <xdr:cNvPr id="37186" name="Straight Connector 37185"/>
        <xdr:cNvCxnSpPr/>
      </xdr:nvCxnSpPr>
      <xdr:spPr>
        <a:xfrm>
          <a:off x="4164333" y="14514154"/>
          <a:ext cx="294799" cy="5449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268132</xdr:colOff>
      <xdr:row>28</xdr:row>
      <xdr:rowOff>390623</xdr:rowOff>
    </xdr:from>
    <xdr:to>
      <xdr:col>10</xdr:col>
      <xdr:colOff>382349</xdr:colOff>
      <xdr:row>32</xdr:row>
      <xdr:rowOff>43715</xdr:rowOff>
    </xdr:to>
    <xdr:cxnSp macro="">
      <xdr:nvCxnSpPr>
        <xdr:cNvPr id="37187" name="Straight Connector 37186"/>
        <xdr:cNvCxnSpPr/>
      </xdr:nvCxnSpPr>
      <xdr:spPr>
        <a:xfrm>
          <a:off x="4459132" y="15059123"/>
          <a:ext cx="1161967" cy="17485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382349</xdr:colOff>
      <xdr:row>32</xdr:row>
      <xdr:rowOff>43715</xdr:rowOff>
    </xdr:from>
    <xdr:to>
      <xdr:col>11</xdr:col>
      <xdr:colOff>425046</xdr:colOff>
      <xdr:row>33</xdr:row>
      <xdr:rowOff>125017</xdr:rowOff>
    </xdr:to>
    <xdr:cxnSp macro="">
      <xdr:nvCxnSpPr>
        <xdr:cNvPr id="37188" name="Straight Connector 37187"/>
        <xdr:cNvCxnSpPr/>
      </xdr:nvCxnSpPr>
      <xdr:spPr>
        <a:xfrm>
          <a:off x="5621099" y="16807715"/>
          <a:ext cx="566572" cy="6051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425046</xdr:colOff>
      <xdr:row>33</xdr:row>
      <xdr:rowOff>125017</xdr:rowOff>
    </xdr:from>
    <xdr:to>
      <xdr:col>12</xdr:col>
      <xdr:colOff>458060</xdr:colOff>
      <xdr:row>34</xdr:row>
      <xdr:rowOff>25499</xdr:rowOff>
    </xdr:to>
    <xdr:cxnSp macro="">
      <xdr:nvCxnSpPr>
        <xdr:cNvPr id="37189" name="Straight Connector 37188"/>
        <xdr:cNvCxnSpPr/>
      </xdr:nvCxnSpPr>
      <xdr:spPr>
        <a:xfrm>
          <a:off x="6187671" y="17412892"/>
          <a:ext cx="556889" cy="4243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458060</xdr:colOff>
      <xdr:row>34</xdr:row>
      <xdr:rowOff>25499</xdr:rowOff>
    </xdr:from>
    <xdr:to>
      <xdr:col>14</xdr:col>
      <xdr:colOff>494812</xdr:colOff>
      <xdr:row>34</xdr:row>
      <xdr:rowOff>327526</xdr:rowOff>
    </xdr:to>
    <xdr:cxnSp macro="">
      <xdr:nvCxnSpPr>
        <xdr:cNvPr id="37190" name="Straight Connector 37189"/>
        <xdr:cNvCxnSpPr/>
      </xdr:nvCxnSpPr>
      <xdr:spPr>
        <a:xfrm>
          <a:off x="6744560" y="17837249"/>
          <a:ext cx="1084502" cy="3020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494812</xdr:colOff>
      <xdr:row>34</xdr:row>
      <xdr:rowOff>325814</xdr:rowOff>
    </xdr:from>
    <xdr:to>
      <xdr:col>14</xdr:col>
      <xdr:colOff>519712</xdr:colOff>
      <xdr:row>34</xdr:row>
      <xdr:rowOff>327526</xdr:rowOff>
    </xdr:to>
    <xdr:cxnSp macro="">
      <xdr:nvCxnSpPr>
        <xdr:cNvPr id="37191" name="Straight Connector 37190"/>
        <xdr:cNvCxnSpPr/>
      </xdr:nvCxnSpPr>
      <xdr:spPr>
        <a:xfrm flipV="1">
          <a:off x="7829062" y="18137564"/>
          <a:ext cx="24900" cy="171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519712</xdr:colOff>
      <xdr:row>34</xdr:row>
      <xdr:rowOff>325814</xdr:rowOff>
    </xdr:from>
    <xdr:to>
      <xdr:col>14</xdr:col>
      <xdr:colOff>519766</xdr:colOff>
      <xdr:row>34</xdr:row>
      <xdr:rowOff>325814</xdr:rowOff>
    </xdr:to>
    <xdr:cxnSp macro="">
      <xdr:nvCxnSpPr>
        <xdr:cNvPr id="37192" name="Straight Connector 37191"/>
        <xdr:cNvCxnSpPr/>
      </xdr:nvCxnSpPr>
      <xdr:spPr>
        <a:xfrm>
          <a:off x="7853962" y="18137564"/>
          <a:ext cx="5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519766</xdr:colOff>
      <xdr:row>34</xdr:row>
      <xdr:rowOff>325811</xdr:rowOff>
    </xdr:from>
    <xdr:to>
      <xdr:col>16</xdr:col>
      <xdr:colOff>515307</xdr:colOff>
      <xdr:row>34</xdr:row>
      <xdr:rowOff>325814</xdr:rowOff>
    </xdr:to>
    <xdr:cxnSp macro="">
      <xdr:nvCxnSpPr>
        <xdr:cNvPr id="37193" name="Straight Connector 37192"/>
        <xdr:cNvCxnSpPr/>
      </xdr:nvCxnSpPr>
      <xdr:spPr>
        <a:xfrm flipV="1">
          <a:off x="7854016" y="18137561"/>
          <a:ext cx="1043291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515307</xdr:colOff>
      <xdr:row>34</xdr:row>
      <xdr:rowOff>325811</xdr:rowOff>
    </xdr:from>
    <xdr:to>
      <xdr:col>22</xdr:col>
      <xdr:colOff>42896</xdr:colOff>
      <xdr:row>34</xdr:row>
      <xdr:rowOff>325811</xdr:rowOff>
    </xdr:to>
    <xdr:cxnSp macro="">
      <xdr:nvCxnSpPr>
        <xdr:cNvPr id="37194" name="Straight Connector 37193"/>
        <xdr:cNvCxnSpPr/>
      </xdr:nvCxnSpPr>
      <xdr:spPr>
        <a:xfrm>
          <a:off x="8897307" y="18137561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42896</xdr:colOff>
      <xdr:row>34</xdr:row>
      <xdr:rowOff>325811</xdr:rowOff>
    </xdr:from>
    <xdr:to>
      <xdr:col>27</xdr:col>
      <xdr:colOff>94360</xdr:colOff>
      <xdr:row>34</xdr:row>
      <xdr:rowOff>325811</xdr:rowOff>
    </xdr:to>
    <xdr:cxnSp macro="">
      <xdr:nvCxnSpPr>
        <xdr:cNvPr id="37195" name="Straight Connector 37194"/>
        <xdr:cNvCxnSpPr/>
      </xdr:nvCxnSpPr>
      <xdr:spPr>
        <a:xfrm>
          <a:off x="11568146" y="18137561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94360</xdr:colOff>
      <xdr:row>34</xdr:row>
      <xdr:rowOff>325811</xdr:rowOff>
    </xdr:from>
    <xdr:to>
      <xdr:col>32</xdr:col>
      <xdr:colOff>145825</xdr:colOff>
      <xdr:row>34</xdr:row>
      <xdr:rowOff>325811</xdr:rowOff>
    </xdr:to>
    <xdr:cxnSp macro="">
      <xdr:nvCxnSpPr>
        <xdr:cNvPr id="37196" name="Straight Connector 37195"/>
        <xdr:cNvCxnSpPr/>
      </xdr:nvCxnSpPr>
      <xdr:spPr>
        <a:xfrm>
          <a:off x="14238985" y="18137561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145825</xdr:colOff>
      <xdr:row>34</xdr:row>
      <xdr:rowOff>325811</xdr:rowOff>
    </xdr:from>
    <xdr:to>
      <xdr:col>37</xdr:col>
      <xdr:colOff>197290</xdr:colOff>
      <xdr:row>34</xdr:row>
      <xdr:rowOff>325811</xdr:rowOff>
    </xdr:to>
    <xdr:cxnSp macro="">
      <xdr:nvCxnSpPr>
        <xdr:cNvPr id="37197" name="Straight Connector 37196"/>
        <xdr:cNvCxnSpPr/>
      </xdr:nvCxnSpPr>
      <xdr:spPr>
        <a:xfrm>
          <a:off x="16909825" y="18137561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197290</xdr:colOff>
      <xdr:row>34</xdr:row>
      <xdr:rowOff>325811</xdr:rowOff>
    </xdr:from>
    <xdr:to>
      <xdr:col>42</xdr:col>
      <xdr:colOff>248755</xdr:colOff>
      <xdr:row>34</xdr:row>
      <xdr:rowOff>325811</xdr:rowOff>
    </xdr:to>
    <xdr:cxnSp macro="">
      <xdr:nvCxnSpPr>
        <xdr:cNvPr id="37198" name="Straight Connector 37197"/>
        <xdr:cNvCxnSpPr/>
      </xdr:nvCxnSpPr>
      <xdr:spPr>
        <a:xfrm>
          <a:off x="19580665" y="18137561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248755</xdr:colOff>
      <xdr:row>34</xdr:row>
      <xdr:rowOff>325811</xdr:rowOff>
    </xdr:from>
    <xdr:to>
      <xdr:col>47</xdr:col>
      <xdr:colOff>300220</xdr:colOff>
      <xdr:row>34</xdr:row>
      <xdr:rowOff>325811</xdr:rowOff>
    </xdr:to>
    <xdr:cxnSp macro="">
      <xdr:nvCxnSpPr>
        <xdr:cNvPr id="37199" name="Straight Connector 37198"/>
        <xdr:cNvCxnSpPr/>
      </xdr:nvCxnSpPr>
      <xdr:spPr>
        <a:xfrm>
          <a:off x="22251505" y="18137561"/>
          <a:ext cx="2670840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300220</xdr:colOff>
      <xdr:row>34</xdr:row>
      <xdr:rowOff>325811</xdr:rowOff>
    </xdr:from>
    <xdr:to>
      <xdr:col>52</xdr:col>
      <xdr:colOff>351684</xdr:colOff>
      <xdr:row>34</xdr:row>
      <xdr:rowOff>325811</xdr:rowOff>
    </xdr:to>
    <xdr:cxnSp macro="">
      <xdr:nvCxnSpPr>
        <xdr:cNvPr id="37200" name="Straight Connector 37199"/>
        <xdr:cNvCxnSpPr/>
      </xdr:nvCxnSpPr>
      <xdr:spPr>
        <a:xfrm>
          <a:off x="24922345" y="18137561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351684</xdr:colOff>
      <xdr:row>34</xdr:row>
      <xdr:rowOff>325811</xdr:rowOff>
    </xdr:from>
    <xdr:to>
      <xdr:col>57</xdr:col>
      <xdr:colOff>403151</xdr:colOff>
      <xdr:row>34</xdr:row>
      <xdr:rowOff>325811</xdr:rowOff>
    </xdr:to>
    <xdr:cxnSp macro="">
      <xdr:nvCxnSpPr>
        <xdr:cNvPr id="37201" name="Straight Connector 37200"/>
        <xdr:cNvCxnSpPr/>
      </xdr:nvCxnSpPr>
      <xdr:spPr>
        <a:xfrm>
          <a:off x="27593184" y="18137561"/>
          <a:ext cx="2670842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403151</xdr:colOff>
      <xdr:row>34</xdr:row>
      <xdr:rowOff>325811</xdr:rowOff>
    </xdr:from>
    <xdr:to>
      <xdr:col>62</xdr:col>
      <xdr:colOff>454614</xdr:colOff>
      <xdr:row>34</xdr:row>
      <xdr:rowOff>325811</xdr:rowOff>
    </xdr:to>
    <xdr:cxnSp macro="">
      <xdr:nvCxnSpPr>
        <xdr:cNvPr id="37202" name="Straight Connector 37201"/>
        <xdr:cNvCxnSpPr/>
      </xdr:nvCxnSpPr>
      <xdr:spPr>
        <a:xfrm>
          <a:off x="30264026" y="18137561"/>
          <a:ext cx="267083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454614</xdr:colOff>
      <xdr:row>34</xdr:row>
      <xdr:rowOff>325811</xdr:rowOff>
    </xdr:from>
    <xdr:to>
      <xdr:col>67</xdr:col>
      <xdr:colOff>506078</xdr:colOff>
      <xdr:row>34</xdr:row>
      <xdr:rowOff>325811</xdr:rowOff>
    </xdr:to>
    <xdr:cxnSp macro="">
      <xdr:nvCxnSpPr>
        <xdr:cNvPr id="37203" name="Straight Connector 37202"/>
        <xdr:cNvCxnSpPr/>
      </xdr:nvCxnSpPr>
      <xdr:spPr>
        <a:xfrm>
          <a:off x="32934864" y="18137561"/>
          <a:ext cx="2670839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506078</xdr:colOff>
      <xdr:row>34</xdr:row>
      <xdr:rowOff>325811</xdr:rowOff>
    </xdr:from>
    <xdr:to>
      <xdr:col>69</xdr:col>
      <xdr:colOff>260096</xdr:colOff>
      <xdr:row>34</xdr:row>
      <xdr:rowOff>325811</xdr:rowOff>
    </xdr:to>
    <xdr:cxnSp macro="">
      <xdr:nvCxnSpPr>
        <xdr:cNvPr id="37204" name="Straight Connector 37203"/>
        <xdr:cNvCxnSpPr/>
      </xdr:nvCxnSpPr>
      <xdr:spPr>
        <a:xfrm>
          <a:off x="35605703" y="18137561"/>
          <a:ext cx="801768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260096</xdr:colOff>
      <xdr:row>34</xdr:row>
      <xdr:rowOff>325811</xdr:rowOff>
    </xdr:from>
    <xdr:to>
      <xdr:col>69</xdr:col>
      <xdr:colOff>260148</xdr:colOff>
      <xdr:row>34</xdr:row>
      <xdr:rowOff>325825</xdr:rowOff>
    </xdr:to>
    <xdr:cxnSp macro="">
      <xdr:nvCxnSpPr>
        <xdr:cNvPr id="37205" name="Straight Connector 37204"/>
        <xdr:cNvCxnSpPr/>
      </xdr:nvCxnSpPr>
      <xdr:spPr>
        <a:xfrm>
          <a:off x="36407471" y="18137561"/>
          <a:ext cx="52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260148</xdr:colOff>
      <xdr:row>34</xdr:row>
      <xdr:rowOff>325825</xdr:rowOff>
    </xdr:from>
    <xdr:to>
      <xdr:col>69</xdr:col>
      <xdr:colOff>513206</xdr:colOff>
      <xdr:row>34</xdr:row>
      <xdr:rowOff>408212</xdr:rowOff>
    </xdr:to>
    <xdr:cxnSp macro="">
      <xdr:nvCxnSpPr>
        <xdr:cNvPr id="37206" name="Straight Connector 37205"/>
        <xdr:cNvCxnSpPr/>
      </xdr:nvCxnSpPr>
      <xdr:spPr>
        <a:xfrm>
          <a:off x="36407523" y="18137575"/>
          <a:ext cx="253058" cy="823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513206</xdr:colOff>
      <xdr:row>34</xdr:row>
      <xdr:rowOff>408212</xdr:rowOff>
    </xdr:from>
    <xdr:to>
      <xdr:col>71</xdr:col>
      <xdr:colOff>479850</xdr:colOff>
      <xdr:row>35</xdr:row>
      <xdr:rowOff>214588</xdr:rowOff>
    </xdr:to>
    <xdr:cxnSp macro="">
      <xdr:nvCxnSpPr>
        <xdr:cNvPr id="37207" name="Straight Connector 37206"/>
        <xdr:cNvCxnSpPr/>
      </xdr:nvCxnSpPr>
      <xdr:spPr>
        <a:xfrm>
          <a:off x="36660581" y="18219962"/>
          <a:ext cx="1014394" cy="3302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479850</xdr:colOff>
      <xdr:row>34</xdr:row>
      <xdr:rowOff>40842</xdr:rowOff>
    </xdr:from>
    <xdr:to>
      <xdr:col>73</xdr:col>
      <xdr:colOff>220179</xdr:colOff>
      <xdr:row>35</xdr:row>
      <xdr:rowOff>214588</xdr:rowOff>
    </xdr:to>
    <xdr:cxnSp macro="">
      <xdr:nvCxnSpPr>
        <xdr:cNvPr id="37208" name="Straight Connector 37207"/>
        <xdr:cNvCxnSpPr/>
      </xdr:nvCxnSpPr>
      <xdr:spPr>
        <a:xfrm flipV="1">
          <a:off x="37674975" y="17852592"/>
          <a:ext cx="788079" cy="6976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220179</xdr:colOff>
      <xdr:row>31</xdr:row>
      <xdr:rowOff>435837</xdr:rowOff>
    </xdr:from>
    <xdr:to>
      <xdr:col>75</xdr:col>
      <xdr:colOff>116455</xdr:colOff>
      <xdr:row>34</xdr:row>
      <xdr:rowOff>40842</xdr:rowOff>
    </xdr:to>
    <xdr:cxnSp macro="">
      <xdr:nvCxnSpPr>
        <xdr:cNvPr id="37209" name="Straight Connector 37208"/>
        <xdr:cNvCxnSpPr/>
      </xdr:nvCxnSpPr>
      <xdr:spPr>
        <a:xfrm flipV="1">
          <a:off x="38463054" y="16675962"/>
          <a:ext cx="944026" cy="11766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116455</xdr:colOff>
      <xdr:row>27</xdr:row>
      <xdr:rowOff>367258</xdr:rowOff>
    </xdr:from>
    <xdr:to>
      <xdr:col>78</xdr:col>
      <xdr:colOff>281099</xdr:colOff>
      <xdr:row>31</xdr:row>
      <xdr:rowOff>435837</xdr:rowOff>
    </xdr:to>
    <xdr:cxnSp macro="">
      <xdr:nvCxnSpPr>
        <xdr:cNvPr id="37210" name="Straight Connector 37209"/>
        <xdr:cNvCxnSpPr/>
      </xdr:nvCxnSpPr>
      <xdr:spPr>
        <a:xfrm flipV="1">
          <a:off x="39407080" y="14511883"/>
          <a:ext cx="1736269" cy="21640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497205</xdr:colOff>
      <xdr:row>27</xdr:row>
      <xdr:rowOff>369466</xdr:rowOff>
    </xdr:from>
    <xdr:to>
      <xdr:col>8</xdr:col>
      <xdr:colOff>252159</xdr:colOff>
      <xdr:row>28</xdr:row>
      <xdr:rowOff>92346</xdr:rowOff>
    </xdr:to>
    <xdr:cxnSp macro="">
      <xdr:nvCxnSpPr>
        <xdr:cNvPr id="37211" name="Straight Connector 37210"/>
        <xdr:cNvCxnSpPr/>
      </xdr:nvCxnSpPr>
      <xdr:spPr>
        <a:xfrm>
          <a:off x="4164330" y="14514091"/>
          <a:ext cx="278829" cy="2467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252159</xdr:colOff>
      <xdr:row>28</xdr:row>
      <xdr:rowOff>92346</xdr:rowOff>
    </xdr:from>
    <xdr:to>
      <xdr:col>10</xdr:col>
      <xdr:colOff>325303</xdr:colOff>
      <xdr:row>30</xdr:row>
      <xdr:rowOff>26192</xdr:rowOff>
    </xdr:to>
    <xdr:cxnSp macro="">
      <xdr:nvCxnSpPr>
        <xdr:cNvPr id="37212" name="Straight Connector 37211"/>
        <xdr:cNvCxnSpPr/>
      </xdr:nvCxnSpPr>
      <xdr:spPr>
        <a:xfrm>
          <a:off x="4443159" y="14760846"/>
          <a:ext cx="1120894" cy="9815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325303</xdr:colOff>
      <xdr:row>30</xdr:row>
      <xdr:rowOff>26192</xdr:rowOff>
    </xdr:from>
    <xdr:to>
      <xdr:col>11</xdr:col>
      <xdr:colOff>361722</xdr:colOff>
      <xdr:row>30</xdr:row>
      <xdr:rowOff>514150</xdr:rowOff>
    </xdr:to>
    <xdr:cxnSp macro="">
      <xdr:nvCxnSpPr>
        <xdr:cNvPr id="37213" name="Straight Connector 37212"/>
        <xdr:cNvCxnSpPr/>
      </xdr:nvCxnSpPr>
      <xdr:spPr>
        <a:xfrm>
          <a:off x="5564053" y="15742442"/>
          <a:ext cx="560294" cy="4879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361722</xdr:colOff>
      <xdr:row>30</xdr:row>
      <xdr:rowOff>514150</xdr:rowOff>
    </xdr:from>
    <xdr:to>
      <xdr:col>12</xdr:col>
      <xdr:colOff>398192</xdr:colOff>
      <xdr:row>31</xdr:row>
      <xdr:rowOff>479158</xdr:rowOff>
    </xdr:to>
    <xdr:cxnSp macro="">
      <xdr:nvCxnSpPr>
        <xdr:cNvPr id="37214" name="Straight Connector 37213"/>
        <xdr:cNvCxnSpPr/>
      </xdr:nvCxnSpPr>
      <xdr:spPr>
        <a:xfrm>
          <a:off x="6124347" y="16230400"/>
          <a:ext cx="560345" cy="488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398192</xdr:colOff>
      <xdr:row>31</xdr:row>
      <xdr:rowOff>479158</xdr:rowOff>
    </xdr:from>
    <xdr:to>
      <xdr:col>14</xdr:col>
      <xdr:colOff>471732</xdr:colOff>
      <xdr:row>33</xdr:row>
      <xdr:rowOff>420402</xdr:rowOff>
    </xdr:to>
    <xdr:cxnSp macro="">
      <xdr:nvCxnSpPr>
        <xdr:cNvPr id="37215" name="Straight Connector 37214"/>
        <xdr:cNvCxnSpPr/>
      </xdr:nvCxnSpPr>
      <xdr:spPr>
        <a:xfrm>
          <a:off x="6684692" y="16719283"/>
          <a:ext cx="1121290" cy="9889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471732</xdr:colOff>
      <xdr:row>33</xdr:row>
      <xdr:rowOff>420402</xdr:rowOff>
    </xdr:from>
    <xdr:to>
      <xdr:col>14</xdr:col>
      <xdr:colOff>497978</xdr:colOff>
      <xdr:row>33</xdr:row>
      <xdr:rowOff>443821</xdr:rowOff>
    </xdr:to>
    <xdr:cxnSp macro="">
      <xdr:nvCxnSpPr>
        <xdr:cNvPr id="37216" name="Straight Connector 37215"/>
        <xdr:cNvCxnSpPr/>
      </xdr:nvCxnSpPr>
      <xdr:spPr>
        <a:xfrm>
          <a:off x="7805982" y="17708277"/>
          <a:ext cx="26246" cy="234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497978</xdr:colOff>
      <xdr:row>33</xdr:row>
      <xdr:rowOff>443821</xdr:rowOff>
    </xdr:from>
    <xdr:to>
      <xdr:col>14</xdr:col>
      <xdr:colOff>519766</xdr:colOff>
      <xdr:row>34</xdr:row>
      <xdr:rowOff>325811</xdr:rowOff>
    </xdr:to>
    <xdr:cxnSp macro="">
      <xdr:nvCxnSpPr>
        <xdr:cNvPr id="37217" name="Straight Connector 37216"/>
        <xdr:cNvCxnSpPr/>
      </xdr:nvCxnSpPr>
      <xdr:spPr>
        <a:xfrm>
          <a:off x="7832228" y="17731696"/>
          <a:ext cx="21788" cy="4058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519766</xdr:colOff>
      <xdr:row>34</xdr:row>
      <xdr:rowOff>187981</xdr:rowOff>
    </xdr:from>
    <xdr:to>
      <xdr:col>16</xdr:col>
      <xdr:colOff>515307</xdr:colOff>
      <xdr:row>34</xdr:row>
      <xdr:rowOff>325811</xdr:rowOff>
    </xdr:to>
    <xdr:cxnSp macro="">
      <xdr:nvCxnSpPr>
        <xdr:cNvPr id="37218" name="Straight Connector 37217"/>
        <xdr:cNvCxnSpPr/>
      </xdr:nvCxnSpPr>
      <xdr:spPr>
        <a:xfrm flipV="1">
          <a:off x="7854016" y="17999731"/>
          <a:ext cx="1043291" cy="1378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515307</xdr:colOff>
      <xdr:row>33</xdr:row>
      <xdr:rowOff>326020</xdr:rowOff>
    </xdr:from>
    <xdr:to>
      <xdr:col>22</xdr:col>
      <xdr:colOff>42896</xdr:colOff>
      <xdr:row>34</xdr:row>
      <xdr:rowOff>187981</xdr:rowOff>
    </xdr:to>
    <xdr:cxnSp macro="">
      <xdr:nvCxnSpPr>
        <xdr:cNvPr id="37219" name="Straight Connector 37218"/>
        <xdr:cNvCxnSpPr/>
      </xdr:nvCxnSpPr>
      <xdr:spPr>
        <a:xfrm flipV="1">
          <a:off x="8897307" y="17613895"/>
          <a:ext cx="2670839" cy="3858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42896</xdr:colOff>
      <xdr:row>32</xdr:row>
      <xdr:rowOff>501910</xdr:rowOff>
    </xdr:from>
    <xdr:to>
      <xdr:col>27</xdr:col>
      <xdr:colOff>94360</xdr:colOff>
      <xdr:row>33</xdr:row>
      <xdr:rowOff>326020</xdr:rowOff>
    </xdr:to>
    <xdr:cxnSp macro="">
      <xdr:nvCxnSpPr>
        <xdr:cNvPr id="37220" name="Straight Connector 37219"/>
        <xdr:cNvCxnSpPr/>
      </xdr:nvCxnSpPr>
      <xdr:spPr>
        <a:xfrm flipV="1">
          <a:off x="11568146" y="17265910"/>
          <a:ext cx="2670839" cy="3479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94360</xdr:colOff>
      <xdr:row>32</xdr:row>
      <xdr:rowOff>250065</xdr:rowOff>
    </xdr:from>
    <xdr:to>
      <xdr:col>32</xdr:col>
      <xdr:colOff>145825</xdr:colOff>
      <xdr:row>32</xdr:row>
      <xdr:rowOff>501910</xdr:rowOff>
    </xdr:to>
    <xdr:cxnSp macro="">
      <xdr:nvCxnSpPr>
        <xdr:cNvPr id="37221" name="Straight Connector 37220"/>
        <xdr:cNvCxnSpPr/>
      </xdr:nvCxnSpPr>
      <xdr:spPr>
        <a:xfrm flipV="1">
          <a:off x="14238985" y="17014065"/>
          <a:ext cx="2670840" cy="2518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145825</xdr:colOff>
      <xdr:row>32</xdr:row>
      <xdr:rowOff>109545</xdr:rowOff>
    </xdr:from>
    <xdr:to>
      <xdr:col>37</xdr:col>
      <xdr:colOff>197290</xdr:colOff>
      <xdr:row>32</xdr:row>
      <xdr:rowOff>250065</xdr:rowOff>
    </xdr:to>
    <xdr:cxnSp macro="">
      <xdr:nvCxnSpPr>
        <xdr:cNvPr id="37222" name="Straight Connector 37221"/>
        <xdr:cNvCxnSpPr/>
      </xdr:nvCxnSpPr>
      <xdr:spPr>
        <a:xfrm flipV="1">
          <a:off x="16909825" y="16873545"/>
          <a:ext cx="2670840" cy="1405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197290</xdr:colOff>
      <xdr:row>32</xdr:row>
      <xdr:rowOff>68838</xdr:rowOff>
    </xdr:from>
    <xdr:to>
      <xdr:col>42</xdr:col>
      <xdr:colOff>248755</xdr:colOff>
      <xdr:row>32</xdr:row>
      <xdr:rowOff>109545</xdr:rowOff>
    </xdr:to>
    <xdr:cxnSp macro="">
      <xdr:nvCxnSpPr>
        <xdr:cNvPr id="37223" name="Straight Connector 37222"/>
        <xdr:cNvCxnSpPr/>
      </xdr:nvCxnSpPr>
      <xdr:spPr>
        <a:xfrm flipV="1">
          <a:off x="19580665" y="16832838"/>
          <a:ext cx="2670840" cy="407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248755</xdr:colOff>
      <xdr:row>32</xdr:row>
      <xdr:rowOff>68838</xdr:rowOff>
    </xdr:from>
    <xdr:to>
      <xdr:col>47</xdr:col>
      <xdr:colOff>300220</xdr:colOff>
      <xdr:row>32</xdr:row>
      <xdr:rowOff>106136</xdr:rowOff>
    </xdr:to>
    <xdr:cxnSp macro="">
      <xdr:nvCxnSpPr>
        <xdr:cNvPr id="37224" name="Straight Connector 37223"/>
        <xdr:cNvCxnSpPr/>
      </xdr:nvCxnSpPr>
      <xdr:spPr>
        <a:xfrm>
          <a:off x="22251505" y="16832838"/>
          <a:ext cx="2670840" cy="372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300220</xdr:colOff>
      <xdr:row>32</xdr:row>
      <xdr:rowOff>106136</xdr:rowOff>
    </xdr:from>
    <xdr:to>
      <xdr:col>52</xdr:col>
      <xdr:colOff>351684</xdr:colOff>
      <xdr:row>32</xdr:row>
      <xdr:rowOff>205747</xdr:rowOff>
    </xdr:to>
    <xdr:cxnSp macro="">
      <xdr:nvCxnSpPr>
        <xdr:cNvPr id="37225" name="Straight Connector 37224"/>
        <xdr:cNvCxnSpPr/>
      </xdr:nvCxnSpPr>
      <xdr:spPr>
        <a:xfrm>
          <a:off x="24922345" y="16870136"/>
          <a:ext cx="2670839" cy="996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351684</xdr:colOff>
      <xdr:row>32</xdr:row>
      <xdr:rowOff>205747</xdr:rowOff>
    </xdr:from>
    <xdr:to>
      <xdr:col>57</xdr:col>
      <xdr:colOff>403151</xdr:colOff>
      <xdr:row>32</xdr:row>
      <xdr:rowOff>374497</xdr:rowOff>
    </xdr:to>
    <xdr:cxnSp macro="">
      <xdr:nvCxnSpPr>
        <xdr:cNvPr id="37226" name="Straight Connector 37225"/>
        <xdr:cNvCxnSpPr/>
      </xdr:nvCxnSpPr>
      <xdr:spPr>
        <a:xfrm>
          <a:off x="27593184" y="16969747"/>
          <a:ext cx="2670842" cy="16875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403151</xdr:colOff>
      <xdr:row>32</xdr:row>
      <xdr:rowOff>374497</xdr:rowOff>
    </xdr:from>
    <xdr:to>
      <xdr:col>62</xdr:col>
      <xdr:colOff>454614</xdr:colOff>
      <xdr:row>33</xdr:row>
      <xdr:rowOff>126724</xdr:rowOff>
    </xdr:to>
    <xdr:cxnSp macro="">
      <xdr:nvCxnSpPr>
        <xdr:cNvPr id="37227" name="Straight Connector 37226"/>
        <xdr:cNvCxnSpPr/>
      </xdr:nvCxnSpPr>
      <xdr:spPr>
        <a:xfrm>
          <a:off x="30264026" y="17138497"/>
          <a:ext cx="2670838" cy="27610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454614</xdr:colOff>
      <xdr:row>33</xdr:row>
      <xdr:rowOff>126724</xdr:rowOff>
    </xdr:from>
    <xdr:to>
      <xdr:col>67</xdr:col>
      <xdr:colOff>506078</xdr:colOff>
      <xdr:row>34</xdr:row>
      <xdr:rowOff>109981</xdr:rowOff>
    </xdr:to>
    <xdr:cxnSp macro="">
      <xdr:nvCxnSpPr>
        <xdr:cNvPr id="37228" name="Straight Connector 37227"/>
        <xdr:cNvCxnSpPr/>
      </xdr:nvCxnSpPr>
      <xdr:spPr>
        <a:xfrm>
          <a:off x="32934864" y="17414599"/>
          <a:ext cx="2670839" cy="50713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506078</xdr:colOff>
      <xdr:row>34</xdr:row>
      <xdr:rowOff>109981</xdr:rowOff>
    </xdr:from>
    <xdr:to>
      <xdr:col>69</xdr:col>
      <xdr:colOff>260096</xdr:colOff>
      <xdr:row>34</xdr:row>
      <xdr:rowOff>325810</xdr:rowOff>
    </xdr:to>
    <xdr:cxnSp macro="">
      <xdr:nvCxnSpPr>
        <xdr:cNvPr id="37229" name="Straight Connector 37228"/>
        <xdr:cNvCxnSpPr/>
      </xdr:nvCxnSpPr>
      <xdr:spPr>
        <a:xfrm>
          <a:off x="35605703" y="17921731"/>
          <a:ext cx="801768" cy="2158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260096</xdr:colOff>
      <xdr:row>33</xdr:row>
      <xdr:rowOff>463217</xdr:rowOff>
    </xdr:from>
    <xdr:to>
      <xdr:col>69</xdr:col>
      <xdr:colOff>385973</xdr:colOff>
      <xdr:row>34</xdr:row>
      <xdr:rowOff>325810</xdr:rowOff>
    </xdr:to>
    <xdr:cxnSp macro="">
      <xdr:nvCxnSpPr>
        <xdr:cNvPr id="37230" name="Straight Connector 37229"/>
        <xdr:cNvCxnSpPr/>
      </xdr:nvCxnSpPr>
      <xdr:spPr>
        <a:xfrm flipV="1">
          <a:off x="36407471" y="17751092"/>
          <a:ext cx="125877" cy="3864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385973</xdr:colOff>
      <xdr:row>33</xdr:row>
      <xdr:rowOff>208228</xdr:rowOff>
    </xdr:from>
    <xdr:to>
      <xdr:col>70</xdr:col>
      <xdr:colOff>224994</xdr:colOff>
      <xdr:row>33</xdr:row>
      <xdr:rowOff>463217</xdr:rowOff>
    </xdr:to>
    <xdr:cxnSp macro="">
      <xdr:nvCxnSpPr>
        <xdr:cNvPr id="37231" name="Straight Connector 37230"/>
        <xdr:cNvCxnSpPr/>
      </xdr:nvCxnSpPr>
      <xdr:spPr>
        <a:xfrm flipV="1">
          <a:off x="36533348" y="17496103"/>
          <a:ext cx="362896" cy="2549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224994</xdr:colOff>
      <xdr:row>31</xdr:row>
      <xdr:rowOff>233848</xdr:rowOff>
    </xdr:from>
    <xdr:to>
      <xdr:col>73</xdr:col>
      <xdr:colOff>108052</xdr:colOff>
      <xdr:row>33</xdr:row>
      <xdr:rowOff>208228</xdr:rowOff>
    </xdr:to>
    <xdr:cxnSp macro="">
      <xdr:nvCxnSpPr>
        <xdr:cNvPr id="37232" name="Straight Connector 37231"/>
        <xdr:cNvCxnSpPr/>
      </xdr:nvCxnSpPr>
      <xdr:spPr>
        <a:xfrm flipV="1">
          <a:off x="36896244" y="16473973"/>
          <a:ext cx="1454683" cy="1022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108052</xdr:colOff>
      <xdr:row>30</xdr:row>
      <xdr:rowOff>246658</xdr:rowOff>
    </xdr:from>
    <xdr:to>
      <xdr:col>74</xdr:col>
      <xdr:colOff>311519</xdr:colOff>
      <xdr:row>31</xdr:row>
      <xdr:rowOff>233848</xdr:rowOff>
    </xdr:to>
    <xdr:cxnSp macro="">
      <xdr:nvCxnSpPr>
        <xdr:cNvPr id="37233" name="Straight Connector 37232"/>
        <xdr:cNvCxnSpPr/>
      </xdr:nvCxnSpPr>
      <xdr:spPr>
        <a:xfrm flipV="1">
          <a:off x="38350927" y="15962908"/>
          <a:ext cx="727342" cy="511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311519</xdr:colOff>
      <xdr:row>29</xdr:row>
      <xdr:rowOff>259468</xdr:rowOff>
    </xdr:from>
    <xdr:to>
      <xdr:col>75</xdr:col>
      <xdr:colOff>514986</xdr:colOff>
      <xdr:row>30</xdr:row>
      <xdr:rowOff>246658</xdr:rowOff>
    </xdr:to>
    <xdr:cxnSp macro="">
      <xdr:nvCxnSpPr>
        <xdr:cNvPr id="37234" name="Straight Connector 37233"/>
        <xdr:cNvCxnSpPr/>
      </xdr:nvCxnSpPr>
      <xdr:spPr>
        <a:xfrm flipV="1">
          <a:off x="39078269" y="15451843"/>
          <a:ext cx="727342" cy="5110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514986</xdr:colOff>
      <xdr:row>27</xdr:row>
      <xdr:rowOff>367258</xdr:rowOff>
    </xdr:from>
    <xdr:to>
      <xdr:col>78</xdr:col>
      <xdr:colOff>281099</xdr:colOff>
      <xdr:row>29</xdr:row>
      <xdr:rowOff>259468</xdr:rowOff>
    </xdr:to>
    <xdr:cxnSp macro="">
      <xdr:nvCxnSpPr>
        <xdr:cNvPr id="37235" name="Straight Connector 37234"/>
        <xdr:cNvCxnSpPr/>
      </xdr:nvCxnSpPr>
      <xdr:spPr>
        <a:xfrm flipV="1">
          <a:off x="39805611" y="14511883"/>
          <a:ext cx="1337738" cy="9399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495159</xdr:colOff>
      <xdr:row>34</xdr:row>
      <xdr:rowOff>432479</xdr:rowOff>
    </xdr:from>
    <xdr:to>
      <xdr:col>14</xdr:col>
      <xdr:colOff>516864</xdr:colOff>
      <xdr:row>35</xdr:row>
      <xdr:rowOff>314474</xdr:rowOff>
    </xdr:to>
    <xdr:cxnSp macro="">
      <xdr:nvCxnSpPr>
        <xdr:cNvPr id="37236" name="Straight Connector 37235"/>
        <xdr:cNvCxnSpPr/>
      </xdr:nvCxnSpPr>
      <xdr:spPr>
        <a:xfrm>
          <a:off x="7829409" y="18244229"/>
          <a:ext cx="21705" cy="4058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516864</xdr:colOff>
      <xdr:row>35</xdr:row>
      <xdr:rowOff>314341</xdr:rowOff>
    </xdr:from>
    <xdr:to>
      <xdr:col>16</xdr:col>
      <xdr:colOff>521470</xdr:colOff>
      <xdr:row>35</xdr:row>
      <xdr:rowOff>314474</xdr:rowOff>
    </xdr:to>
    <xdr:cxnSp macro="">
      <xdr:nvCxnSpPr>
        <xdr:cNvPr id="37237" name="Straight Connector 37236"/>
        <xdr:cNvCxnSpPr/>
      </xdr:nvCxnSpPr>
      <xdr:spPr>
        <a:xfrm flipV="1">
          <a:off x="7851114" y="18649966"/>
          <a:ext cx="1052356" cy="13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521470</xdr:colOff>
      <xdr:row>35</xdr:row>
      <xdr:rowOff>313751</xdr:rowOff>
    </xdr:from>
    <xdr:to>
      <xdr:col>22</xdr:col>
      <xdr:colOff>76784</xdr:colOff>
      <xdr:row>35</xdr:row>
      <xdr:rowOff>314341</xdr:rowOff>
    </xdr:to>
    <xdr:cxnSp macro="">
      <xdr:nvCxnSpPr>
        <xdr:cNvPr id="37238" name="Straight Connector 37237"/>
        <xdr:cNvCxnSpPr/>
      </xdr:nvCxnSpPr>
      <xdr:spPr>
        <a:xfrm flipV="1">
          <a:off x="8903470" y="18649376"/>
          <a:ext cx="2698564" cy="59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76784</xdr:colOff>
      <xdr:row>35</xdr:row>
      <xdr:rowOff>313437</xdr:rowOff>
    </xdr:from>
    <xdr:to>
      <xdr:col>27</xdr:col>
      <xdr:colOff>150823</xdr:colOff>
      <xdr:row>35</xdr:row>
      <xdr:rowOff>313751</xdr:rowOff>
    </xdr:to>
    <xdr:cxnSp macro="">
      <xdr:nvCxnSpPr>
        <xdr:cNvPr id="37239" name="Straight Connector 37238"/>
        <xdr:cNvCxnSpPr/>
      </xdr:nvCxnSpPr>
      <xdr:spPr>
        <a:xfrm flipV="1">
          <a:off x="11602034" y="18649062"/>
          <a:ext cx="2693414" cy="3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150823</xdr:colOff>
      <xdr:row>35</xdr:row>
      <xdr:rowOff>313437</xdr:rowOff>
    </xdr:from>
    <xdr:to>
      <xdr:col>32</xdr:col>
      <xdr:colOff>214136</xdr:colOff>
      <xdr:row>35</xdr:row>
      <xdr:rowOff>313694</xdr:rowOff>
    </xdr:to>
    <xdr:cxnSp macro="">
      <xdr:nvCxnSpPr>
        <xdr:cNvPr id="37240" name="Straight Connector 37239"/>
        <xdr:cNvCxnSpPr/>
      </xdr:nvCxnSpPr>
      <xdr:spPr>
        <a:xfrm>
          <a:off x="14295448" y="18649062"/>
          <a:ext cx="2682688" cy="2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214136</xdr:colOff>
      <xdr:row>35</xdr:row>
      <xdr:rowOff>313694</xdr:rowOff>
    </xdr:from>
    <xdr:to>
      <xdr:col>37</xdr:col>
      <xdr:colOff>269294</xdr:colOff>
      <xdr:row>35</xdr:row>
      <xdr:rowOff>314385</xdr:rowOff>
    </xdr:to>
    <xdr:cxnSp macro="">
      <xdr:nvCxnSpPr>
        <xdr:cNvPr id="37241" name="Straight Connector 37240"/>
        <xdr:cNvCxnSpPr/>
      </xdr:nvCxnSpPr>
      <xdr:spPr>
        <a:xfrm>
          <a:off x="16978136" y="18649319"/>
          <a:ext cx="2674533" cy="6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269294</xdr:colOff>
      <xdr:row>35</xdr:row>
      <xdr:rowOff>314385</xdr:rowOff>
    </xdr:from>
    <xdr:to>
      <xdr:col>42</xdr:col>
      <xdr:colOff>321069</xdr:colOff>
      <xdr:row>35</xdr:row>
      <xdr:rowOff>315258</xdr:rowOff>
    </xdr:to>
    <xdr:cxnSp macro="">
      <xdr:nvCxnSpPr>
        <xdr:cNvPr id="37242" name="Straight Connector 37241"/>
        <xdr:cNvCxnSpPr/>
      </xdr:nvCxnSpPr>
      <xdr:spPr>
        <a:xfrm>
          <a:off x="19652669" y="18650010"/>
          <a:ext cx="2671150" cy="8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321069</xdr:colOff>
      <xdr:row>35</xdr:row>
      <xdr:rowOff>315258</xdr:rowOff>
    </xdr:from>
    <xdr:to>
      <xdr:col>47</xdr:col>
      <xdr:colOff>372794</xdr:colOff>
      <xdr:row>35</xdr:row>
      <xdr:rowOff>316134</xdr:rowOff>
    </xdr:to>
    <xdr:cxnSp macro="">
      <xdr:nvCxnSpPr>
        <xdr:cNvPr id="37243" name="Straight Connector 37242"/>
        <xdr:cNvCxnSpPr/>
      </xdr:nvCxnSpPr>
      <xdr:spPr>
        <a:xfrm>
          <a:off x="22323819" y="18650883"/>
          <a:ext cx="2671100" cy="8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372794</xdr:colOff>
      <xdr:row>35</xdr:row>
      <xdr:rowOff>316134</xdr:rowOff>
    </xdr:from>
    <xdr:to>
      <xdr:col>52</xdr:col>
      <xdr:colOff>426117</xdr:colOff>
      <xdr:row>35</xdr:row>
      <xdr:rowOff>316925</xdr:rowOff>
    </xdr:to>
    <xdr:cxnSp macro="">
      <xdr:nvCxnSpPr>
        <xdr:cNvPr id="37244" name="Straight Connector 37243"/>
        <xdr:cNvCxnSpPr/>
      </xdr:nvCxnSpPr>
      <xdr:spPr>
        <a:xfrm>
          <a:off x="24994919" y="18651759"/>
          <a:ext cx="2672698" cy="7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426117</xdr:colOff>
      <xdr:row>35</xdr:row>
      <xdr:rowOff>316925</xdr:rowOff>
    </xdr:from>
    <xdr:to>
      <xdr:col>57</xdr:col>
      <xdr:colOff>482907</xdr:colOff>
      <xdr:row>35</xdr:row>
      <xdr:rowOff>317529</xdr:rowOff>
    </xdr:to>
    <xdr:cxnSp macro="">
      <xdr:nvCxnSpPr>
        <xdr:cNvPr id="37245" name="Straight Connector 37244"/>
        <xdr:cNvCxnSpPr/>
      </xdr:nvCxnSpPr>
      <xdr:spPr>
        <a:xfrm>
          <a:off x="27667617" y="18652550"/>
          <a:ext cx="2676165" cy="6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482907</xdr:colOff>
      <xdr:row>35</xdr:row>
      <xdr:rowOff>317529</xdr:rowOff>
    </xdr:from>
    <xdr:to>
      <xdr:col>63</xdr:col>
      <xdr:colOff>24727</xdr:colOff>
      <xdr:row>35</xdr:row>
      <xdr:rowOff>317658</xdr:rowOff>
    </xdr:to>
    <xdr:cxnSp macro="">
      <xdr:nvCxnSpPr>
        <xdr:cNvPr id="37246" name="Straight Connector 37245"/>
        <xdr:cNvCxnSpPr/>
      </xdr:nvCxnSpPr>
      <xdr:spPr>
        <a:xfrm>
          <a:off x="30343782" y="18653154"/>
          <a:ext cx="2685070" cy="12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24727</xdr:colOff>
      <xdr:row>35</xdr:row>
      <xdr:rowOff>315996</xdr:rowOff>
    </xdr:from>
    <xdr:to>
      <xdr:col>68</xdr:col>
      <xdr:colOff>123912</xdr:colOff>
      <xdr:row>35</xdr:row>
      <xdr:rowOff>317658</xdr:rowOff>
    </xdr:to>
    <xdr:cxnSp macro="">
      <xdr:nvCxnSpPr>
        <xdr:cNvPr id="37247" name="Straight Connector 37246"/>
        <xdr:cNvCxnSpPr/>
      </xdr:nvCxnSpPr>
      <xdr:spPr>
        <a:xfrm flipV="1">
          <a:off x="33028852" y="18651621"/>
          <a:ext cx="2718560" cy="16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123912</xdr:colOff>
      <xdr:row>35</xdr:row>
      <xdr:rowOff>314740</xdr:rowOff>
    </xdr:from>
    <xdr:to>
      <xdr:col>69</xdr:col>
      <xdr:colOff>430346</xdr:colOff>
      <xdr:row>35</xdr:row>
      <xdr:rowOff>315996</xdr:rowOff>
    </xdr:to>
    <xdr:cxnSp macro="">
      <xdr:nvCxnSpPr>
        <xdr:cNvPr id="37248" name="Straight Connector 37247"/>
        <xdr:cNvCxnSpPr/>
      </xdr:nvCxnSpPr>
      <xdr:spPr>
        <a:xfrm flipV="1">
          <a:off x="35747412" y="18650365"/>
          <a:ext cx="830309" cy="12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408744</xdr:colOff>
      <xdr:row>34</xdr:row>
      <xdr:rowOff>432739</xdr:rowOff>
    </xdr:from>
    <xdr:to>
      <xdr:col>69</xdr:col>
      <xdr:colOff>430346</xdr:colOff>
      <xdr:row>35</xdr:row>
      <xdr:rowOff>314740</xdr:rowOff>
    </xdr:to>
    <xdr:cxnSp macro="">
      <xdr:nvCxnSpPr>
        <xdr:cNvPr id="37249" name="Straight Connector 37248"/>
        <xdr:cNvCxnSpPr/>
      </xdr:nvCxnSpPr>
      <xdr:spPr>
        <a:xfrm flipH="1" flipV="1">
          <a:off x="36556119" y="18244489"/>
          <a:ext cx="21602" cy="4058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495159</xdr:colOff>
      <xdr:row>34</xdr:row>
      <xdr:rowOff>432479</xdr:rowOff>
    </xdr:from>
    <xdr:to>
      <xdr:col>14</xdr:col>
      <xdr:colOff>495213</xdr:colOff>
      <xdr:row>34</xdr:row>
      <xdr:rowOff>432479</xdr:rowOff>
    </xdr:to>
    <xdr:cxnSp macro="">
      <xdr:nvCxnSpPr>
        <xdr:cNvPr id="37250" name="Straight Connector 37249"/>
        <xdr:cNvCxnSpPr/>
      </xdr:nvCxnSpPr>
      <xdr:spPr>
        <a:xfrm>
          <a:off x="7829409" y="18244229"/>
          <a:ext cx="5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495213</xdr:colOff>
      <xdr:row>34</xdr:row>
      <xdr:rowOff>432343</xdr:rowOff>
    </xdr:from>
    <xdr:to>
      <xdr:col>16</xdr:col>
      <xdr:colOff>499818</xdr:colOff>
      <xdr:row>34</xdr:row>
      <xdr:rowOff>432479</xdr:rowOff>
    </xdr:to>
    <xdr:cxnSp macro="">
      <xdr:nvCxnSpPr>
        <xdr:cNvPr id="37251" name="Straight Connector 37250"/>
        <xdr:cNvCxnSpPr/>
      </xdr:nvCxnSpPr>
      <xdr:spPr>
        <a:xfrm flipV="1">
          <a:off x="7829463" y="18244093"/>
          <a:ext cx="1052355" cy="1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499818</xdr:colOff>
      <xdr:row>34</xdr:row>
      <xdr:rowOff>431752</xdr:rowOff>
    </xdr:from>
    <xdr:to>
      <xdr:col>22</xdr:col>
      <xdr:colOff>55133</xdr:colOff>
      <xdr:row>34</xdr:row>
      <xdr:rowOff>432343</xdr:rowOff>
    </xdr:to>
    <xdr:cxnSp macro="">
      <xdr:nvCxnSpPr>
        <xdr:cNvPr id="37252" name="Straight Connector 37251"/>
        <xdr:cNvCxnSpPr/>
      </xdr:nvCxnSpPr>
      <xdr:spPr>
        <a:xfrm flipV="1">
          <a:off x="8881818" y="18243502"/>
          <a:ext cx="2698565" cy="5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55133</xdr:colOff>
      <xdr:row>34</xdr:row>
      <xdr:rowOff>431437</xdr:rowOff>
    </xdr:from>
    <xdr:to>
      <xdr:col>27</xdr:col>
      <xdr:colOff>129172</xdr:colOff>
      <xdr:row>34</xdr:row>
      <xdr:rowOff>431752</xdr:rowOff>
    </xdr:to>
    <xdr:cxnSp macro="">
      <xdr:nvCxnSpPr>
        <xdr:cNvPr id="37253" name="Straight Connector 37252"/>
        <xdr:cNvCxnSpPr/>
      </xdr:nvCxnSpPr>
      <xdr:spPr>
        <a:xfrm flipV="1">
          <a:off x="11580383" y="18243187"/>
          <a:ext cx="2693414" cy="3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129172</xdr:colOff>
      <xdr:row>34</xdr:row>
      <xdr:rowOff>431437</xdr:rowOff>
    </xdr:from>
    <xdr:to>
      <xdr:col>32</xdr:col>
      <xdr:colOff>192484</xdr:colOff>
      <xdr:row>34</xdr:row>
      <xdr:rowOff>431695</xdr:rowOff>
    </xdr:to>
    <xdr:cxnSp macro="">
      <xdr:nvCxnSpPr>
        <xdr:cNvPr id="37254" name="Straight Connector 37253"/>
        <xdr:cNvCxnSpPr/>
      </xdr:nvCxnSpPr>
      <xdr:spPr>
        <a:xfrm>
          <a:off x="14273797" y="18243187"/>
          <a:ext cx="2682687" cy="2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192484</xdr:colOff>
      <xdr:row>34</xdr:row>
      <xdr:rowOff>431695</xdr:rowOff>
    </xdr:from>
    <xdr:to>
      <xdr:col>37</xdr:col>
      <xdr:colOff>247642</xdr:colOff>
      <xdr:row>34</xdr:row>
      <xdr:rowOff>432388</xdr:rowOff>
    </xdr:to>
    <xdr:cxnSp macro="">
      <xdr:nvCxnSpPr>
        <xdr:cNvPr id="37255" name="Straight Connector 37254"/>
        <xdr:cNvCxnSpPr/>
      </xdr:nvCxnSpPr>
      <xdr:spPr>
        <a:xfrm>
          <a:off x="16956484" y="18243445"/>
          <a:ext cx="2674533" cy="6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247642</xdr:colOff>
      <xdr:row>34</xdr:row>
      <xdr:rowOff>432388</xdr:rowOff>
    </xdr:from>
    <xdr:to>
      <xdr:col>42</xdr:col>
      <xdr:colOff>299417</xdr:colOff>
      <xdr:row>34</xdr:row>
      <xdr:rowOff>433260</xdr:rowOff>
    </xdr:to>
    <xdr:cxnSp macro="">
      <xdr:nvCxnSpPr>
        <xdr:cNvPr id="37256" name="Straight Connector 37255"/>
        <xdr:cNvCxnSpPr/>
      </xdr:nvCxnSpPr>
      <xdr:spPr>
        <a:xfrm>
          <a:off x="19631017" y="18244138"/>
          <a:ext cx="2671150" cy="8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299417</xdr:colOff>
      <xdr:row>34</xdr:row>
      <xdr:rowOff>433260</xdr:rowOff>
    </xdr:from>
    <xdr:to>
      <xdr:col>47</xdr:col>
      <xdr:colOff>351143</xdr:colOff>
      <xdr:row>34</xdr:row>
      <xdr:rowOff>434136</xdr:rowOff>
    </xdr:to>
    <xdr:cxnSp macro="">
      <xdr:nvCxnSpPr>
        <xdr:cNvPr id="37257" name="Straight Connector 37256"/>
        <xdr:cNvCxnSpPr/>
      </xdr:nvCxnSpPr>
      <xdr:spPr>
        <a:xfrm>
          <a:off x="22302167" y="18245010"/>
          <a:ext cx="2671101" cy="8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351143</xdr:colOff>
      <xdr:row>34</xdr:row>
      <xdr:rowOff>434136</xdr:rowOff>
    </xdr:from>
    <xdr:to>
      <xdr:col>52</xdr:col>
      <xdr:colOff>404465</xdr:colOff>
      <xdr:row>34</xdr:row>
      <xdr:rowOff>434925</xdr:rowOff>
    </xdr:to>
    <xdr:cxnSp macro="">
      <xdr:nvCxnSpPr>
        <xdr:cNvPr id="37258" name="Straight Connector 37257"/>
        <xdr:cNvCxnSpPr/>
      </xdr:nvCxnSpPr>
      <xdr:spPr>
        <a:xfrm>
          <a:off x="24973268" y="18245886"/>
          <a:ext cx="2672697" cy="7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404465</xdr:colOff>
      <xdr:row>34</xdr:row>
      <xdr:rowOff>434925</xdr:rowOff>
    </xdr:from>
    <xdr:to>
      <xdr:col>57</xdr:col>
      <xdr:colOff>461256</xdr:colOff>
      <xdr:row>34</xdr:row>
      <xdr:rowOff>435532</xdr:rowOff>
    </xdr:to>
    <xdr:cxnSp macro="">
      <xdr:nvCxnSpPr>
        <xdr:cNvPr id="37259" name="Straight Connector 37258"/>
        <xdr:cNvCxnSpPr/>
      </xdr:nvCxnSpPr>
      <xdr:spPr>
        <a:xfrm>
          <a:off x="27645965" y="18246675"/>
          <a:ext cx="2676166" cy="6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461256</xdr:colOff>
      <xdr:row>34</xdr:row>
      <xdr:rowOff>435532</xdr:rowOff>
    </xdr:from>
    <xdr:to>
      <xdr:col>63</xdr:col>
      <xdr:colOff>3079</xdr:colOff>
      <xdr:row>34</xdr:row>
      <xdr:rowOff>435662</xdr:rowOff>
    </xdr:to>
    <xdr:cxnSp macro="">
      <xdr:nvCxnSpPr>
        <xdr:cNvPr id="37260" name="Straight Connector 37259"/>
        <xdr:cNvCxnSpPr/>
      </xdr:nvCxnSpPr>
      <xdr:spPr>
        <a:xfrm>
          <a:off x="30322131" y="18247282"/>
          <a:ext cx="2685073" cy="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3079</xdr:colOff>
      <xdr:row>34</xdr:row>
      <xdr:rowOff>433997</xdr:rowOff>
    </xdr:from>
    <xdr:to>
      <xdr:col>68</xdr:col>
      <xdr:colOff>102260</xdr:colOff>
      <xdr:row>34</xdr:row>
      <xdr:rowOff>435662</xdr:rowOff>
    </xdr:to>
    <xdr:cxnSp macro="">
      <xdr:nvCxnSpPr>
        <xdr:cNvPr id="37261" name="Straight Connector 37260"/>
        <xdr:cNvCxnSpPr/>
      </xdr:nvCxnSpPr>
      <xdr:spPr>
        <a:xfrm flipV="1">
          <a:off x="33007204" y="18245747"/>
          <a:ext cx="2718556" cy="16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102260</xdr:colOff>
      <xdr:row>34</xdr:row>
      <xdr:rowOff>432739</xdr:rowOff>
    </xdr:from>
    <xdr:to>
      <xdr:col>69</xdr:col>
      <xdr:colOff>408688</xdr:colOff>
      <xdr:row>34</xdr:row>
      <xdr:rowOff>433997</xdr:rowOff>
    </xdr:to>
    <xdr:cxnSp macro="">
      <xdr:nvCxnSpPr>
        <xdr:cNvPr id="37262" name="Straight Connector 37261"/>
        <xdr:cNvCxnSpPr/>
      </xdr:nvCxnSpPr>
      <xdr:spPr>
        <a:xfrm flipV="1">
          <a:off x="35725760" y="18244489"/>
          <a:ext cx="830303" cy="12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408688</xdr:colOff>
      <xdr:row>34</xdr:row>
      <xdr:rowOff>432739</xdr:rowOff>
    </xdr:from>
    <xdr:to>
      <xdr:col>69</xdr:col>
      <xdr:colOff>408744</xdr:colOff>
      <xdr:row>34</xdr:row>
      <xdr:rowOff>432739</xdr:rowOff>
    </xdr:to>
    <xdr:cxnSp macro="">
      <xdr:nvCxnSpPr>
        <xdr:cNvPr id="37263" name="Straight Connector 37262"/>
        <xdr:cNvCxnSpPr/>
      </xdr:nvCxnSpPr>
      <xdr:spPr>
        <a:xfrm>
          <a:off x="36556063" y="18244489"/>
          <a:ext cx="56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FF00" mc:Ignorable="a14" a14:legacySpreadsheetColorIndex="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68964</xdr:colOff>
      <xdr:row>29</xdr:row>
      <xdr:rowOff>466212</xdr:rowOff>
    </xdr:from>
    <xdr:to>
      <xdr:col>6</xdr:col>
      <xdr:colOff>398621</xdr:colOff>
      <xdr:row>30</xdr:row>
      <xdr:rowOff>116050</xdr:rowOff>
    </xdr:to>
    <xdr:cxnSp macro="">
      <xdr:nvCxnSpPr>
        <xdr:cNvPr id="37264" name="Straight Connector 37263"/>
        <xdr:cNvCxnSpPr/>
      </xdr:nvCxnSpPr>
      <xdr:spPr>
        <a:xfrm>
          <a:off x="3212214" y="15658587"/>
          <a:ext cx="329657" cy="1737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398621</xdr:colOff>
      <xdr:row>30</xdr:row>
      <xdr:rowOff>116050</xdr:rowOff>
    </xdr:from>
    <xdr:to>
      <xdr:col>9</xdr:col>
      <xdr:colOff>147822</xdr:colOff>
      <xdr:row>31</xdr:row>
      <xdr:rowOff>281631</xdr:rowOff>
    </xdr:to>
    <xdr:cxnSp macro="">
      <xdr:nvCxnSpPr>
        <xdr:cNvPr id="37265" name="Straight Connector 37264"/>
        <xdr:cNvCxnSpPr/>
      </xdr:nvCxnSpPr>
      <xdr:spPr>
        <a:xfrm>
          <a:off x="3541871" y="15832300"/>
          <a:ext cx="1320826" cy="6894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147822</xdr:colOff>
      <xdr:row>31</xdr:row>
      <xdr:rowOff>281631</xdr:rowOff>
    </xdr:from>
    <xdr:to>
      <xdr:col>10</xdr:col>
      <xdr:colOff>283042</xdr:colOff>
      <xdr:row>32</xdr:row>
      <xdr:rowOff>100026</xdr:rowOff>
    </xdr:to>
    <xdr:cxnSp macro="">
      <xdr:nvCxnSpPr>
        <xdr:cNvPr id="37266" name="Straight Connector 37265"/>
        <xdr:cNvCxnSpPr/>
      </xdr:nvCxnSpPr>
      <xdr:spPr>
        <a:xfrm>
          <a:off x="4862697" y="16521756"/>
          <a:ext cx="659095" cy="3422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283042</xdr:colOff>
      <xdr:row>32</xdr:row>
      <xdr:rowOff>100026</xdr:rowOff>
    </xdr:from>
    <xdr:to>
      <xdr:col>11</xdr:col>
      <xdr:colOff>418625</xdr:colOff>
      <xdr:row>32</xdr:row>
      <xdr:rowOff>443140</xdr:rowOff>
    </xdr:to>
    <xdr:cxnSp macro="">
      <xdr:nvCxnSpPr>
        <xdr:cNvPr id="37267" name="Straight Connector 37266"/>
        <xdr:cNvCxnSpPr/>
      </xdr:nvCxnSpPr>
      <xdr:spPr>
        <a:xfrm>
          <a:off x="5521792" y="16864026"/>
          <a:ext cx="659458" cy="3431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418625</xdr:colOff>
      <xdr:row>32</xdr:row>
      <xdr:rowOff>443140</xdr:rowOff>
    </xdr:from>
    <xdr:to>
      <xdr:col>14</xdr:col>
      <xdr:colOff>170770</xdr:colOff>
      <xdr:row>34</xdr:row>
      <xdr:rowOff>91560</xdr:rowOff>
    </xdr:to>
    <xdr:cxnSp macro="">
      <xdr:nvCxnSpPr>
        <xdr:cNvPr id="37268" name="Straight Connector 37267"/>
        <xdr:cNvCxnSpPr/>
      </xdr:nvCxnSpPr>
      <xdr:spPr>
        <a:xfrm>
          <a:off x="6181250" y="17207140"/>
          <a:ext cx="1323770" cy="6961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170770</xdr:colOff>
      <xdr:row>34</xdr:row>
      <xdr:rowOff>91560</xdr:rowOff>
    </xdr:from>
    <xdr:to>
      <xdr:col>14</xdr:col>
      <xdr:colOff>201853</xdr:colOff>
      <xdr:row>34</xdr:row>
      <xdr:rowOff>108113</xdr:rowOff>
    </xdr:to>
    <xdr:cxnSp macro="">
      <xdr:nvCxnSpPr>
        <xdr:cNvPr id="37269" name="Straight Connector 37268"/>
        <xdr:cNvCxnSpPr/>
      </xdr:nvCxnSpPr>
      <xdr:spPr>
        <a:xfrm>
          <a:off x="7505020" y="17903310"/>
          <a:ext cx="31083" cy="165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201853</xdr:colOff>
      <xdr:row>34</xdr:row>
      <xdr:rowOff>108103</xdr:rowOff>
    </xdr:from>
    <xdr:to>
      <xdr:col>14</xdr:col>
      <xdr:colOff>201906</xdr:colOff>
      <xdr:row>34</xdr:row>
      <xdr:rowOff>108113</xdr:rowOff>
    </xdr:to>
    <xdr:cxnSp macro="">
      <xdr:nvCxnSpPr>
        <xdr:cNvPr id="37270" name="Straight Connector 37269"/>
        <xdr:cNvCxnSpPr/>
      </xdr:nvCxnSpPr>
      <xdr:spPr>
        <a:xfrm flipV="1">
          <a:off x="7536103" y="17919853"/>
          <a:ext cx="53" cy="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201906</xdr:colOff>
      <xdr:row>33</xdr:row>
      <xdr:rowOff>467361</xdr:rowOff>
    </xdr:from>
    <xdr:to>
      <xdr:col>16</xdr:col>
      <xdr:colOff>193556</xdr:colOff>
      <xdr:row>34</xdr:row>
      <xdr:rowOff>108103</xdr:rowOff>
    </xdr:to>
    <xdr:cxnSp macro="">
      <xdr:nvCxnSpPr>
        <xdr:cNvPr id="37271" name="Straight Connector 37270"/>
        <xdr:cNvCxnSpPr/>
      </xdr:nvCxnSpPr>
      <xdr:spPr>
        <a:xfrm flipV="1">
          <a:off x="7536156" y="17755236"/>
          <a:ext cx="1039400" cy="1646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193556</xdr:colOff>
      <xdr:row>33</xdr:row>
      <xdr:rowOff>62503</xdr:rowOff>
    </xdr:from>
    <xdr:to>
      <xdr:col>21</xdr:col>
      <xdr:colOff>242203</xdr:colOff>
      <xdr:row>33</xdr:row>
      <xdr:rowOff>467361</xdr:rowOff>
    </xdr:to>
    <xdr:cxnSp macro="">
      <xdr:nvCxnSpPr>
        <xdr:cNvPr id="37272" name="Straight Connector 37271"/>
        <xdr:cNvCxnSpPr/>
      </xdr:nvCxnSpPr>
      <xdr:spPr>
        <a:xfrm flipV="1">
          <a:off x="8575556" y="17350378"/>
          <a:ext cx="2668022" cy="4048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242203</xdr:colOff>
      <xdr:row>32</xdr:row>
      <xdr:rowOff>260209</xdr:rowOff>
    </xdr:from>
    <xdr:to>
      <xdr:col>26</xdr:col>
      <xdr:colOff>296419</xdr:colOff>
      <xdr:row>33</xdr:row>
      <xdr:rowOff>62503</xdr:rowOff>
    </xdr:to>
    <xdr:cxnSp macro="">
      <xdr:nvCxnSpPr>
        <xdr:cNvPr id="37273" name="Straight Connector 37272"/>
        <xdr:cNvCxnSpPr/>
      </xdr:nvCxnSpPr>
      <xdr:spPr>
        <a:xfrm flipV="1">
          <a:off x="11243578" y="17024209"/>
          <a:ext cx="2673591" cy="3261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296419</xdr:colOff>
      <xdr:row>32</xdr:row>
      <xdr:rowOff>34396</xdr:rowOff>
    </xdr:from>
    <xdr:to>
      <xdr:col>31</xdr:col>
      <xdr:colOff>350211</xdr:colOff>
      <xdr:row>32</xdr:row>
      <xdr:rowOff>260209</xdr:rowOff>
    </xdr:to>
    <xdr:cxnSp macro="">
      <xdr:nvCxnSpPr>
        <xdr:cNvPr id="37274" name="Straight Connector 37273"/>
        <xdr:cNvCxnSpPr/>
      </xdr:nvCxnSpPr>
      <xdr:spPr>
        <a:xfrm flipV="1">
          <a:off x="13917169" y="16798396"/>
          <a:ext cx="2673167" cy="2258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350211</xdr:colOff>
      <xdr:row>31</xdr:row>
      <xdr:rowOff>437180</xdr:rowOff>
    </xdr:from>
    <xdr:to>
      <xdr:col>36</xdr:col>
      <xdr:colOff>402628</xdr:colOff>
      <xdr:row>32</xdr:row>
      <xdr:rowOff>34396</xdr:rowOff>
    </xdr:to>
    <xdr:cxnSp macro="">
      <xdr:nvCxnSpPr>
        <xdr:cNvPr id="37275" name="Straight Connector 37274"/>
        <xdr:cNvCxnSpPr/>
      </xdr:nvCxnSpPr>
      <xdr:spPr>
        <a:xfrm flipV="1">
          <a:off x="16590336" y="16677305"/>
          <a:ext cx="2671792" cy="1210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402628</xdr:colOff>
      <xdr:row>31</xdr:row>
      <xdr:rowOff>406749</xdr:rowOff>
    </xdr:from>
    <xdr:to>
      <xdr:col>41</xdr:col>
      <xdr:colOff>454230</xdr:colOff>
      <xdr:row>31</xdr:row>
      <xdr:rowOff>437180</xdr:rowOff>
    </xdr:to>
    <xdr:cxnSp macro="">
      <xdr:nvCxnSpPr>
        <xdr:cNvPr id="37276" name="Straight Connector 37275"/>
        <xdr:cNvCxnSpPr/>
      </xdr:nvCxnSpPr>
      <xdr:spPr>
        <a:xfrm flipV="1">
          <a:off x="19262128" y="16646874"/>
          <a:ext cx="2670977" cy="304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454230</xdr:colOff>
      <xdr:row>31</xdr:row>
      <xdr:rowOff>406749</xdr:rowOff>
    </xdr:from>
    <xdr:to>
      <xdr:col>46</xdr:col>
      <xdr:colOff>505670</xdr:colOff>
      <xdr:row>31</xdr:row>
      <xdr:rowOff>445759</xdr:rowOff>
    </xdr:to>
    <xdr:cxnSp macro="">
      <xdr:nvCxnSpPr>
        <xdr:cNvPr id="37277" name="Straight Connector 37276"/>
        <xdr:cNvCxnSpPr/>
      </xdr:nvCxnSpPr>
      <xdr:spPr>
        <a:xfrm>
          <a:off x="21933105" y="16646874"/>
          <a:ext cx="2670815" cy="390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505670</xdr:colOff>
      <xdr:row>31</xdr:row>
      <xdr:rowOff>445759</xdr:rowOff>
    </xdr:from>
    <xdr:to>
      <xdr:col>52</xdr:col>
      <xdr:colOff>33427</xdr:colOff>
      <xdr:row>32</xdr:row>
      <xdr:rowOff>16859</xdr:rowOff>
    </xdr:to>
    <xdr:cxnSp macro="">
      <xdr:nvCxnSpPr>
        <xdr:cNvPr id="37278" name="Straight Connector 37277"/>
        <xdr:cNvCxnSpPr/>
      </xdr:nvCxnSpPr>
      <xdr:spPr>
        <a:xfrm>
          <a:off x="24603920" y="16685884"/>
          <a:ext cx="2671007" cy="949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33427</xdr:colOff>
      <xdr:row>32</xdr:row>
      <xdr:rowOff>16859</xdr:rowOff>
    </xdr:from>
    <xdr:to>
      <xdr:col>57</xdr:col>
      <xdr:colOff>85393</xdr:colOff>
      <xdr:row>32</xdr:row>
      <xdr:rowOff>177464</xdr:rowOff>
    </xdr:to>
    <xdr:cxnSp macro="">
      <xdr:nvCxnSpPr>
        <xdr:cNvPr id="37279" name="Straight Connector 37278"/>
        <xdr:cNvCxnSpPr/>
      </xdr:nvCxnSpPr>
      <xdr:spPr>
        <a:xfrm>
          <a:off x="27274927" y="16780859"/>
          <a:ext cx="2671341" cy="1606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85393</xdr:colOff>
      <xdr:row>32</xdr:row>
      <xdr:rowOff>177464</xdr:rowOff>
    </xdr:from>
    <xdr:to>
      <xdr:col>62</xdr:col>
      <xdr:colOff>137899</xdr:colOff>
      <xdr:row>32</xdr:row>
      <xdr:rowOff>443320</xdr:rowOff>
    </xdr:to>
    <xdr:cxnSp macro="">
      <xdr:nvCxnSpPr>
        <xdr:cNvPr id="37280" name="Straight Connector 37279"/>
        <xdr:cNvCxnSpPr/>
      </xdr:nvCxnSpPr>
      <xdr:spPr>
        <a:xfrm>
          <a:off x="29946268" y="16941464"/>
          <a:ext cx="2671881" cy="2658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137899</xdr:colOff>
      <xdr:row>32</xdr:row>
      <xdr:rowOff>443320</xdr:rowOff>
    </xdr:from>
    <xdr:to>
      <xdr:col>67</xdr:col>
      <xdr:colOff>195690</xdr:colOff>
      <xdr:row>33</xdr:row>
      <xdr:rowOff>392043</xdr:rowOff>
    </xdr:to>
    <xdr:cxnSp macro="">
      <xdr:nvCxnSpPr>
        <xdr:cNvPr id="37281" name="Straight Connector 37280"/>
        <xdr:cNvCxnSpPr/>
      </xdr:nvCxnSpPr>
      <xdr:spPr>
        <a:xfrm>
          <a:off x="32618149" y="17207320"/>
          <a:ext cx="2677166" cy="4725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195690</xdr:colOff>
      <xdr:row>33</xdr:row>
      <xdr:rowOff>392043</xdr:rowOff>
    </xdr:from>
    <xdr:to>
      <xdr:col>68</xdr:col>
      <xdr:colOff>477841</xdr:colOff>
      <xdr:row>34</xdr:row>
      <xdr:rowOff>67481</xdr:rowOff>
    </xdr:to>
    <xdr:cxnSp macro="">
      <xdr:nvCxnSpPr>
        <xdr:cNvPr id="37282" name="Straight Connector 37281"/>
        <xdr:cNvCxnSpPr/>
      </xdr:nvCxnSpPr>
      <xdr:spPr>
        <a:xfrm>
          <a:off x="35295315" y="17679918"/>
          <a:ext cx="806026" cy="1993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477841</xdr:colOff>
      <xdr:row>34</xdr:row>
      <xdr:rowOff>67481</xdr:rowOff>
    </xdr:from>
    <xdr:to>
      <xdr:col>68</xdr:col>
      <xdr:colOff>477896</xdr:colOff>
      <xdr:row>34</xdr:row>
      <xdr:rowOff>67497</xdr:rowOff>
    </xdr:to>
    <xdr:cxnSp macro="">
      <xdr:nvCxnSpPr>
        <xdr:cNvPr id="37283" name="Straight Connector 37282"/>
        <xdr:cNvCxnSpPr/>
      </xdr:nvCxnSpPr>
      <xdr:spPr>
        <a:xfrm>
          <a:off x="36101341" y="17879231"/>
          <a:ext cx="55" cy="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477896</xdr:colOff>
      <xdr:row>33</xdr:row>
      <xdr:rowOff>312576</xdr:rowOff>
    </xdr:from>
    <xdr:to>
      <xdr:col>69</xdr:col>
      <xdr:colOff>298965</xdr:colOff>
      <xdr:row>34</xdr:row>
      <xdr:rowOff>67497</xdr:rowOff>
    </xdr:to>
    <xdr:cxnSp macro="">
      <xdr:nvCxnSpPr>
        <xdr:cNvPr id="37284" name="Straight Connector 37283"/>
        <xdr:cNvCxnSpPr/>
      </xdr:nvCxnSpPr>
      <xdr:spPr>
        <a:xfrm flipV="1">
          <a:off x="36101396" y="17600451"/>
          <a:ext cx="344944" cy="2787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298965</xdr:colOff>
      <xdr:row>31</xdr:row>
      <xdr:rowOff>243134</xdr:rowOff>
    </xdr:from>
    <xdr:to>
      <xdr:col>72</xdr:col>
      <xdr:colOff>110356</xdr:colOff>
      <xdr:row>33</xdr:row>
      <xdr:rowOff>312576</xdr:rowOff>
    </xdr:to>
    <xdr:cxnSp macro="">
      <xdr:nvCxnSpPr>
        <xdr:cNvPr id="37285" name="Straight Connector 37284"/>
        <xdr:cNvCxnSpPr/>
      </xdr:nvCxnSpPr>
      <xdr:spPr>
        <a:xfrm flipV="1">
          <a:off x="36446340" y="16483259"/>
          <a:ext cx="1383016" cy="11171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110356</xdr:colOff>
      <xdr:row>30</xdr:row>
      <xdr:rowOff>209083</xdr:rowOff>
    </xdr:from>
    <xdr:to>
      <xdr:col>73</xdr:col>
      <xdr:colOff>278532</xdr:colOff>
      <xdr:row>31</xdr:row>
      <xdr:rowOff>243134</xdr:rowOff>
    </xdr:to>
    <xdr:cxnSp macro="">
      <xdr:nvCxnSpPr>
        <xdr:cNvPr id="37286" name="Straight Connector 37285"/>
        <xdr:cNvCxnSpPr/>
      </xdr:nvCxnSpPr>
      <xdr:spPr>
        <a:xfrm flipV="1">
          <a:off x="37829356" y="15925333"/>
          <a:ext cx="692051" cy="5579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278532</xdr:colOff>
      <xdr:row>29</xdr:row>
      <xdr:rowOff>175251</xdr:rowOff>
    </xdr:from>
    <xdr:to>
      <xdr:col>74</xdr:col>
      <xdr:colOff>446881</xdr:colOff>
      <xdr:row>30</xdr:row>
      <xdr:rowOff>209083</xdr:rowOff>
    </xdr:to>
    <xdr:cxnSp macro="">
      <xdr:nvCxnSpPr>
        <xdr:cNvPr id="37287" name="Straight Connector 37286"/>
        <xdr:cNvCxnSpPr/>
      </xdr:nvCxnSpPr>
      <xdr:spPr>
        <a:xfrm flipV="1">
          <a:off x="38521407" y="15367626"/>
          <a:ext cx="692224" cy="5577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446881</xdr:colOff>
      <xdr:row>27</xdr:row>
      <xdr:rowOff>197552</xdr:rowOff>
    </xdr:from>
    <xdr:to>
      <xdr:col>77</xdr:col>
      <xdr:colOff>148645</xdr:colOff>
      <xdr:row>29</xdr:row>
      <xdr:rowOff>175251</xdr:rowOff>
    </xdr:to>
    <xdr:cxnSp macro="">
      <xdr:nvCxnSpPr>
        <xdr:cNvPr id="37288" name="Straight Connector 37287"/>
        <xdr:cNvCxnSpPr/>
      </xdr:nvCxnSpPr>
      <xdr:spPr>
        <a:xfrm flipV="1">
          <a:off x="39213631" y="14342177"/>
          <a:ext cx="1273389" cy="10254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68988</xdr:colOff>
      <xdr:row>29</xdr:row>
      <xdr:rowOff>379778</xdr:rowOff>
    </xdr:from>
    <xdr:to>
      <xdr:col>6</xdr:col>
      <xdr:colOff>375579</xdr:colOff>
      <xdr:row>29</xdr:row>
      <xdr:rowOff>466185</xdr:rowOff>
    </xdr:to>
    <xdr:cxnSp macro="">
      <xdr:nvCxnSpPr>
        <xdr:cNvPr id="37289" name="Straight Connector 37288"/>
        <xdr:cNvCxnSpPr/>
      </xdr:nvCxnSpPr>
      <xdr:spPr>
        <a:xfrm flipV="1">
          <a:off x="3212238" y="15572153"/>
          <a:ext cx="306591" cy="8640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375579</xdr:colOff>
      <xdr:row>29</xdr:row>
      <xdr:rowOff>51056</xdr:rowOff>
    </xdr:from>
    <xdr:to>
      <xdr:col>9</xdr:col>
      <xdr:colOff>20475</xdr:colOff>
      <xdr:row>29</xdr:row>
      <xdr:rowOff>379778</xdr:rowOff>
    </xdr:to>
    <xdr:cxnSp macro="">
      <xdr:nvCxnSpPr>
        <xdr:cNvPr id="37290" name="Straight Connector 37289"/>
        <xdr:cNvCxnSpPr/>
      </xdr:nvCxnSpPr>
      <xdr:spPr>
        <a:xfrm flipV="1">
          <a:off x="3518829" y="15243431"/>
          <a:ext cx="1216521" cy="32872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20475</xdr:colOff>
      <xdr:row>28</xdr:row>
      <xdr:rowOff>420805</xdr:rowOff>
    </xdr:from>
    <xdr:to>
      <xdr:col>10</xdr:col>
      <xdr:colOff>95646</xdr:colOff>
      <xdr:row>29</xdr:row>
      <xdr:rowOff>51056</xdr:rowOff>
    </xdr:to>
    <xdr:cxnSp macro="">
      <xdr:nvCxnSpPr>
        <xdr:cNvPr id="37291" name="Straight Connector 37290"/>
        <xdr:cNvCxnSpPr/>
      </xdr:nvCxnSpPr>
      <xdr:spPr>
        <a:xfrm flipV="1">
          <a:off x="4735350" y="15089305"/>
          <a:ext cx="599046" cy="1541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95646</xdr:colOff>
      <xdr:row>28</xdr:row>
      <xdr:rowOff>272777</xdr:rowOff>
    </xdr:from>
    <xdr:to>
      <xdr:col>11</xdr:col>
      <xdr:colOff>165152</xdr:colOff>
      <xdr:row>28</xdr:row>
      <xdr:rowOff>420805</xdr:rowOff>
    </xdr:to>
    <xdr:cxnSp macro="">
      <xdr:nvCxnSpPr>
        <xdr:cNvPr id="37292" name="Straight Connector 37291"/>
        <xdr:cNvCxnSpPr/>
      </xdr:nvCxnSpPr>
      <xdr:spPr>
        <a:xfrm flipV="1">
          <a:off x="5334396" y="14941277"/>
          <a:ext cx="593381" cy="1480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165152</xdr:colOff>
      <xdr:row>27</xdr:row>
      <xdr:rowOff>516404</xdr:rowOff>
    </xdr:from>
    <xdr:to>
      <xdr:col>13</xdr:col>
      <xdr:colOff>288455</xdr:colOff>
      <xdr:row>28</xdr:row>
      <xdr:rowOff>272777</xdr:rowOff>
    </xdr:to>
    <xdr:cxnSp macro="">
      <xdr:nvCxnSpPr>
        <xdr:cNvPr id="37293" name="Straight Connector 37292"/>
        <xdr:cNvCxnSpPr/>
      </xdr:nvCxnSpPr>
      <xdr:spPr>
        <a:xfrm flipV="1">
          <a:off x="5927777" y="14661029"/>
          <a:ext cx="1171053" cy="28024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288455</xdr:colOff>
      <xdr:row>27</xdr:row>
      <xdr:rowOff>510084</xdr:rowOff>
    </xdr:from>
    <xdr:to>
      <xdr:col>13</xdr:col>
      <xdr:colOff>315620</xdr:colOff>
      <xdr:row>27</xdr:row>
      <xdr:rowOff>516404</xdr:rowOff>
    </xdr:to>
    <xdr:cxnSp macro="">
      <xdr:nvCxnSpPr>
        <xdr:cNvPr id="37294" name="Straight Connector 37293"/>
        <xdr:cNvCxnSpPr/>
      </xdr:nvCxnSpPr>
      <xdr:spPr>
        <a:xfrm flipV="1">
          <a:off x="7098830" y="14654709"/>
          <a:ext cx="27165" cy="63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315620</xdr:colOff>
      <xdr:row>27</xdr:row>
      <xdr:rowOff>510071</xdr:rowOff>
    </xdr:from>
    <xdr:to>
      <xdr:col>13</xdr:col>
      <xdr:colOff>315678</xdr:colOff>
      <xdr:row>27</xdr:row>
      <xdr:rowOff>510084</xdr:rowOff>
    </xdr:to>
    <xdr:cxnSp macro="">
      <xdr:nvCxnSpPr>
        <xdr:cNvPr id="37295" name="Straight Connector 37294"/>
        <xdr:cNvCxnSpPr/>
      </xdr:nvCxnSpPr>
      <xdr:spPr>
        <a:xfrm flipV="1">
          <a:off x="7125995" y="14654696"/>
          <a:ext cx="58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315678</xdr:colOff>
      <xdr:row>27</xdr:row>
      <xdr:rowOff>239765</xdr:rowOff>
    </xdr:from>
    <xdr:to>
      <xdr:col>15</xdr:col>
      <xdr:colOff>389692</xdr:colOff>
      <xdr:row>27</xdr:row>
      <xdr:rowOff>510071</xdr:rowOff>
    </xdr:to>
    <xdr:cxnSp macro="">
      <xdr:nvCxnSpPr>
        <xdr:cNvPr id="37296" name="Straight Connector 37295"/>
        <xdr:cNvCxnSpPr/>
      </xdr:nvCxnSpPr>
      <xdr:spPr>
        <a:xfrm flipV="1">
          <a:off x="7126053" y="14384390"/>
          <a:ext cx="1121764" cy="2703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389692</xdr:colOff>
      <xdr:row>26</xdr:row>
      <xdr:rowOff>101381</xdr:rowOff>
    </xdr:from>
    <xdr:to>
      <xdr:col>21</xdr:col>
      <xdr:colOff>45105</xdr:colOff>
      <xdr:row>27</xdr:row>
      <xdr:rowOff>239765</xdr:rowOff>
    </xdr:to>
    <xdr:cxnSp macro="">
      <xdr:nvCxnSpPr>
        <xdr:cNvPr id="37297" name="Straight Connector 37296"/>
        <xdr:cNvCxnSpPr/>
      </xdr:nvCxnSpPr>
      <xdr:spPr>
        <a:xfrm flipV="1">
          <a:off x="8247817" y="13722131"/>
          <a:ext cx="2798663" cy="6622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45105</xdr:colOff>
      <xdr:row>25</xdr:row>
      <xdr:rowOff>68356</xdr:rowOff>
    </xdr:from>
    <xdr:to>
      <xdr:col>26</xdr:col>
      <xdr:colOff>163621</xdr:colOff>
      <xdr:row>26</xdr:row>
      <xdr:rowOff>101381</xdr:rowOff>
    </xdr:to>
    <xdr:cxnSp macro="">
      <xdr:nvCxnSpPr>
        <xdr:cNvPr id="37298" name="Straight Connector 37297"/>
        <xdr:cNvCxnSpPr/>
      </xdr:nvCxnSpPr>
      <xdr:spPr>
        <a:xfrm flipV="1">
          <a:off x="11046480" y="13165231"/>
          <a:ext cx="2737891" cy="5569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163621</xdr:colOff>
      <xdr:row>24</xdr:row>
      <xdr:rowOff>144176</xdr:rowOff>
    </xdr:from>
    <xdr:to>
      <xdr:col>31</xdr:col>
      <xdr:colOff>245579</xdr:colOff>
      <xdr:row>25</xdr:row>
      <xdr:rowOff>68356</xdr:rowOff>
    </xdr:to>
    <xdr:cxnSp macro="">
      <xdr:nvCxnSpPr>
        <xdr:cNvPr id="37299" name="Straight Connector 37298"/>
        <xdr:cNvCxnSpPr/>
      </xdr:nvCxnSpPr>
      <xdr:spPr>
        <a:xfrm flipV="1">
          <a:off x="13784371" y="12717176"/>
          <a:ext cx="2701333" cy="4480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245579</xdr:colOff>
      <xdr:row>23</xdr:row>
      <xdr:rowOff>328843</xdr:rowOff>
    </xdr:from>
    <xdr:to>
      <xdr:col>36</xdr:col>
      <xdr:colOff>305553</xdr:colOff>
      <xdr:row>24</xdr:row>
      <xdr:rowOff>144176</xdr:rowOff>
    </xdr:to>
    <xdr:cxnSp macro="">
      <xdr:nvCxnSpPr>
        <xdr:cNvPr id="37300" name="Straight Connector 37299"/>
        <xdr:cNvCxnSpPr/>
      </xdr:nvCxnSpPr>
      <xdr:spPr>
        <a:xfrm flipV="1">
          <a:off x="16485704" y="12377968"/>
          <a:ext cx="2679349" cy="3392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305553</xdr:colOff>
      <xdr:row>23</xdr:row>
      <xdr:rowOff>102968</xdr:rowOff>
    </xdr:from>
    <xdr:to>
      <xdr:col>41</xdr:col>
      <xdr:colOff>353867</xdr:colOff>
      <xdr:row>23</xdr:row>
      <xdr:rowOff>328843</xdr:rowOff>
    </xdr:to>
    <xdr:cxnSp macro="">
      <xdr:nvCxnSpPr>
        <xdr:cNvPr id="37301" name="Straight Connector 37300"/>
        <xdr:cNvCxnSpPr/>
      </xdr:nvCxnSpPr>
      <xdr:spPr>
        <a:xfrm flipV="1">
          <a:off x="19165053" y="12152093"/>
          <a:ext cx="2667689" cy="2258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353867</xdr:colOff>
      <xdr:row>23</xdr:row>
      <xdr:rowOff>1286</xdr:rowOff>
    </xdr:from>
    <xdr:to>
      <xdr:col>46</xdr:col>
      <xdr:colOff>399869</xdr:colOff>
      <xdr:row>23</xdr:row>
      <xdr:rowOff>102968</xdr:rowOff>
    </xdr:to>
    <xdr:cxnSp macro="">
      <xdr:nvCxnSpPr>
        <xdr:cNvPr id="37302" name="Straight Connector 37301"/>
        <xdr:cNvCxnSpPr/>
      </xdr:nvCxnSpPr>
      <xdr:spPr>
        <a:xfrm flipV="1">
          <a:off x="21832742" y="12050411"/>
          <a:ext cx="2665377" cy="1016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399869</xdr:colOff>
      <xdr:row>23</xdr:row>
      <xdr:rowOff>1286</xdr:rowOff>
    </xdr:from>
    <xdr:to>
      <xdr:col>51</xdr:col>
      <xdr:colOff>455061</xdr:colOff>
      <xdr:row>23</xdr:row>
      <xdr:rowOff>39465</xdr:rowOff>
    </xdr:to>
    <xdr:cxnSp macro="">
      <xdr:nvCxnSpPr>
        <xdr:cNvPr id="37303" name="Straight Connector 37302"/>
        <xdr:cNvCxnSpPr/>
      </xdr:nvCxnSpPr>
      <xdr:spPr>
        <a:xfrm>
          <a:off x="24498119" y="12050411"/>
          <a:ext cx="2674567" cy="381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455061</xdr:colOff>
      <xdr:row>23</xdr:row>
      <xdr:rowOff>39465</xdr:rowOff>
    </xdr:from>
    <xdr:to>
      <xdr:col>57</xdr:col>
      <xdr:colOff>13903</xdr:colOff>
      <xdr:row>23</xdr:row>
      <xdr:rowOff>232849</xdr:rowOff>
    </xdr:to>
    <xdr:cxnSp macro="">
      <xdr:nvCxnSpPr>
        <xdr:cNvPr id="37304" name="Straight Connector 37303"/>
        <xdr:cNvCxnSpPr/>
      </xdr:nvCxnSpPr>
      <xdr:spPr>
        <a:xfrm>
          <a:off x="27172686" y="12088590"/>
          <a:ext cx="2702092" cy="1933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13903</xdr:colOff>
      <xdr:row>23</xdr:row>
      <xdr:rowOff>232849</xdr:rowOff>
    </xdr:from>
    <xdr:to>
      <xdr:col>62</xdr:col>
      <xdr:colOff>157097</xdr:colOff>
      <xdr:row>24</xdr:row>
      <xdr:rowOff>61820</xdr:rowOff>
    </xdr:to>
    <xdr:cxnSp macro="">
      <xdr:nvCxnSpPr>
        <xdr:cNvPr id="37305" name="Straight Connector 37304"/>
        <xdr:cNvCxnSpPr/>
      </xdr:nvCxnSpPr>
      <xdr:spPr>
        <a:xfrm>
          <a:off x="29874778" y="12281974"/>
          <a:ext cx="2762569" cy="3528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157097</xdr:colOff>
      <xdr:row>24</xdr:row>
      <xdr:rowOff>61820</xdr:rowOff>
    </xdr:from>
    <xdr:to>
      <xdr:col>67</xdr:col>
      <xdr:colOff>421134</xdr:colOff>
      <xdr:row>25</xdr:row>
      <xdr:rowOff>45394</xdr:rowOff>
    </xdr:to>
    <xdr:cxnSp macro="">
      <xdr:nvCxnSpPr>
        <xdr:cNvPr id="37306" name="Straight Connector 37305"/>
        <xdr:cNvCxnSpPr/>
      </xdr:nvCxnSpPr>
      <xdr:spPr>
        <a:xfrm>
          <a:off x="32637347" y="12634820"/>
          <a:ext cx="2883412" cy="5074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421134</xdr:colOff>
      <xdr:row>25</xdr:row>
      <xdr:rowOff>45394</xdr:rowOff>
    </xdr:from>
    <xdr:to>
      <xdr:col>69</xdr:col>
      <xdr:colOff>274836</xdr:colOff>
      <xdr:row>25</xdr:row>
      <xdr:rowOff>229848</xdr:rowOff>
    </xdr:to>
    <xdr:cxnSp macro="">
      <xdr:nvCxnSpPr>
        <xdr:cNvPr id="37307" name="Straight Connector 37306"/>
        <xdr:cNvCxnSpPr/>
      </xdr:nvCxnSpPr>
      <xdr:spPr>
        <a:xfrm>
          <a:off x="35520759" y="13142269"/>
          <a:ext cx="901452" cy="18445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274836</xdr:colOff>
      <xdr:row>25</xdr:row>
      <xdr:rowOff>229848</xdr:rowOff>
    </xdr:from>
    <xdr:to>
      <xdr:col>69</xdr:col>
      <xdr:colOff>274898</xdr:colOff>
      <xdr:row>25</xdr:row>
      <xdr:rowOff>229862</xdr:rowOff>
    </xdr:to>
    <xdr:cxnSp macro="">
      <xdr:nvCxnSpPr>
        <xdr:cNvPr id="37308" name="Straight Connector 37307"/>
        <xdr:cNvCxnSpPr/>
      </xdr:nvCxnSpPr>
      <xdr:spPr>
        <a:xfrm>
          <a:off x="36422211" y="13326723"/>
          <a:ext cx="62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274898</xdr:colOff>
      <xdr:row>25</xdr:row>
      <xdr:rowOff>229862</xdr:rowOff>
    </xdr:from>
    <xdr:to>
      <xdr:col>70</xdr:col>
      <xdr:colOff>55122</xdr:colOff>
      <xdr:row>25</xdr:row>
      <xdr:rowOff>295281</xdr:rowOff>
    </xdr:to>
    <xdr:cxnSp macro="">
      <xdr:nvCxnSpPr>
        <xdr:cNvPr id="37309" name="Straight Connector 37308"/>
        <xdr:cNvCxnSpPr/>
      </xdr:nvCxnSpPr>
      <xdr:spPr>
        <a:xfrm>
          <a:off x="36422273" y="13326737"/>
          <a:ext cx="304099" cy="654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55122</xdr:colOff>
      <xdr:row>25</xdr:row>
      <xdr:rowOff>295281</xdr:rowOff>
    </xdr:from>
    <xdr:to>
      <xdr:col>72</xdr:col>
      <xdr:colOff>251014</xdr:colOff>
      <xdr:row>26</xdr:row>
      <xdr:rowOff>55519</xdr:rowOff>
    </xdr:to>
    <xdr:cxnSp macro="">
      <xdr:nvCxnSpPr>
        <xdr:cNvPr id="37310" name="Straight Connector 37309"/>
        <xdr:cNvCxnSpPr/>
      </xdr:nvCxnSpPr>
      <xdr:spPr>
        <a:xfrm>
          <a:off x="36726372" y="13392156"/>
          <a:ext cx="1243642" cy="2841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251014</xdr:colOff>
      <xdr:row>26</xdr:row>
      <xdr:rowOff>55519</xdr:rowOff>
    </xdr:from>
    <xdr:to>
      <xdr:col>73</xdr:col>
      <xdr:colOff>365162</xdr:colOff>
      <xdr:row>26</xdr:row>
      <xdr:rowOff>212644</xdr:rowOff>
    </xdr:to>
    <xdr:cxnSp macro="">
      <xdr:nvCxnSpPr>
        <xdr:cNvPr id="37311" name="Straight Connector 37310"/>
        <xdr:cNvCxnSpPr/>
      </xdr:nvCxnSpPr>
      <xdr:spPr>
        <a:xfrm>
          <a:off x="37970014" y="13676269"/>
          <a:ext cx="638023" cy="1571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365162</xdr:colOff>
      <xdr:row>26</xdr:row>
      <xdr:rowOff>212644</xdr:rowOff>
    </xdr:from>
    <xdr:to>
      <xdr:col>74</xdr:col>
      <xdr:colOff>491198</xdr:colOff>
      <xdr:row>26</xdr:row>
      <xdr:rowOff>380774</xdr:rowOff>
    </xdr:to>
    <xdr:cxnSp macro="">
      <xdr:nvCxnSpPr>
        <xdr:cNvPr id="37312" name="Straight Connector 37311"/>
        <xdr:cNvCxnSpPr/>
      </xdr:nvCxnSpPr>
      <xdr:spPr>
        <a:xfrm>
          <a:off x="38608037" y="13833394"/>
          <a:ext cx="649911" cy="1681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491198</xdr:colOff>
      <xdr:row>26</xdr:row>
      <xdr:rowOff>380774</xdr:rowOff>
    </xdr:from>
    <xdr:to>
      <xdr:col>77</xdr:col>
      <xdr:colOff>148645</xdr:colOff>
      <xdr:row>27</xdr:row>
      <xdr:rowOff>197552</xdr:rowOff>
    </xdr:to>
    <xdr:cxnSp macro="">
      <xdr:nvCxnSpPr>
        <xdr:cNvPr id="37313" name="Straight Connector 37312"/>
        <xdr:cNvCxnSpPr/>
      </xdr:nvCxnSpPr>
      <xdr:spPr>
        <a:xfrm>
          <a:off x="39257948" y="14001524"/>
          <a:ext cx="1229072" cy="34065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FF" mc:Ignorable="a14" a14:legacySpreadsheetColorIndex="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57251</xdr:colOff>
      <xdr:row>14</xdr:row>
      <xdr:rowOff>400296</xdr:rowOff>
    </xdr:from>
    <xdr:to>
      <xdr:col>8</xdr:col>
      <xdr:colOff>17768</xdr:colOff>
      <xdr:row>19</xdr:row>
      <xdr:rowOff>249424</xdr:rowOff>
    </xdr:to>
    <xdr:cxnSp macro="">
      <xdr:nvCxnSpPr>
        <xdr:cNvPr id="37314" name="Straight Connector 37313"/>
        <xdr:cNvCxnSpPr/>
      </xdr:nvCxnSpPr>
      <xdr:spPr>
        <a:xfrm>
          <a:off x="3200501" y="7734546"/>
          <a:ext cx="1008267" cy="24685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17768</xdr:colOff>
      <xdr:row>19</xdr:row>
      <xdr:rowOff>249424</xdr:rowOff>
    </xdr:from>
    <xdr:to>
      <xdr:col>9</xdr:col>
      <xdr:colOff>736</xdr:colOff>
      <xdr:row>21</xdr:row>
      <xdr:rowOff>442585</xdr:rowOff>
    </xdr:to>
    <xdr:cxnSp macro="">
      <xdr:nvCxnSpPr>
        <xdr:cNvPr id="37315" name="Straight Connector 37314"/>
        <xdr:cNvCxnSpPr/>
      </xdr:nvCxnSpPr>
      <xdr:spPr>
        <a:xfrm>
          <a:off x="4208768" y="10203049"/>
          <a:ext cx="506843" cy="12409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736</xdr:colOff>
      <xdr:row>21</xdr:row>
      <xdr:rowOff>442583</xdr:rowOff>
    </xdr:from>
    <xdr:to>
      <xdr:col>9</xdr:col>
      <xdr:colOff>800</xdr:colOff>
      <xdr:row>21</xdr:row>
      <xdr:rowOff>442585</xdr:rowOff>
    </xdr:to>
    <xdr:cxnSp macro="">
      <xdr:nvCxnSpPr>
        <xdr:cNvPr id="37316" name="Straight Connector 37315"/>
        <xdr:cNvCxnSpPr/>
      </xdr:nvCxnSpPr>
      <xdr:spPr>
        <a:xfrm flipV="1">
          <a:off x="4715611" y="11443958"/>
          <a:ext cx="64" cy="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800</xdr:colOff>
      <xdr:row>21</xdr:row>
      <xdr:rowOff>437202</xdr:rowOff>
    </xdr:from>
    <xdr:to>
      <xdr:col>9</xdr:col>
      <xdr:colOff>319289</xdr:colOff>
      <xdr:row>21</xdr:row>
      <xdr:rowOff>442583</xdr:rowOff>
    </xdr:to>
    <xdr:cxnSp macro="">
      <xdr:nvCxnSpPr>
        <xdr:cNvPr id="37317" name="Straight Connector 37316"/>
        <xdr:cNvCxnSpPr/>
      </xdr:nvCxnSpPr>
      <xdr:spPr>
        <a:xfrm flipV="1">
          <a:off x="4715675" y="11438577"/>
          <a:ext cx="318489" cy="53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319289</xdr:colOff>
      <xdr:row>21</xdr:row>
      <xdr:rowOff>421707</xdr:rowOff>
    </xdr:from>
    <xdr:to>
      <xdr:col>12</xdr:col>
      <xdr:colOff>7721</xdr:colOff>
      <xdr:row>21</xdr:row>
      <xdr:rowOff>437202</xdr:rowOff>
    </xdr:to>
    <xdr:cxnSp macro="">
      <xdr:nvCxnSpPr>
        <xdr:cNvPr id="37318" name="Straight Connector 37317"/>
        <xdr:cNvCxnSpPr/>
      </xdr:nvCxnSpPr>
      <xdr:spPr>
        <a:xfrm flipV="1">
          <a:off x="5034164" y="11423082"/>
          <a:ext cx="1260057" cy="154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7721</xdr:colOff>
      <xdr:row>21</xdr:row>
      <xdr:rowOff>420961</xdr:rowOff>
    </xdr:from>
    <xdr:to>
      <xdr:col>13</xdr:col>
      <xdr:colOff>102402</xdr:colOff>
      <xdr:row>21</xdr:row>
      <xdr:rowOff>421707</xdr:rowOff>
    </xdr:to>
    <xdr:cxnSp macro="">
      <xdr:nvCxnSpPr>
        <xdr:cNvPr id="37319" name="Straight Connector 37318"/>
        <xdr:cNvCxnSpPr/>
      </xdr:nvCxnSpPr>
      <xdr:spPr>
        <a:xfrm flipV="1">
          <a:off x="6294221" y="11422336"/>
          <a:ext cx="618556" cy="7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102402</xdr:colOff>
      <xdr:row>21</xdr:row>
      <xdr:rowOff>420961</xdr:rowOff>
    </xdr:from>
    <xdr:to>
      <xdr:col>14</xdr:col>
      <xdr:colOff>190088</xdr:colOff>
      <xdr:row>21</xdr:row>
      <xdr:rowOff>423252</xdr:rowOff>
    </xdr:to>
    <xdr:cxnSp macro="">
      <xdr:nvCxnSpPr>
        <xdr:cNvPr id="37320" name="Straight Connector 37319"/>
        <xdr:cNvCxnSpPr/>
      </xdr:nvCxnSpPr>
      <xdr:spPr>
        <a:xfrm>
          <a:off x="6912777" y="11422336"/>
          <a:ext cx="611561" cy="229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190088</xdr:colOff>
      <xdr:row>21</xdr:row>
      <xdr:rowOff>423252</xdr:rowOff>
    </xdr:from>
    <xdr:to>
      <xdr:col>16</xdr:col>
      <xdr:colOff>346404</xdr:colOff>
      <xdr:row>21</xdr:row>
      <xdr:rowOff>434648</xdr:rowOff>
    </xdr:to>
    <xdr:cxnSp macro="">
      <xdr:nvCxnSpPr>
        <xdr:cNvPr id="37321" name="Straight Connector 37320"/>
        <xdr:cNvCxnSpPr/>
      </xdr:nvCxnSpPr>
      <xdr:spPr>
        <a:xfrm>
          <a:off x="7524338" y="11424627"/>
          <a:ext cx="1204066" cy="113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346404</xdr:colOff>
      <xdr:row>21</xdr:row>
      <xdr:rowOff>434648</xdr:rowOff>
    </xdr:from>
    <xdr:to>
      <xdr:col>16</xdr:col>
      <xdr:colOff>374292</xdr:colOff>
      <xdr:row>21</xdr:row>
      <xdr:rowOff>435036</xdr:rowOff>
    </xdr:to>
    <xdr:cxnSp macro="">
      <xdr:nvCxnSpPr>
        <xdr:cNvPr id="37322" name="Straight Connector 37321"/>
        <xdr:cNvCxnSpPr/>
      </xdr:nvCxnSpPr>
      <xdr:spPr>
        <a:xfrm>
          <a:off x="8728404" y="11436023"/>
          <a:ext cx="27888" cy="3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374292</xdr:colOff>
      <xdr:row>21</xdr:row>
      <xdr:rowOff>435036</xdr:rowOff>
    </xdr:from>
    <xdr:to>
      <xdr:col>16</xdr:col>
      <xdr:colOff>374351</xdr:colOff>
      <xdr:row>21</xdr:row>
      <xdr:rowOff>435037</xdr:rowOff>
    </xdr:to>
    <xdr:cxnSp macro="">
      <xdr:nvCxnSpPr>
        <xdr:cNvPr id="37323" name="Straight Connector 37322"/>
        <xdr:cNvCxnSpPr/>
      </xdr:nvCxnSpPr>
      <xdr:spPr>
        <a:xfrm>
          <a:off x="8756292" y="11436411"/>
          <a:ext cx="59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374351</xdr:colOff>
      <xdr:row>21</xdr:row>
      <xdr:rowOff>435037</xdr:rowOff>
    </xdr:from>
    <xdr:to>
      <xdr:col>18</xdr:col>
      <xdr:colOff>480311</xdr:colOff>
      <xdr:row>21</xdr:row>
      <xdr:rowOff>454345</xdr:rowOff>
    </xdr:to>
    <xdr:cxnSp macro="">
      <xdr:nvCxnSpPr>
        <xdr:cNvPr id="37324" name="Straight Connector 37323"/>
        <xdr:cNvCxnSpPr/>
      </xdr:nvCxnSpPr>
      <xdr:spPr>
        <a:xfrm>
          <a:off x="8756351" y="11436412"/>
          <a:ext cx="1153710" cy="193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480311</xdr:colOff>
      <xdr:row>21</xdr:row>
      <xdr:rowOff>454345</xdr:rowOff>
    </xdr:from>
    <xdr:to>
      <xdr:col>24</xdr:col>
      <xdr:colOff>212109</xdr:colOff>
      <xdr:row>22</xdr:row>
      <xdr:rowOff>2601</xdr:rowOff>
    </xdr:to>
    <xdr:cxnSp macro="">
      <xdr:nvCxnSpPr>
        <xdr:cNvPr id="37325" name="Straight Connector 37324"/>
        <xdr:cNvCxnSpPr/>
      </xdr:nvCxnSpPr>
      <xdr:spPr>
        <a:xfrm>
          <a:off x="9910061" y="11455720"/>
          <a:ext cx="2875048" cy="721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212109</xdr:colOff>
      <xdr:row>22</xdr:row>
      <xdr:rowOff>2601</xdr:rowOff>
    </xdr:from>
    <xdr:to>
      <xdr:col>29</xdr:col>
      <xdr:colOff>385381</xdr:colOff>
      <xdr:row>22</xdr:row>
      <xdr:rowOff>88061</xdr:rowOff>
    </xdr:to>
    <xdr:cxnSp macro="">
      <xdr:nvCxnSpPr>
        <xdr:cNvPr id="37326" name="Straight Connector 37325"/>
        <xdr:cNvCxnSpPr/>
      </xdr:nvCxnSpPr>
      <xdr:spPr>
        <a:xfrm>
          <a:off x="12785109" y="11527851"/>
          <a:ext cx="2792647" cy="854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385381</xdr:colOff>
      <xdr:row>22</xdr:row>
      <xdr:rowOff>88061</xdr:rowOff>
    </xdr:from>
    <xdr:to>
      <xdr:col>34</xdr:col>
      <xdr:colOff>503053</xdr:colOff>
      <xdr:row>22</xdr:row>
      <xdr:rowOff>168846</xdr:rowOff>
    </xdr:to>
    <xdr:cxnSp macro="">
      <xdr:nvCxnSpPr>
        <xdr:cNvPr id="37327" name="Straight Connector 37326"/>
        <xdr:cNvCxnSpPr/>
      </xdr:nvCxnSpPr>
      <xdr:spPr>
        <a:xfrm>
          <a:off x="15577756" y="11613311"/>
          <a:ext cx="2737047" cy="807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503053</xdr:colOff>
      <xdr:row>22</xdr:row>
      <xdr:rowOff>168846</xdr:rowOff>
    </xdr:from>
    <xdr:to>
      <xdr:col>40</xdr:col>
      <xdr:colOff>59865</xdr:colOff>
      <xdr:row>22</xdr:row>
      <xdr:rowOff>229195</xdr:rowOff>
    </xdr:to>
    <xdr:cxnSp macro="">
      <xdr:nvCxnSpPr>
        <xdr:cNvPr id="37328" name="Straight Connector 37327"/>
        <xdr:cNvCxnSpPr/>
      </xdr:nvCxnSpPr>
      <xdr:spPr>
        <a:xfrm>
          <a:off x="18314803" y="11694096"/>
          <a:ext cx="2700062" cy="603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59865</xdr:colOff>
      <xdr:row>22</xdr:row>
      <xdr:rowOff>229195</xdr:rowOff>
    </xdr:from>
    <xdr:to>
      <xdr:col>45</xdr:col>
      <xdr:colOff>117616</xdr:colOff>
      <xdr:row>22</xdr:row>
      <xdr:rowOff>253223</xdr:rowOff>
    </xdr:to>
    <xdr:cxnSp macro="">
      <xdr:nvCxnSpPr>
        <xdr:cNvPr id="37329" name="Straight Connector 37328"/>
        <xdr:cNvCxnSpPr/>
      </xdr:nvCxnSpPr>
      <xdr:spPr>
        <a:xfrm>
          <a:off x="21014865" y="11754445"/>
          <a:ext cx="2677126" cy="240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117616</xdr:colOff>
      <xdr:row>22</xdr:row>
      <xdr:rowOff>229195</xdr:rowOff>
    </xdr:from>
    <xdr:to>
      <xdr:col>50</xdr:col>
      <xdr:colOff>165447</xdr:colOff>
      <xdr:row>22</xdr:row>
      <xdr:rowOff>253223</xdr:rowOff>
    </xdr:to>
    <xdr:cxnSp macro="">
      <xdr:nvCxnSpPr>
        <xdr:cNvPr id="37330" name="Straight Connector 37329"/>
        <xdr:cNvCxnSpPr/>
      </xdr:nvCxnSpPr>
      <xdr:spPr>
        <a:xfrm flipV="1">
          <a:off x="23691991" y="11754445"/>
          <a:ext cx="2667206" cy="2402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165447</xdr:colOff>
      <xdr:row>22</xdr:row>
      <xdr:rowOff>157238</xdr:rowOff>
    </xdr:from>
    <xdr:to>
      <xdr:col>55</xdr:col>
      <xdr:colOff>219946</xdr:colOff>
      <xdr:row>22</xdr:row>
      <xdr:rowOff>229195</xdr:rowOff>
    </xdr:to>
    <xdr:cxnSp macro="">
      <xdr:nvCxnSpPr>
        <xdr:cNvPr id="37331" name="Straight Connector 37330"/>
        <xdr:cNvCxnSpPr/>
      </xdr:nvCxnSpPr>
      <xdr:spPr>
        <a:xfrm flipV="1">
          <a:off x="26359197" y="11682488"/>
          <a:ext cx="2673874" cy="719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219946</xdr:colOff>
      <xdr:row>22</xdr:row>
      <xdr:rowOff>56340</xdr:rowOff>
    </xdr:from>
    <xdr:to>
      <xdr:col>60</xdr:col>
      <xdr:colOff>307693</xdr:colOff>
      <xdr:row>22</xdr:row>
      <xdr:rowOff>157238</xdr:rowOff>
    </xdr:to>
    <xdr:cxnSp macro="">
      <xdr:nvCxnSpPr>
        <xdr:cNvPr id="37332" name="Straight Connector 37331"/>
        <xdr:cNvCxnSpPr/>
      </xdr:nvCxnSpPr>
      <xdr:spPr>
        <a:xfrm flipV="1">
          <a:off x="29033071" y="11581590"/>
          <a:ext cx="2707122" cy="1008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307693</xdr:colOff>
      <xdr:row>21</xdr:row>
      <xdr:rowOff>489864</xdr:rowOff>
    </xdr:from>
    <xdr:to>
      <xdr:col>65</xdr:col>
      <xdr:colOff>471866</xdr:colOff>
      <xdr:row>22</xdr:row>
      <xdr:rowOff>56340</xdr:rowOff>
    </xdr:to>
    <xdr:cxnSp macro="">
      <xdr:nvCxnSpPr>
        <xdr:cNvPr id="37333" name="Straight Connector 37332"/>
        <xdr:cNvCxnSpPr/>
      </xdr:nvCxnSpPr>
      <xdr:spPr>
        <a:xfrm flipV="1">
          <a:off x="31740193" y="11491239"/>
          <a:ext cx="2783548" cy="903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471866</xdr:colOff>
      <xdr:row>21</xdr:row>
      <xdr:rowOff>466806</xdr:rowOff>
    </xdr:from>
    <xdr:to>
      <xdr:col>71</xdr:col>
      <xdr:colOff>256248</xdr:colOff>
      <xdr:row>21</xdr:row>
      <xdr:rowOff>489864</xdr:rowOff>
    </xdr:to>
    <xdr:cxnSp macro="">
      <xdr:nvCxnSpPr>
        <xdr:cNvPr id="37334" name="Straight Connector 37333"/>
        <xdr:cNvCxnSpPr/>
      </xdr:nvCxnSpPr>
      <xdr:spPr>
        <a:xfrm flipV="1">
          <a:off x="34523741" y="11468181"/>
          <a:ext cx="2927632" cy="230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256248</xdr:colOff>
      <xdr:row>21</xdr:row>
      <xdr:rowOff>466806</xdr:rowOff>
    </xdr:from>
    <xdr:to>
      <xdr:col>73</xdr:col>
      <xdr:colOff>128501</xdr:colOff>
      <xdr:row>21</xdr:row>
      <xdr:rowOff>482066</xdr:rowOff>
    </xdr:to>
    <xdr:cxnSp macro="">
      <xdr:nvCxnSpPr>
        <xdr:cNvPr id="37335" name="Straight Connector 37334"/>
        <xdr:cNvCxnSpPr/>
      </xdr:nvCxnSpPr>
      <xdr:spPr>
        <a:xfrm>
          <a:off x="37451373" y="11468181"/>
          <a:ext cx="920003" cy="152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128501</xdr:colOff>
      <xdr:row>21</xdr:row>
      <xdr:rowOff>482066</xdr:rowOff>
    </xdr:from>
    <xdr:to>
      <xdr:col>73</xdr:col>
      <xdr:colOff>128563</xdr:colOff>
      <xdr:row>21</xdr:row>
      <xdr:rowOff>482067</xdr:rowOff>
    </xdr:to>
    <xdr:cxnSp macro="">
      <xdr:nvCxnSpPr>
        <xdr:cNvPr id="37336" name="Straight Connector 37335"/>
        <xdr:cNvCxnSpPr/>
      </xdr:nvCxnSpPr>
      <xdr:spPr>
        <a:xfrm>
          <a:off x="38371376" y="11483441"/>
          <a:ext cx="62" cy="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128563</xdr:colOff>
      <xdr:row>21</xdr:row>
      <xdr:rowOff>482067</xdr:rowOff>
    </xdr:from>
    <xdr:to>
      <xdr:col>73</xdr:col>
      <xdr:colOff>439527</xdr:colOff>
      <xdr:row>21</xdr:row>
      <xdr:rowOff>489728</xdr:rowOff>
    </xdr:to>
    <xdr:cxnSp macro="">
      <xdr:nvCxnSpPr>
        <xdr:cNvPr id="37337" name="Straight Connector 37336"/>
        <xdr:cNvCxnSpPr/>
      </xdr:nvCxnSpPr>
      <xdr:spPr>
        <a:xfrm>
          <a:off x="38371438" y="11483442"/>
          <a:ext cx="310964" cy="76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439527</xdr:colOff>
      <xdr:row>21</xdr:row>
      <xdr:rowOff>489728</xdr:rowOff>
    </xdr:from>
    <xdr:to>
      <xdr:col>76</xdr:col>
      <xdr:colOff>142813</xdr:colOff>
      <xdr:row>22</xdr:row>
      <xdr:rowOff>10189</xdr:rowOff>
    </xdr:to>
    <xdr:cxnSp macro="">
      <xdr:nvCxnSpPr>
        <xdr:cNvPr id="37338" name="Straight Connector 37337"/>
        <xdr:cNvCxnSpPr/>
      </xdr:nvCxnSpPr>
      <xdr:spPr>
        <a:xfrm>
          <a:off x="38682402" y="11491103"/>
          <a:ext cx="1274911" cy="443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142813</xdr:colOff>
      <xdr:row>22</xdr:row>
      <xdr:rowOff>10189</xdr:rowOff>
    </xdr:from>
    <xdr:to>
      <xdr:col>77</xdr:col>
      <xdr:colOff>275292</xdr:colOff>
      <xdr:row>22</xdr:row>
      <xdr:rowOff>41249</xdr:rowOff>
    </xdr:to>
    <xdr:cxnSp macro="">
      <xdr:nvCxnSpPr>
        <xdr:cNvPr id="37339" name="Straight Connector 37338"/>
        <xdr:cNvCxnSpPr/>
      </xdr:nvCxnSpPr>
      <xdr:spPr>
        <a:xfrm>
          <a:off x="39957313" y="11535439"/>
          <a:ext cx="656354" cy="310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275292</xdr:colOff>
      <xdr:row>22</xdr:row>
      <xdr:rowOff>41249</xdr:rowOff>
    </xdr:from>
    <xdr:to>
      <xdr:col>78</xdr:col>
      <xdr:colOff>421677</xdr:colOff>
      <xdr:row>22</xdr:row>
      <xdr:rowOff>78641</xdr:rowOff>
    </xdr:to>
    <xdr:cxnSp macro="">
      <xdr:nvCxnSpPr>
        <xdr:cNvPr id="37340" name="Straight Connector 37339"/>
        <xdr:cNvCxnSpPr/>
      </xdr:nvCxnSpPr>
      <xdr:spPr>
        <a:xfrm>
          <a:off x="40613667" y="11566499"/>
          <a:ext cx="670260" cy="373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421677</xdr:colOff>
      <xdr:row>22</xdr:row>
      <xdr:rowOff>78641</xdr:rowOff>
    </xdr:from>
    <xdr:to>
      <xdr:col>81</xdr:col>
      <xdr:colOff>122541</xdr:colOff>
      <xdr:row>22</xdr:row>
      <xdr:rowOff>164885</xdr:rowOff>
    </xdr:to>
    <xdr:cxnSp macro="">
      <xdr:nvCxnSpPr>
        <xdr:cNvPr id="37341" name="Straight Connector 37340"/>
        <xdr:cNvCxnSpPr/>
      </xdr:nvCxnSpPr>
      <xdr:spPr>
        <a:xfrm>
          <a:off x="41283927" y="11603891"/>
          <a:ext cx="1272489" cy="862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122541</xdr:colOff>
      <xdr:row>21</xdr:row>
      <xdr:rowOff>475944</xdr:rowOff>
    </xdr:from>
    <xdr:to>
      <xdr:col>81</xdr:col>
      <xdr:colOff>238894</xdr:colOff>
      <xdr:row>22</xdr:row>
      <xdr:rowOff>164885</xdr:rowOff>
    </xdr:to>
    <xdr:cxnSp macro="">
      <xdr:nvCxnSpPr>
        <xdr:cNvPr id="37342" name="Straight Connector 37341"/>
        <xdr:cNvCxnSpPr/>
      </xdr:nvCxnSpPr>
      <xdr:spPr>
        <a:xfrm flipV="1">
          <a:off x="42556416" y="11477319"/>
          <a:ext cx="116353" cy="2128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238894</xdr:colOff>
      <xdr:row>19</xdr:row>
      <xdr:rowOff>200099</xdr:rowOff>
    </xdr:from>
    <xdr:to>
      <xdr:col>82</xdr:col>
      <xdr:colOff>438721</xdr:colOff>
      <xdr:row>21</xdr:row>
      <xdr:rowOff>475944</xdr:rowOff>
    </xdr:to>
    <xdr:cxnSp macro="">
      <xdr:nvCxnSpPr>
        <xdr:cNvPr id="37343" name="Straight Connector 37342"/>
        <xdr:cNvCxnSpPr/>
      </xdr:nvCxnSpPr>
      <xdr:spPr>
        <a:xfrm flipV="1">
          <a:off x="42672769" y="10153724"/>
          <a:ext cx="723702" cy="13235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438721</xdr:colOff>
      <xdr:row>17</xdr:row>
      <xdr:rowOff>14808</xdr:rowOff>
    </xdr:from>
    <xdr:to>
      <xdr:col>84</xdr:col>
      <xdr:colOff>65509</xdr:colOff>
      <xdr:row>19</xdr:row>
      <xdr:rowOff>200099</xdr:rowOff>
    </xdr:to>
    <xdr:cxnSp macro="">
      <xdr:nvCxnSpPr>
        <xdr:cNvPr id="37344" name="Straight Connector 37343"/>
        <xdr:cNvCxnSpPr/>
      </xdr:nvCxnSpPr>
      <xdr:spPr>
        <a:xfrm flipV="1">
          <a:off x="43396471" y="8920683"/>
          <a:ext cx="674538" cy="123304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57202</xdr:colOff>
      <xdr:row>14</xdr:row>
      <xdr:rowOff>274114</xdr:rowOff>
    </xdr:from>
    <xdr:to>
      <xdr:col>7</xdr:col>
      <xdr:colOff>349910</xdr:colOff>
      <xdr:row>14</xdr:row>
      <xdr:rowOff>400040</xdr:rowOff>
    </xdr:to>
    <xdr:cxnSp macro="">
      <xdr:nvCxnSpPr>
        <xdr:cNvPr id="37345" name="Straight Connector 37344"/>
        <xdr:cNvCxnSpPr/>
      </xdr:nvCxnSpPr>
      <xdr:spPr>
        <a:xfrm flipV="1">
          <a:off x="3200452" y="7608364"/>
          <a:ext cx="816583" cy="1259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349910</xdr:colOff>
      <xdr:row>14</xdr:row>
      <xdr:rowOff>215757</xdr:rowOff>
    </xdr:from>
    <xdr:to>
      <xdr:col>8</xdr:col>
      <xdr:colOff>222613</xdr:colOff>
      <xdr:row>14</xdr:row>
      <xdr:rowOff>274114</xdr:rowOff>
    </xdr:to>
    <xdr:cxnSp macro="">
      <xdr:nvCxnSpPr>
        <xdr:cNvPr id="37346" name="Straight Connector 37345"/>
        <xdr:cNvCxnSpPr/>
      </xdr:nvCxnSpPr>
      <xdr:spPr>
        <a:xfrm flipV="1">
          <a:off x="4017035" y="7550007"/>
          <a:ext cx="396578" cy="583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222613</xdr:colOff>
      <xdr:row>14</xdr:row>
      <xdr:rowOff>215746</xdr:rowOff>
    </xdr:from>
    <xdr:to>
      <xdr:col>8</xdr:col>
      <xdr:colOff>222691</xdr:colOff>
      <xdr:row>14</xdr:row>
      <xdr:rowOff>215757</xdr:rowOff>
    </xdr:to>
    <xdr:cxnSp macro="">
      <xdr:nvCxnSpPr>
        <xdr:cNvPr id="37347" name="Straight Connector 37346"/>
        <xdr:cNvCxnSpPr/>
      </xdr:nvCxnSpPr>
      <xdr:spPr>
        <a:xfrm flipV="1">
          <a:off x="4413613" y="7549996"/>
          <a:ext cx="78" cy="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222691</xdr:colOff>
      <xdr:row>14</xdr:row>
      <xdr:rowOff>160286</xdr:rowOff>
    </xdr:from>
    <xdr:to>
      <xdr:col>9</xdr:col>
      <xdr:colOff>82392</xdr:colOff>
      <xdr:row>14</xdr:row>
      <xdr:rowOff>215746</xdr:rowOff>
    </xdr:to>
    <xdr:cxnSp macro="">
      <xdr:nvCxnSpPr>
        <xdr:cNvPr id="37348" name="Straight Connector 37347"/>
        <xdr:cNvCxnSpPr/>
      </xdr:nvCxnSpPr>
      <xdr:spPr>
        <a:xfrm flipV="1">
          <a:off x="4413691" y="7494536"/>
          <a:ext cx="383576" cy="554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82392</xdr:colOff>
      <xdr:row>13</xdr:row>
      <xdr:rowOff>482499</xdr:rowOff>
    </xdr:from>
    <xdr:to>
      <xdr:col>11</xdr:col>
      <xdr:colOff>497474</xdr:colOff>
      <xdr:row>14</xdr:row>
      <xdr:rowOff>160286</xdr:rowOff>
    </xdr:to>
    <xdr:cxnSp macro="">
      <xdr:nvCxnSpPr>
        <xdr:cNvPr id="37349" name="Straight Connector 37348"/>
        <xdr:cNvCxnSpPr/>
      </xdr:nvCxnSpPr>
      <xdr:spPr>
        <a:xfrm flipV="1">
          <a:off x="4797267" y="7292874"/>
          <a:ext cx="1462832" cy="2016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497474</xdr:colOff>
      <xdr:row>13</xdr:row>
      <xdr:rowOff>400162</xdr:rowOff>
    </xdr:from>
    <xdr:to>
      <xdr:col>13</xdr:col>
      <xdr:colOff>140176</xdr:colOff>
      <xdr:row>13</xdr:row>
      <xdr:rowOff>482499</xdr:rowOff>
    </xdr:to>
    <xdr:cxnSp macro="">
      <xdr:nvCxnSpPr>
        <xdr:cNvPr id="37350" name="Straight Connector 37349"/>
        <xdr:cNvCxnSpPr/>
      </xdr:nvCxnSpPr>
      <xdr:spPr>
        <a:xfrm flipV="1">
          <a:off x="6260099" y="7210537"/>
          <a:ext cx="690452" cy="8233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140176</xdr:colOff>
      <xdr:row>13</xdr:row>
      <xdr:rowOff>329698</xdr:rowOff>
    </xdr:from>
    <xdr:to>
      <xdr:col>14</xdr:col>
      <xdr:colOff>283297</xdr:colOff>
      <xdr:row>13</xdr:row>
      <xdr:rowOff>400162</xdr:rowOff>
    </xdr:to>
    <xdr:cxnSp macro="">
      <xdr:nvCxnSpPr>
        <xdr:cNvPr id="37351" name="Straight Connector 37350"/>
        <xdr:cNvCxnSpPr/>
      </xdr:nvCxnSpPr>
      <xdr:spPr>
        <a:xfrm flipV="1">
          <a:off x="6950551" y="7140073"/>
          <a:ext cx="666996" cy="7046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283297</xdr:colOff>
      <xdr:row>13</xdr:row>
      <xdr:rowOff>223253</xdr:rowOff>
    </xdr:from>
    <xdr:to>
      <xdr:col>16</xdr:col>
      <xdr:colOff>509962</xdr:colOff>
      <xdr:row>13</xdr:row>
      <xdr:rowOff>329698</xdr:rowOff>
    </xdr:to>
    <xdr:cxnSp macro="">
      <xdr:nvCxnSpPr>
        <xdr:cNvPr id="37352" name="Straight Connector 37351"/>
        <xdr:cNvCxnSpPr/>
      </xdr:nvCxnSpPr>
      <xdr:spPr>
        <a:xfrm flipV="1">
          <a:off x="7617547" y="7033628"/>
          <a:ext cx="1274415" cy="10644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509962</xdr:colOff>
      <xdr:row>13</xdr:row>
      <xdr:rowOff>221327</xdr:rowOff>
    </xdr:from>
    <xdr:to>
      <xdr:col>17</xdr:col>
      <xdr:colOff>15089</xdr:colOff>
      <xdr:row>13</xdr:row>
      <xdr:rowOff>223253</xdr:rowOff>
    </xdr:to>
    <xdr:cxnSp macro="">
      <xdr:nvCxnSpPr>
        <xdr:cNvPr id="37353" name="Straight Connector 37352"/>
        <xdr:cNvCxnSpPr/>
      </xdr:nvCxnSpPr>
      <xdr:spPr>
        <a:xfrm flipV="1">
          <a:off x="8891962" y="7031702"/>
          <a:ext cx="29002" cy="19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15089</xdr:colOff>
      <xdr:row>13</xdr:row>
      <xdr:rowOff>221323</xdr:rowOff>
    </xdr:from>
    <xdr:to>
      <xdr:col>17</xdr:col>
      <xdr:colOff>15151</xdr:colOff>
      <xdr:row>13</xdr:row>
      <xdr:rowOff>221327</xdr:rowOff>
    </xdr:to>
    <xdr:cxnSp macro="">
      <xdr:nvCxnSpPr>
        <xdr:cNvPr id="37354" name="Straight Connector 37353"/>
        <xdr:cNvCxnSpPr/>
      </xdr:nvCxnSpPr>
      <xdr:spPr>
        <a:xfrm flipV="1">
          <a:off x="8920964" y="7031698"/>
          <a:ext cx="62" cy="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15151</xdr:colOff>
      <xdr:row>13</xdr:row>
      <xdr:rowOff>161437</xdr:rowOff>
    </xdr:from>
    <xdr:to>
      <xdr:col>19</xdr:col>
      <xdr:colOff>149841</xdr:colOff>
      <xdr:row>13</xdr:row>
      <xdr:rowOff>221323</xdr:rowOff>
    </xdr:to>
    <xdr:cxnSp macro="">
      <xdr:nvCxnSpPr>
        <xdr:cNvPr id="37355" name="Straight Connector 37354"/>
        <xdr:cNvCxnSpPr/>
      </xdr:nvCxnSpPr>
      <xdr:spPr>
        <a:xfrm flipV="1">
          <a:off x="8921026" y="6971812"/>
          <a:ext cx="1182440" cy="598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149841</xdr:colOff>
      <xdr:row>13</xdr:row>
      <xdr:rowOff>161437</xdr:rowOff>
    </xdr:from>
    <xdr:to>
      <xdr:col>24</xdr:col>
      <xdr:colOff>378838</xdr:colOff>
      <xdr:row>13</xdr:row>
      <xdr:rowOff>162781</xdr:rowOff>
    </xdr:to>
    <xdr:cxnSp macro="">
      <xdr:nvCxnSpPr>
        <xdr:cNvPr id="37356" name="Straight Connector 37355"/>
        <xdr:cNvCxnSpPr/>
      </xdr:nvCxnSpPr>
      <xdr:spPr>
        <a:xfrm>
          <a:off x="10103466" y="6971812"/>
          <a:ext cx="2848372" cy="13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378838</xdr:colOff>
      <xdr:row>13</xdr:row>
      <xdr:rowOff>162781</xdr:rowOff>
    </xdr:from>
    <xdr:to>
      <xdr:col>29</xdr:col>
      <xdr:colOff>481212</xdr:colOff>
      <xdr:row>13</xdr:row>
      <xdr:rowOff>297560</xdr:rowOff>
    </xdr:to>
    <xdr:cxnSp macro="">
      <xdr:nvCxnSpPr>
        <xdr:cNvPr id="37357" name="Straight Connector 37356"/>
        <xdr:cNvCxnSpPr/>
      </xdr:nvCxnSpPr>
      <xdr:spPr>
        <a:xfrm>
          <a:off x="12951838" y="6973156"/>
          <a:ext cx="2721749" cy="1347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481212</xdr:colOff>
      <xdr:row>13</xdr:row>
      <xdr:rowOff>297560</xdr:rowOff>
    </xdr:from>
    <xdr:to>
      <xdr:col>35</xdr:col>
      <xdr:colOff>17650</xdr:colOff>
      <xdr:row>13</xdr:row>
      <xdr:rowOff>470425</xdr:rowOff>
    </xdr:to>
    <xdr:cxnSp macro="">
      <xdr:nvCxnSpPr>
        <xdr:cNvPr id="37358" name="Straight Connector 37357"/>
        <xdr:cNvCxnSpPr/>
      </xdr:nvCxnSpPr>
      <xdr:spPr>
        <a:xfrm>
          <a:off x="15673587" y="7107935"/>
          <a:ext cx="2679688" cy="17286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17650</xdr:colOff>
      <xdr:row>13</xdr:row>
      <xdr:rowOff>470425</xdr:rowOff>
    </xdr:from>
    <xdr:to>
      <xdr:col>40</xdr:col>
      <xdr:colOff>67717</xdr:colOff>
      <xdr:row>14</xdr:row>
      <xdr:rowOff>101771</xdr:rowOff>
    </xdr:to>
    <xdr:cxnSp macro="">
      <xdr:nvCxnSpPr>
        <xdr:cNvPr id="37359" name="Straight Connector 37358"/>
        <xdr:cNvCxnSpPr/>
      </xdr:nvCxnSpPr>
      <xdr:spPr>
        <a:xfrm>
          <a:off x="18353275" y="7280800"/>
          <a:ext cx="2669442" cy="1552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67717</xdr:colOff>
      <xdr:row>14</xdr:row>
      <xdr:rowOff>101771</xdr:rowOff>
    </xdr:from>
    <xdr:to>
      <xdr:col>45</xdr:col>
      <xdr:colOff>115856</xdr:colOff>
      <xdr:row>14</xdr:row>
      <xdr:rowOff>218184</xdr:rowOff>
    </xdr:to>
    <xdr:cxnSp macro="">
      <xdr:nvCxnSpPr>
        <xdr:cNvPr id="37360" name="Straight Connector 37359"/>
        <xdr:cNvCxnSpPr/>
      </xdr:nvCxnSpPr>
      <xdr:spPr>
        <a:xfrm>
          <a:off x="21022717" y="7436021"/>
          <a:ext cx="2667514" cy="1164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115856</xdr:colOff>
      <xdr:row>14</xdr:row>
      <xdr:rowOff>218184</xdr:rowOff>
    </xdr:from>
    <xdr:to>
      <xdr:col>50</xdr:col>
      <xdr:colOff>163537</xdr:colOff>
      <xdr:row>14</xdr:row>
      <xdr:rowOff>292198</xdr:rowOff>
    </xdr:to>
    <xdr:cxnSp macro="">
      <xdr:nvCxnSpPr>
        <xdr:cNvPr id="37361" name="Straight Connector 37360"/>
        <xdr:cNvCxnSpPr/>
      </xdr:nvCxnSpPr>
      <xdr:spPr>
        <a:xfrm>
          <a:off x="23690231" y="7552434"/>
          <a:ext cx="2667056" cy="740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163537</xdr:colOff>
      <xdr:row>14</xdr:row>
      <xdr:rowOff>292198</xdr:rowOff>
    </xdr:from>
    <xdr:to>
      <xdr:col>55</xdr:col>
      <xdr:colOff>211829</xdr:colOff>
      <xdr:row>14</xdr:row>
      <xdr:rowOff>326494</xdr:rowOff>
    </xdr:to>
    <xdr:cxnSp macro="">
      <xdr:nvCxnSpPr>
        <xdr:cNvPr id="37362" name="Straight Connector 37361"/>
        <xdr:cNvCxnSpPr/>
      </xdr:nvCxnSpPr>
      <xdr:spPr>
        <a:xfrm>
          <a:off x="26357287" y="7626448"/>
          <a:ext cx="2667667" cy="342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211829</xdr:colOff>
      <xdr:row>14</xdr:row>
      <xdr:rowOff>326494</xdr:rowOff>
    </xdr:from>
    <xdr:to>
      <xdr:col>60</xdr:col>
      <xdr:colOff>267550</xdr:colOff>
      <xdr:row>14</xdr:row>
      <xdr:rowOff>334464</xdr:rowOff>
    </xdr:to>
    <xdr:cxnSp macro="">
      <xdr:nvCxnSpPr>
        <xdr:cNvPr id="37363" name="Straight Connector 37362"/>
        <xdr:cNvCxnSpPr/>
      </xdr:nvCxnSpPr>
      <xdr:spPr>
        <a:xfrm>
          <a:off x="29024954" y="7660744"/>
          <a:ext cx="2675096" cy="79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267550</xdr:colOff>
      <xdr:row>14</xdr:row>
      <xdr:rowOff>334464</xdr:rowOff>
    </xdr:from>
    <xdr:to>
      <xdr:col>65</xdr:col>
      <xdr:colOff>359215</xdr:colOff>
      <xdr:row>14</xdr:row>
      <xdr:rowOff>357350</xdr:rowOff>
    </xdr:to>
    <xdr:cxnSp macro="">
      <xdr:nvCxnSpPr>
        <xdr:cNvPr id="37364" name="Straight Connector 37363"/>
        <xdr:cNvCxnSpPr/>
      </xdr:nvCxnSpPr>
      <xdr:spPr>
        <a:xfrm>
          <a:off x="31700050" y="7668714"/>
          <a:ext cx="2711040" cy="228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359215</xdr:colOff>
      <xdr:row>14</xdr:row>
      <xdr:rowOff>357350</xdr:rowOff>
    </xdr:from>
    <xdr:to>
      <xdr:col>71</xdr:col>
      <xdr:colOff>52564</xdr:colOff>
      <xdr:row>14</xdr:row>
      <xdr:rowOff>493611</xdr:rowOff>
    </xdr:to>
    <xdr:cxnSp macro="">
      <xdr:nvCxnSpPr>
        <xdr:cNvPr id="37365" name="Straight Connector 37364"/>
        <xdr:cNvCxnSpPr/>
      </xdr:nvCxnSpPr>
      <xdr:spPr>
        <a:xfrm>
          <a:off x="34411090" y="7691600"/>
          <a:ext cx="2836599" cy="1362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52564</xdr:colOff>
      <xdr:row>14</xdr:row>
      <xdr:rowOff>493611</xdr:rowOff>
    </xdr:from>
    <xdr:to>
      <xdr:col>72</xdr:col>
      <xdr:colOff>428650</xdr:colOff>
      <xdr:row>15</xdr:row>
      <xdr:rowOff>51433</xdr:rowOff>
    </xdr:to>
    <xdr:cxnSp macro="">
      <xdr:nvCxnSpPr>
        <xdr:cNvPr id="37366" name="Straight Connector 37365"/>
        <xdr:cNvCxnSpPr/>
      </xdr:nvCxnSpPr>
      <xdr:spPr>
        <a:xfrm>
          <a:off x="37247689" y="7827861"/>
          <a:ext cx="899961" cy="816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428650</xdr:colOff>
      <xdr:row>15</xdr:row>
      <xdr:rowOff>51433</xdr:rowOff>
    </xdr:from>
    <xdr:to>
      <xdr:col>72</xdr:col>
      <xdr:colOff>428712</xdr:colOff>
      <xdr:row>15</xdr:row>
      <xdr:rowOff>51439</xdr:rowOff>
    </xdr:to>
    <xdr:cxnSp macro="">
      <xdr:nvCxnSpPr>
        <xdr:cNvPr id="37367" name="Straight Connector 37366"/>
        <xdr:cNvCxnSpPr/>
      </xdr:nvCxnSpPr>
      <xdr:spPr>
        <a:xfrm>
          <a:off x="38147650" y="7909558"/>
          <a:ext cx="62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428712</xdr:colOff>
      <xdr:row>15</xdr:row>
      <xdr:rowOff>51439</xdr:rowOff>
    </xdr:from>
    <xdr:to>
      <xdr:col>73</xdr:col>
      <xdr:colOff>211094</xdr:colOff>
      <xdr:row>15</xdr:row>
      <xdr:rowOff>83996</xdr:rowOff>
    </xdr:to>
    <xdr:cxnSp macro="">
      <xdr:nvCxnSpPr>
        <xdr:cNvPr id="37368" name="Straight Connector 37367"/>
        <xdr:cNvCxnSpPr/>
      </xdr:nvCxnSpPr>
      <xdr:spPr>
        <a:xfrm>
          <a:off x="38147712" y="7909564"/>
          <a:ext cx="306257" cy="325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211094</xdr:colOff>
      <xdr:row>15</xdr:row>
      <xdr:rowOff>83996</xdr:rowOff>
    </xdr:from>
    <xdr:to>
      <xdr:col>75</xdr:col>
      <xdr:colOff>433081</xdr:colOff>
      <xdr:row>15</xdr:row>
      <xdr:rowOff>244389</xdr:rowOff>
    </xdr:to>
    <xdr:cxnSp macro="">
      <xdr:nvCxnSpPr>
        <xdr:cNvPr id="37369" name="Straight Connector 37368"/>
        <xdr:cNvCxnSpPr/>
      </xdr:nvCxnSpPr>
      <xdr:spPr>
        <a:xfrm>
          <a:off x="38453969" y="7942121"/>
          <a:ext cx="1269737" cy="1603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433081</xdr:colOff>
      <xdr:row>15</xdr:row>
      <xdr:rowOff>244389</xdr:rowOff>
    </xdr:from>
    <xdr:to>
      <xdr:col>77</xdr:col>
      <xdr:colOff>50242</xdr:colOff>
      <xdr:row>15</xdr:row>
      <xdr:rowOff>344427</xdr:rowOff>
    </xdr:to>
    <xdr:cxnSp macro="">
      <xdr:nvCxnSpPr>
        <xdr:cNvPr id="37370" name="Straight Connector 37369"/>
        <xdr:cNvCxnSpPr/>
      </xdr:nvCxnSpPr>
      <xdr:spPr>
        <a:xfrm>
          <a:off x="39723706" y="8102514"/>
          <a:ext cx="664911" cy="1000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50242</xdr:colOff>
      <xdr:row>15</xdr:row>
      <xdr:rowOff>344427</xdr:rowOff>
    </xdr:from>
    <xdr:to>
      <xdr:col>78</xdr:col>
      <xdr:colOff>214861</xdr:colOff>
      <xdr:row>15</xdr:row>
      <xdr:rowOff>458899</xdr:rowOff>
    </xdr:to>
    <xdr:cxnSp macro="">
      <xdr:nvCxnSpPr>
        <xdr:cNvPr id="37371" name="Straight Connector 37370"/>
        <xdr:cNvCxnSpPr/>
      </xdr:nvCxnSpPr>
      <xdr:spPr>
        <a:xfrm>
          <a:off x="40388617" y="8202552"/>
          <a:ext cx="688494" cy="1144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214861</xdr:colOff>
      <xdr:row>15</xdr:row>
      <xdr:rowOff>458899</xdr:rowOff>
    </xdr:from>
    <xdr:to>
      <xdr:col>80</xdr:col>
      <xdr:colOff>504617</xdr:colOff>
      <xdr:row>16</xdr:row>
      <xdr:rowOff>185473</xdr:rowOff>
    </xdr:to>
    <xdr:cxnSp macro="">
      <xdr:nvCxnSpPr>
        <xdr:cNvPr id="37372" name="Straight Connector 37371"/>
        <xdr:cNvCxnSpPr/>
      </xdr:nvCxnSpPr>
      <xdr:spPr>
        <a:xfrm>
          <a:off x="41077111" y="8317024"/>
          <a:ext cx="1337506" cy="2504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504617</xdr:colOff>
      <xdr:row>16</xdr:row>
      <xdr:rowOff>185473</xdr:rowOff>
    </xdr:from>
    <xdr:to>
      <xdr:col>81</xdr:col>
      <xdr:colOff>102620</xdr:colOff>
      <xdr:row>16</xdr:row>
      <xdr:rowOff>209919</xdr:rowOff>
    </xdr:to>
    <xdr:cxnSp macro="">
      <xdr:nvCxnSpPr>
        <xdr:cNvPr id="37373" name="Straight Connector 37372"/>
        <xdr:cNvCxnSpPr/>
      </xdr:nvCxnSpPr>
      <xdr:spPr>
        <a:xfrm>
          <a:off x="42414617" y="8567473"/>
          <a:ext cx="121878" cy="244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102620</xdr:colOff>
      <xdr:row>16</xdr:row>
      <xdr:rowOff>209919</xdr:rowOff>
    </xdr:from>
    <xdr:to>
      <xdr:col>82</xdr:col>
      <xdr:colOff>356353</xdr:colOff>
      <xdr:row>16</xdr:row>
      <xdr:rowOff>371724</xdr:rowOff>
    </xdr:to>
    <xdr:cxnSp macro="">
      <xdr:nvCxnSpPr>
        <xdr:cNvPr id="37374" name="Straight Connector 37373"/>
        <xdr:cNvCxnSpPr/>
      </xdr:nvCxnSpPr>
      <xdr:spPr>
        <a:xfrm>
          <a:off x="42536495" y="8591919"/>
          <a:ext cx="777608" cy="1618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356353</xdr:colOff>
      <xdr:row>16</xdr:row>
      <xdr:rowOff>371724</xdr:rowOff>
    </xdr:from>
    <xdr:to>
      <xdr:col>84</xdr:col>
      <xdr:colOff>65509</xdr:colOff>
      <xdr:row>17</xdr:row>
      <xdr:rowOff>14808</xdr:rowOff>
    </xdr:to>
    <xdr:cxnSp macro="">
      <xdr:nvCxnSpPr>
        <xdr:cNvPr id="37375" name="Straight Connector 37374"/>
        <xdr:cNvCxnSpPr/>
      </xdr:nvCxnSpPr>
      <xdr:spPr>
        <a:xfrm>
          <a:off x="43314103" y="8753724"/>
          <a:ext cx="756906" cy="16695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FF00" mc:Ignorable="a14" a14:legacySpreadsheetColorIndex="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13</xdr:row>
      <xdr:rowOff>326517</xdr:rowOff>
    </xdr:from>
    <xdr:to>
      <xdr:col>6</xdr:col>
      <xdr:colOff>268893</xdr:colOff>
      <xdr:row>14</xdr:row>
      <xdr:rowOff>283766</xdr:rowOff>
    </xdr:to>
    <xdr:cxnSp macro="">
      <xdr:nvCxnSpPr>
        <xdr:cNvPr id="37376" name="Straight Connector 37375"/>
        <xdr:cNvCxnSpPr/>
      </xdr:nvCxnSpPr>
      <xdr:spPr>
        <a:xfrm>
          <a:off x="3200400" y="7136892"/>
          <a:ext cx="211743" cy="4811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268893</xdr:colOff>
      <xdr:row>14</xdr:row>
      <xdr:rowOff>125526</xdr:rowOff>
    </xdr:from>
    <xdr:to>
      <xdr:col>8</xdr:col>
      <xdr:colOff>32084</xdr:colOff>
      <xdr:row>14</xdr:row>
      <xdr:rowOff>283766</xdr:rowOff>
    </xdr:to>
    <xdr:cxnSp macro="">
      <xdr:nvCxnSpPr>
        <xdr:cNvPr id="37377" name="Straight Connector 37376"/>
        <xdr:cNvCxnSpPr/>
      </xdr:nvCxnSpPr>
      <xdr:spPr>
        <a:xfrm flipV="1">
          <a:off x="3412143" y="7459776"/>
          <a:ext cx="810941" cy="1582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32084</xdr:colOff>
      <xdr:row>14</xdr:row>
      <xdr:rowOff>53383</xdr:rowOff>
    </xdr:from>
    <xdr:to>
      <xdr:col>8</xdr:col>
      <xdr:colOff>426387</xdr:colOff>
      <xdr:row>14</xdr:row>
      <xdr:rowOff>125526</xdr:rowOff>
    </xdr:to>
    <xdr:cxnSp macro="">
      <xdr:nvCxnSpPr>
        <xdr:cNvPr id="37378" name="Straight Connector 37377"/>
        <xdr:cNvCxnSpPr/>
      </xdr:nvCxnSpPr>
      <xdr:spPr>
        <a:xfrm flipV="1">
          <a:off x="4223084" y="7387633"/>
          <a:ext cx="394303" cy="721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426387</xdr:colOff>
      <xdr:row>14</xdr:row>
      <xdr:rowOff>53369</xdr:rowOff>
    </xdr:from>
    <xdr:to>
      <xdr:col>8</xdr:col>
      <xdr:colOff>426465</xdr:colOff>
      <xdr:row>14</xdr:row>
      <xdr:rowOff>53383</xdr:rowOff>
    </xdr:to>
    <xdr:cxnSp macro="">
      <xdr:nvCxnSpPr>
        <xdr:cNvPr id="37379" name="Straight Connector 37378"/>
        <xdr:cNvCxnSpPr/>
      </xdr:nvCxnSpPr>
      <xdr:spPr>
        <a:xfrm flipV="1">
          <a:off x="4617387" y="7387619"/>
          <a:ext cx="78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426465</xdr:colOff>
      <xdr:row>13</xdr:row>
      <xdr:rowOff>510563</xdr:rowOff>
    </xdr:from>
    <xdr:to>
      <xdr:col>9</xdr:col>
      <xdr:colOff>284375</xdr:colOff>
      <xdr:row>14</xdr:row>
      <xdr:rowOff>53369</xdr:rowOff>
    </xdr:to>
    <xdr:cxnSp macro="">
      <xdr:nvCxnSpPr>
        <xdr:cNvPr id="37380" name="Straight Connector 37379"/>
        <xdr:cNvCxnSpPr/>
      </xdr:nvCxnSpPr>
      <xdr:spPr>
        <a:xfrm flipV="1">
          <a:off x="4617465" y="7320938"/>
          <a:ext cx="381785" cy="666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284375</xdr:colOff>
      <xdr:row>13</xdr:row>
      <xdr:rowOff>286645</xdr:rowOff>
    </xdr:from>
    <xdr:to>
      <xdr:col>12</xdr:col>
      <xdr:colOff>172340</xdr:colOff>
      <xdr:row>13</xdr:row>
      <xdr:rowOff>510563</xdr:rowOff>
    </xdr:to>
    <xdr:cxnSp macro="">
      <xdr:nvCxnSpPr>
        <xdr:cNvPr id="37381" name="Straight Connector 37380"/>
        <xdr:cNvCxnSpPr/>
      </xdr:nvCxnSpPr>
      <xdr:spPr>
        <a:xfrm flipV="1">
          <a:off x="4999250" y="7097020"/>
          <a:ext cx="1459590" cy="2239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172340</xdr:colOff>
      <xdr:row>13</xdr:row>
      <xdr:rowOff>199093</xdr:rowOff>
    </xdr:from>
    <xdr:to>
      <xdr:col>13</xdr:col>
      <xdr:colOff>338275</xdr:colOff>
      <xdr:row>13</xdr:row>
      <xdr:rowOff>286645</xdr:rowOff>
    </xdr:to>
    <xdr:cxnSp macro="">
      <xdr:nvCxnSpPr>
        <xdr:cNvPr id="37382" name="Straight Connector 37381"/>
        <xdr:cNvCxnSpPr/>
      </xdr:nvCxnSpPr>
      <xdr:spPr>
        <a:xfrm flipV="1">
          <a:off x="6458840" y="7009468"/>
          <a:ext cx="689810" cy="875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338275</xdr:colOff>
      <xdr:row>13</xdr:row>
      <xdr:rowOff>126335</xdr:rowOff>
    </xdr:from>
    <xdr:to>
      <xdr:col>14</xdr:col>
      <xdr:colOff>481150</xdr:colOff>
      <xdr:row>13</xdr:row>
      <xdr:rowOff>199093</xdr:rowOff>
    </xdr:to>
    <xdr:cxnSp macro="">
      <xdr:nvCxnSpPr>
        <xdr:cNvPr id="37383" name="Straight Connector 37382"/>
        <xdr:cNvCxnSpPr/>
      </xdr:nvCxnSpPr>
      <xdr:spPr>
        <a:xfrm flipV="1">
          <a:off x="7148650" y="6936710"/>
          <a:ext cx="666750" cy="727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481150</xdr:colOff>
      <xdr:row>13</xdr:row>
      <xdr:rowOff>20691</xdr:rowOff>
    </xdr:from>
    <xdr:to>
      <xdr:col>17</xdr:col>
      <xdr:colOff>184007</xdr:colOff>
      <xdr:row>13</xdr:row>
      <xdr:rowOff>126335</xdr:rowOff>
    </xdr:to>
    <xdr:cxnSp macro="">
      <xdr:nvCxnSpPr>
        <xdr:cNvPr id="37384" name="Straight Connector 37383"/>
        <xdr:cNvCxnSpPr/>
      </xdr:nvCxnSpPr>
      <xdr:spPr>
        <a:xfrm flipV="1">
          <a:off x="7815400" y="6831066"/>
          <a:ext cx="1274482" cy="1056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184007</xdr:colOff>
      <xdr:row>13</xdr:row>
      <xdr:rowOff>18793</xdr:rowOff>
    </xdr:from>
    <xdr:to>
      <xdr:col>17</xdr:col>
      <xdr:colOff>213011</xdr:colOff>
      <xdr:row>13</xdr:row>
      <xdr:rowOff>20691</xdr:rowOff>
    </xdr:to>
    <xdr:cxnSp macro="">
      <xdr:nvCxnSpPr>
        <xdr:cNvPr id="37385" name="Straight Connector 37384"/>
        <xdr:cNvCxnSpPr/>
      </xdr:nvCxnSpPr>
      <xdr:spPr>
        <a:xfrm flipV="1">
          <a:off x="9089882" y="6829168"/>
          <a:ext cx="29004" cy="18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213011</xdr:colOff>
      <xdr:row>13</xdr:row>
      <xdr:rowOff>18790</xdr:rowOff>
    </xdr:from>
    <xdr:to>
      <xdr:col>17</xdr:col>
      <xdr:colOff>213073</xdr:colOff>
      <xdr:row>13</xdr:row>
      <xdr:rowOff>18793</xdr:rowOff>
    </xdr:to>
    <xdr:cxnSp macro="">
      <xdr:nvCxnSpPr>
        <xdr:cNvPr id="37386" name="Straight Connector 37385"/>
        <xdr:cNvCxnSpPr/>
      </xdr:nvCxnSpPr>
      <xdr:spPr>
        <a:xfrm flipV="1">
          <a:off x="9118886" y="6829165"/>
          <a:ext cx="62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213073</xdr:colOff>
      <xdr:row>12</xdr:row>
      <xdr:rowOff>484597</xdr:rowOff>
    </xdr:from>
    <xdr:to>
      <xdr:col>19</xdr:col>
      <xdr:colOff>347854</xdr:colOff>
      <xdr:row>13</xdr:row>
      <xdr:rowOff>18790</xdr:rowOff>
    </xdr:to>
    <xdr:cxnSp macro="">
      <xdr:nvCxnSpPr>
        <xdr:cNvPr id="37387" name="Straight Connector 37386"/>
        <xdr:cNvCxnSpPr/>
      </xdr:nvCxnSpPr>
      <xdr:spPr>
        <a:xfrm flipV="1">
          <a:off x="9118948" y="6771097"/>
          <a:ext cx="1182531" cy="580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347854</xdr:colOff>
      <xdr:row>12</xdr:row>
      <xdr:rowOff>483781</xdr:rowOff>
    </xdr:from>
    <xdr:to>
      <xdr:col>25</xdr:col>
      <xdr:colOff>52977</xdr:colOff>
      <xdr:row>12</xdr:row>
      <xdr:rowOff>484597</xdr:rowOff>
    </xdr:to>
    <xdr:cxnSp macro="">
      <xdr:nvCxnSpPr>
        <xdr:cNvPr id="37388" name="Straight Connector 37387"/>
        <xdr:cNvCxnSpPr/>
      </xdr:nvCxnSpPr>
      <xdr:spPr>
        <a:xfrm flipV="1">
          <a:off x="10301479" y="6770281"/>
          <a:ext cx="2848373" cy="8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52977</xdr:colOff>
      <xdr:row>12</xdr:row>
      <xdr:rowOff>483781</xdr:rowOff>
    </xdr:from>
    <xdr:to>
      <xdr:col>30</xdr:col>
      <xdr:colOff>156045</xdr:colOff>
      <xdr:row>13</xdr:row>
      <xdr:rowOff>79849</xdr:rowOff>
    </xdr:to>
    <xdr:cxnSp macro="">
      <xdr:nvCxnSpPr>
        <xdr:cNvPr id="37389" name="Straight Connector 37388"/>
        <xdr:cNvCxnSpPr/>
      </xdr:nvCxnSpPr>
      <xdr:spPr>
        <a:xfrm>
          <a:off x="13149852" y="6770281"/>
          <a:ext cx="2722443" cy="1199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156045</xdr:colOff>
      <xdr:row>13</xdr:row>
      <xdr:rowOff>79849</xdr:rowOff>
    </xdr:from>
    <xdr:to>
      <xdr:col>35</xdr:col>
      <xdr:colOff>217194</xdr:colOff>
      <xdr:row>13</xdr:row>
      <xdr:rowOff>239195</xdr:rowOff>
    </xdr:to>
    <xdr:cxnSp macro="">
      <xdr:nvCxnSpPr>
        <xdr:cNvPr id="37390" name="Straight Connector 37389"/>
        <xdr:cNvCxnSpPr/>
      </xdr:nvCxnSpPr>
      <xdr:spPr>
        <a:xfrm>
          <a:off x="15872295" y="6890224"/>
          <a:ext cx="2680524" cy="1593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217194</xdr:colOff>
      <xdr:row>13</xdr:row>
      <xdr:rowOff>239195</xdr:rowOff>
    </xdr:from>
    <xdr:to>
      <xdr:col>40</xdr:col>
      <xdr:colOff>267588</xdr:colOff>
      <xdr:row>13</xdr:row>
      <xdr:rowOff>388694</xdr:rowOff>
    </xdr:to>
    <xdr:cxnSp macro="">
      <xdr:nvCxnSpPr>
        <xdr:cNvPr id="37391" name="Straight Connector 37390"/>
        <xdr:cNvCxnSpPr/>
      </xdr:nvCxnSpPr>
      <xdr:spPr>
        <a:xfrm>
          <a:off x="18552819" y="7049570"/>
          <a:ext cx="2669769" cy="1494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267588</xdr:colOff>
      <xdr:row>13</xdr:row>
      <xdr:rowOff>388694</xdr:rowOff>
    </xdr:from>
    <xdr:to>
      <xdr:col>45</xdr:col>
      <xdr:colOff>315768</xdr:colOff>
      <xdr:row>13</xdr:row>
      <xdr:rowOff>504209</xdr:rowOff>
    </xdr:to>
    <xdr:cxnSp macro="">
      <xdr:nvCxnSpPr>
        <xdr:cNvPr id="37392" name="Straight Connector 37391"/>
        <xdr:cNvCxnSpPr/>
      </xdr:nvCxnSpPr>
      <xdr:spPr>
        <a:xfrm>
          <a:off x="21222588" y="7199069"/>
          <a:ext cx="2667555" cy="1155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315768</xdr:colOff>
      <xdr:row>13</xdr:row>
      <xdr:rowOff>504209</xdr:rowOff>
    </xdr:from>
    <xdr:to>
      <xdr:col>50</xdr:col>
      <xdr:colOff>363432</xdr:colOff>
      <xdr:row>14</xdr:row>
      <xdr:rowOff>54897</xdr:rowOff>
    </xdr:to>
    <xdr:cxnSp macro="">
      <xdr:nvCxnSpPr>
        <xdr:cNvPr id="37393" name="Straight Connector 37392"/>
        <xdr:cNvCxnSpPr/>
      </xdr:nvCxnSpPr>
      <xdr:spPr>
        <a:xfrm>
          <a:off x="23890143" y="7314584"/>
          <a:ext cx="2667039" cy="7456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363432</xdr:colOff>
      <xdr:row>14</xdr:row>
      <xdr:rowOff>54897</xdr:rowOff>
    </xdr:from>
    <xdr:to>
      <xdr:col>55</xdr:col>
      <xdr:colOff>411652</xdr:colOff>
      <xdr:row>14</xdr:row>
      <xdr:rowOff>94497</xdr:rowOff>
    </xdr:to>
    <xdr:cxnSp macro="">
      <xdr:nvCxnSpPr>
        <xdr:cNvPr id="37394" name="Straight Connector 37393"/>
        <xdr:cNvCxnSpPr/>
      </xdr:nvCxnSpPr>
      <xdr:spPr>
        <a:xfrm>
          <a:off x="26557182" y="7389147"/>
          <a:ext cx="2667595" cy="396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411652</xdr:colOff>
      <xdr:row>14</xdr:row>
      <xdr:rowOff>94497</xdr:rowOff>
    </xdr:from>
    <xdr:to>
      <xdr:col>60</xdr:col>
      <xdr:colOff>467261</xdr:colOff>
      <xdr:row>14</xdr:row>
      <xdr:rowOff>119941</xdr:rowOff>
    </xdr:to>
    <xdr:cxnSp macro="">
      <xdr:nvCxnSpPr>
        <xdr:cNvPr id="37395" name="Straight Connector 37394"/>
        <xdr:cNvCxnSpPr/>
      </xdr:nvCxnSpPr>
      <xdr:spPr>
        <a:xfrm>
          <a:off x="29224777" y="7428747"/>
          <a:ext cx="2674984" cy="254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467261</xdr:colOff>
      <xdr:row>14</xdr:row>
      <xdr:rowOff>119941</xdr:rowOff>
    </xdr:from>
    <xdr:to>
      <xdr:col>66</xdr:col>
      <xdr:colOff>34630</xdr:colOff>
      <xdr:row>14</xdr:row>
      <xdr:rowOff>173041</xdr:rowOff>
    </xdr:to>
    <xdr:cxnSp macro="">
      <xdr:nvCxnSpPr>
        <xdr:cNvPr id="37396" name="Straight Connector 37395"/>
        <xdr:cNvCxnSpPr/>
      </xdr:nvCxnSpPr>
      <xdr:spPr>
        <a:xfrm>
          <a:off x="31899761" y="7454191"/>
          <a:ext cx="2710619" cy="5310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34630</xdr:colOff>
      <xdr:row>14</xdr:row>
      <xdr:rowOff>173041</xdr:rowOff>
    </xdr:from>
    <xdr:to>
      <xdr:col>71</xdr:col>
      <xdr:colOff>250410</xdr:colOff>
      <xdr:row>14</xdr:row>
      <xdr:rowOff>336634</xdr:rowOff>
    </xdr:to>
    <xdr:cxnSp macro="">
      <xdr:nvCxnSpPr>
        <xdr:cNvPr id="37397" name="Straight Connector 37396"/>
        <xdr:cNvCxnSpPr/>
      </xdr:nvCxnSpPr>
      <xdr:spPr>
        <a:xfrm>
          <a:off x="34610380" y="7507291"/>
          <a:ext cx="2835155" cy="1635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250410</xdr:colOff>
      <xdr:row>14</xdr:row>
      <xdr:rowOff>336634</xdr:rowOff>
    </xdr:from>
    <xdr:to>
      <xdr:col>73</xdr:col>
      <xdr:colOff>102081</xdr:colOff>
      <xdr:row>14</xdr:row>
      <xdr:rowOff>424053</xdr:rowOff>
    </xdr:to>
    <xdr:cxnSp macro="">
      <xdr:nvCxnSpPr>
        <xdr:cNvPr id="37398" name="Straight Connector 37397"/>
        <xdr:cNvCxnSpPr/>
      </xdr:nvCxnSpPr>
      <xdr:spPr>
        <a:xfrm>
          <a:off x="37445535" y="7670884"/>
          <a:ext cx="899421" cy="874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102081</xdr:colOff>
      <xdr:row>14</xdr:row>
      <xdr:rowOff>424053</xdr:rowOff>
    </xdr:from>
    <xdr:to>
      <xdr:col>73</xdr:col>
      <xdr:colOff>102143</xdr:colOff>
      <xdr:row>14</xdr:row>
      <xdr:rowOff>424059</xdr:rowOff>
    </xdr:to>
    <xdr:cxnSp macro="">
      <xdr:nvCxnSpPr>
        <xdr:cNvPr id="37399" name="Straight Connector 37398"/>
        <xdr:cNvCxnSpPr/>
      </xdr:nvCxnSpPr>
      <xdr:spPr>
        <a:xfrm>
          <a:off x="38344956" y="7758303"/>
          <a:ext cx="62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102143</xdr:colOff>
      <xdr:row>14</xdr:row>
      <xdr:rowOff>424059</xdr:rowOff>
    </xdr:from>
    <xdr:to>
      <xdr:col>73</xdr:col>
      <xdr:colOff>408220</xdr:colOff>
      <xdr:row>14</xdr:row>
      <xdr:rowOff>458285</xdr:rowOff>
    </xdr:to>
    <xdr:cxnSp macro="">
      <xdr:nvCxnSpPr>
        <xdr:cNvPr id="37400" name="Straight Connector 37399"/>
        <xdr:cNvCxnSpPr/>
      </xdr:nvCxnSpPr>
      <xdr:spPr>
        <a:xfrm>
          <a:off x="38345018" y="7758309"/>
          <a:ext cx="306077" cy="3422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408220</xdr:colOff>
      <xdr:row>14</xdr:row>
      <xdr:rowOff>458285</xdr:rowOff>
    </xdr:from>
    <xdr:to>
      <xdr:col>76</xdr:col>
      <xdr:colOff>105621</xdr:colOff>
      <xdr:row>15</xdr:row>
      <xdr:rowOff>100316</xdr:rowOff>
    </xdr:to>
    <xdr:cxnSp macro="">
      <xdr:nvCxnSpPr>
        <xdr:cNvPr id="37401" name="Straight Connector 37400"/>
        <xdr:cNvCxnSpPr/>
      </xdr:nvCxnSpPr>
      <xdr:spPr>
        <a:xfrm>
          <a:off x="38651095" y="7792535"/>
          <a:ext cx="1269026" cy="1659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105621</xdr:colOff>
      <xdr:row>15</xdr:row>
      <xdr:rowOff>100316</xdr:rowOff>
    </xdr:from>
    <xdr:to>
      <xdr:col>77</xdr:col>
      <xdr:colOff>246230</xdr:colOff>
      <xdr:row>15</xdr:row>
      <xdr:rowOff>203150</xdr:rowOff>
    </xdr:to>
    <xdr:cxnSp macro="">
      <xdr:nvCxnSpPr>
        <xdr:cNvPr id="37402" name="Straight Connector 37401"/>
        <xdr:cNvCxnSpPr/>
      </xdr:nvCxnSpPr>
      <xdr:spPr>
        <a:xfrm>
          <a:off x="39920121" y="7958441"/>
          <a:ext cx="664484" cy="10283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246230</xdr:colOff>
      <xdr:row>15</xdr:row>
      <xdr:rowOff>203150</xdr:rowOff>
    </xdr:from>
    <xdr:to>
      <xdr:col>78</xdr:col>
      <xdr:colOff>410307</xdr:colOff>
      <xdr:row>15</xdr:row>
      <xdr:rowOff>320853</xdr:rowOff>
    </xdr:to>
    <xdr:cxnSp macro="">
      <xdr:nvCxnSpPr>
        <xdr:cNvPr id="37403" name="Straight Connector 37402"/>
        <xdr:cNvCxnSpPr/>
      </xdr:nvCxnSpPr>
      <xdr:spPr>
        <a:xfrm>
          <a:off x="40584605" y="8061275"/>
          <a:ext cx="687952" cy="1177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410307</xdr:colOff>
      <xdr:row>15</xdr:row>
      <xdr:rowOff>320853</xdr:rowOff>
    </xdr:from>
    <xdr:to>
      <xdr:col>81</xdr:col>
      <xdr:colOff>174485</xdr:colOff>
      <xdr:row>16</xdr:row>
      <xdr:rowOff>56347</xdr:rowOff>
    </xdr:to>
    <xdr:cxnSp macro="">
      <xdr:nvCxnSpPr>
        <xdr:cNvPr id="37404" name="Straight Connector 37403"/>
        <xdr:cNvCxnSpPr/>
      </xdr:nvCxnSpPr>
      <xdr:spPr>
        <a:xfrm>
          <a:off x="41272557" y="8178978"/>
          <a:ext cx="1335803" cy="2593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174485</xdr:colOff>
      <xdr:row>16</xdr:row>
      <xdr:rowOff>56347</xdr:rowOff>
    </xdr:from>
    <xdr:to>
      <xdr:col>81</xdr:col>
      <xdr:colOff>296131</xdr:colOff>
      <xdr:row>16</xdr:row>
      <xdr:rowOff>81924</xdr:rowOff>
    </xdr:to>
    <xdr:cxnSp macro="">
      <xdr:nvCxnSpPr>
        <xdr:cNvPr id="37405" name="Straight Connector 37404"/>
        <xdr:cNvCxnSpPr/>
      </xdr:nvCxnSpPr>
      <xdr:spPr>
        <a:xfrm>
          <a:off x="42608360" y="8438347"/>
          <a:ext cx="121646" cy="255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296131</xdr:colOff>
      <xdr:row>16</xdr:row>
      <xdr:rowOff>81924</xdr:rowOff>
    </xdr:from>
    <xdr:to>
      <xdr:col>83</xdr:col>
      <xdr:colOff>24197</xdr:colOff>
      <xdr:row>16</xdr:row>
      <xdr:rowOff>252107</xdr:rowOff>
    </xdr:to>
    <xdr:cxnSp macro="">
      <xdr:nvCxnSpPr>
        <xdr:cNvPr id="37406" name="Straight Connector 37405"/>
        <xdr:cNvCxnSpPr/>
      </xdr:nvCxnSpPr>
      <xdr:spPr>
        <a:xfrm>
          <a:off x="42730006" y="8463924"/>
          <a:ext cx="775816" cy="1701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24197</xdr:colOff>
      <xdr:row>16</xdr:row>
      <xdr:rowOff>252107</xdr:rowOff>
    </xdr:from>
    <xdr:to>
      <xdr:col>84</xdr:col>
      <xdr:colOff>255014</xdr:colOff>
      <xdr:row>16</xdr:row>
      <xdr:rowOff>428803</xdr:rowOff>
    </xdr:to>
    <xdr:cxnSp macro="">
      <xdr:nvCxnSpPr>
        <xdr:cNvPr id="37407" name="Straight Connector 37406"/>
        <xdr:cNvCxnSpPr/>
      </xdr:nvCxnSpPr>
      <xdr:spPr>
        <a:xfrm>
          <a:off x="43505822" y="8634107"/>
          <a:ext cx="754692" cy="1766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255014</xdr:colOff>
      <xdr:row>15</xdr:row>
      <xdr:rowOff>445929</xdr:rowOff>
    </xdr:from>
    <xdr:to>
      <xdr:col>85</xdr:col>
      <xdr:colOff>39542</xdr:colOff>
      <xdr:row>16</xdr:row>
      <xdr:rowOff>428803</xdr:rowOff>
    </xdr:to>
    <xdr:cxnSp macro="">
      <xdr:nvCxnSpPr>
        <xdr:cNvPr id="37408" name="Straight Connector 37407"/>
        <xdr:cNvCxnSpPr/>
      </xdr:nvCxnSpPr>
      <xdr:spPr>
        <a:xfrm flipV="1">
          <a:off x="44260514" y="8304054"/>
          <a:ext cx="308403" cy="5067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13</xdr:row>
      <xdr:rowOff>215957</xdr:rowOff>
    </xdr:from>
    <xdr:to>
      <xdr:col>6</xdr:col>
      <xdr:colOff>308411</xdr:colOff>
      <xdr:row>13</xdr:row>
      <xdr:rowOff>326517</xdr:rowOff>
    </xdr:to>
    <xdr:cxnSp macro="">
      <xdr:nvCxnSpPr>
        <xdr:cNvPr id="37409" name="Straight Connector 37408"/>
        <xdr:cNvCxnSpPr/>
      </xdr:nvCxnSpPr>
      <xdr:spPr>
        <a:xfrm flipV="1">
          <a:off x="3200400" y="7026332"/>
          <a:ext cx="251261" cy="1105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308411</xdr:colOff>
      <xdr:row>13</xdr:row>
      <xdr:rowOff>59658</xdr:rowOff>
    </xdr:from>
    <xdr:to>
      <xdr:col>8</xdr:col>
      <xdr:colOff>70705</xdr:colOff>
      <xdr:row>13</xdr:row>
      <xdr:rowOff>215957</xdr:rowOff>
    </xdr:to>
    <xdr:cxnSp macro="">
      <xdr:nvCxnSpPr>
        <xdr:cNvPr id="37410" name="Straight Connector 37409"/>
        <xdr:cNvCxnSpPr/>
      </xdr:nvCxnSpPr>
      <xdr:spPr>
        <a:xfrm flipV="1">
          <a:off x="3451661" y="6870033"/>
          <a:ext cx="810044" cy="1562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70705</xdr:colOff>
      <xdr:row>12</xdr:row>
      <xdr:rowOff>512478</xdr:rowOff>
    </xdr:from>
    <xdr:to>
      <xdr:col>8</xdr:col>
      <xdr:colOff>464369</xdr:colOff>
      <xdr:row>13</xdr:row>
      <xdr:rowOff>59658</xdr:rowOff>
    </xdr:to>
    <xdr:cxnSp macro="">
      <xdr:nvCxnSpPr>
        <xdr:cNvPr id="37411" name="Straight Connector 37410"/>
        <xdr:cNvCxnSpPr/>
      </xdr:nvCxnSpPr>
      <xdr:spPr>
        <a:xfrm flipV="1">
          <a:off x="4261705" y="6798978"/>
          <a:ext cx="393664" cy="7105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464369</xdr:colOff>
      <xdr:row>12</xdr:row>
      <xdr:rowOff>512465</xdr:rowOff>
    </xdr:from>
    <xdr:to>
      <xdr:col>8</xdr:col>
      <xdr:colOff>464446</xdr:colOff>
      <xdr:row>12</xdr:row>
      <xdr:rowOff>512478</xdr:rowOff>
    </xdr:to>
    <xdr:cxnSp macro="">
      <xdr:nvCxnSpPr>
        <xdr:cNvPr id="37412" name="Straight Connector 37411"/>
        <xdr:cNvCxnSpPr/>
      </xdr:nvCxnSpPr>
      <xdr:spPr>
        <a:xfrm flipV="1">
          <a:off x="4655369" y="6798965"/>
          <a:ext cx="77" cy="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464446</xdr:colOff>
      <xdr:row>12</xdr:row>
      <xdr:rowOff>446923</xdr:rowOff>
    </xdr:from>
    <xdr:to>
      <xdr:col>9</xdr:col>
      <xdr:colOff>321622</xdr:colOff>
      <xdr:row>12</xdr:row>
      <xdr:rowOff>512465</xdr:rowOff>
    </xdr:to>
    <xdr:cxnSp macro="">
      <xdr:nvCxnSpPr>
        <xdr:cNvPr id="37413" name="Straight Connector 37412"/>
        <xdr:cNvCxnSpPr/>
      </xdr:nvCxnSpPr>
      <xdr:spPr>
        <a:xfrm flipV="1">
          <a:off x="4655446" y="6733423"/>
          <a:ext cx="381051" cy="6554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321622</xdr:colOff>
      <xdr:row>12</xdr:row>
      <xdr:rowOff>228048</xdr:rowOff>
    </xdr:from>
    <xdr:to>
      <xdr:col>12</xdr:col>
      <xdr:colOff>205944</xdr:colOff>
      <xdr:row>12</xdr:row>
      <xdr:rowOff>446923</xdr:rowOff>
    </xdr:to>
    <xdr:cxnSp macro="">
      <xdr:nvCxnSpPr>
        <xdr:cNvPr id="37414" name="Straight Connector 37413"/>
        <xdr:cNvCxnSpPr/>
      </xdr:nvCxnSpPr>
      <xdr:spPr>
        <a:xfrm flipV="1">
          <a:off x="5036497" y="6514548"/>
          <a:ext cx="1455947" cy="2188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205944</xdr:colOff>
      <xdr:row>12</xdr:row>
      <xdr:rowOff>143290</xdr:rowOff>
    </xdr:from>
    <xdr:to>
      <xdr:col>13</xdr:col>
      <xdr:colOff>369714</xdr:colOff>
      <xdr:row>12</xdr:row>
      <xdr:rowOff>228048</xdr:rowOff>
    </xdr:to>
    <xdr:cxnSp macro="">
      <xdr:nvCxnSpPr>
        <xdr:cNvPr id="37415" name="Straight Connector 37414"/>
        <xdr:cNvCxnSpPr/>
      </xdr:nvCxnSpPr>
      <xdr:spPr>
        <a:xfrm flipV="1">
          <a:off x="6492444" y="6429790"/>
          <a:ext cx="687645" cy="847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369714</xdr:colOff>
      <xdr:row>12</xdr:row>
      <xdr:rowOff>73475</xdr:rowOff>
    </xdr:from>
    <xdr:to>
      <xdr:col>14</xdr:col>
      <xdr:colOff>510277</xdr:colOff>
      <xdr:row>12</xdr:row>
      <xdr:rowOff>143290</xdr:rowOff>
    </xdr:to>
    <xdr:cxnSp macro="">
      <xdr:nvCxnSpPr>
        <xdr:cNvPr id="37416" name="Straight Connector 37415"/>
        <xdr:cNvCxnSpPr/>
      </xdr:nvCxnSpPr>
      <xdr:spPr>
        <a:xfrm flipV="1">
          <a:off x="7180089" y="6359975"/>
          <a:ext cx="664438" cy="6981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510277</xdr:colOff>
      <xdr:row>11</xdr:row>
      <xdr:rowOff>497930</xdr:rowOff>
    </xdr:from>
    <xdr:to>
      <xdr:col>17</xdr:col>
      <xdr:colOff>208296</xdr:colOff>
      <xdr:row>12</xdr:row>
      <xdr:rowOff>73475</xdr:rowOff>
    </xdr:to>
    <xdr:cxnSp macro="">
      <xdr:nvCxnSpPr>
        <xdr:cNvPr id="37417" name="Straight Connector 37416"/>
        <xdr:cNvCxnSpPr/>
      </xdr:nvCxnSpPr>
      <xdr:spPr>
        <a:xfrm flipV="1">
          <a:off x="7844527" y="6260555"/>
          <a:ext cx="1269644" cy="9942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208296</xdr:colOff>
      <xdr:row>11</xdr:row>
      <xdr:rowOff>496183</xdr:rowOff>
    </xdr:from>
    <xdr:to>
      <xdr:col>17</xdr:col>
      <xdr:colOff>237186</xdr:colOff>
      <xdr:row>11</xdr:row>
      <xdr:rowOff>497930</xdr:rowOff>
    </xdr:to>
    <xdr:cxnSp macro="">
      <xdr:nvCxnSpPr>
        <xdr:cNvPr id="37418" name="Straight Connector 37417"/>
        <xdr:cNvCxnSpPr/>
      </xdr:nvCxnSpPr>
      <xdr:spPr>
        <a:xfrm flipV="1">
          <a:off x="9114171" y="6258808"/>
          <a:ext cx="28890" cy="174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237186</xdr:colOff>
      <xdr:row>11</xdr:row>
      <xdr:rowOff>496179</xdr:rowOff>
    </xdr:from>
    <xdr:to>
      <xdr:col>17</xdr:col>
      <xdr:colOff>237248</xdr:colOff>
      <xdr:row>11</xdr:row>
      <xdr:rowOff>496183</xdr:rowOff>
    </xdr:to>
    <xdr:cxnSp macro="">
      <xdr:nvCxnSpPr>
        <xdr:cNvPr id="37419" name="Straight Connector 37418"/>
        <xdr:cNvCxnSpPr/>
      </xdr:nvCxnSpPr>
      <xdr:spPr>
        <a:xfrm flipV="1">
          <a:off x="9143061" y="6258804"/>
          <a:ext cx="62" cy="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237248</xdr:colOff>
      <xdr:row>11</xdr:row>
      <xdr:rowOff>444465</xdr:rowOff>
    </xdr:from>
    <xdr:to>
      <xdr:col>19</xdr:col>
      <xdr:colOff>367369</xdr:colOff>
      <xdr:row>11</xdr:row>
      <xdr:rowOff>496179</xdr:rowOff>
    </xdr:to>
    <xdr:cxnSp macro="">
      <xdr:nvCxnSpPr>
        <xdr:cNvPr id="37420" name="Straight Connector 37419"/>
        <xdr:cNvCxnSpPr/>
      </xdr:nvCxnSpPr>
      <xdr:spPr>
        <a:xfrm flipV="1">
          <a:off x="9143123" y="6207090"/>
          <a:ext cx="1177871" cy="517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367369</xdr:colOff>
      <xdr:row>11</xdr:row>
      <xdr:rowOff>444465</xdr:rowOff>
    </xdr:from>
    <xdr:to>
      <xdr:col>25</xdr:col>
      <xdr:colOff>62489</xdr:colOff>
      <xdr:row>11</xdr:row>
      <xdr:rowOff>459846</xdr:rowOff>
    </xdr:to>
    <xdr:cxnSp macro="">
      <xdr:nvCxnSpPr>
        <xdr:cNvPr id="37421" name="Straight Connector 37420"/>
        <xdr:cNvCxnSpPr/>
      </xdr:nvCxnSpPr>
      <xdr:spPr>
        <a:xfrm>
          <a:off x="10320994" y="6207090"/>
          <a:ext cx="2838370" cy="153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62489</xdr:colOff>
      <xdr:row>11</xdr:row>
      <xdr:rowOff>459846</xdr:rowOff>
    </xdr:from>
    <xdr:to>
      <xdr:col>30</xdr:col>
      <xdr:colOff>159657</xdr:colOff>
      <xdr:row>12</xdr:row>
      <xdr:rowOff>70075</xdr:rowOff>
    </xdr:to>
    <xdr:cxnSp macro="">
      <xdr:nvCxnSpPr>
        <xdr:cNvPr id="37422" name="Straight Connector 37421"/>
        <xdr:cNvCxnSpPr/>
      </xdr:nvCxnSpPr>
      <xdr:spPr>
        <a:xfrm>
          <a:off x="13159364" y="6222471"/>
          <a:ext cx="2716543" cy="1341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159657</xdr:colOff>
      <xdr:row>12</xdr:row>
      <xdr:rowOff>70075</xdr:rowOff>
    </xdr:from>
    <xdr:to>
      <xdr:col>35</xdr:col>
      <xdr:colOff>218205</xdr:colOff>
      <xdr:row>12</xdr:row>
      <xdr:rowOff>240115</xdr:rowOff>
    </xdr:to>
    <xdr:cxnSp macro="">
      <xdr:nvCxnSpPr>
        <xdr:cNvPr id="37423" name="Straight Connector 37422"/>
        <xdr:cNvCxnSpPr/>
      </xdr:nvCxnSpPr>
      <xdr:spPr>
        <a:xfrm>
          <a:off x="15875907" y="6356575"/>
          <a:ext cx="2677923" cy="1700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218205</xdr:colOff>
      <xdr:row>12</xdr:row>
      <xdr:rowOff>240115</xdr:rowOff>
    </xdr:from>
    <xdr:to>
      <xdr:col>40</xdr:col>
      <xdr:colOff>267740</xdr:colOff>
      <xdr:row>12</xdr:row>
      <xdr:rowOff>396497</xdr:rowOff>
    </xdr:to>
    <xdr:cxnSp macro="">
      <xdr:nvCxnSpPr>
        <xdr:cNvPr id="37424" name="Straight Connector 37423"/>
        <xdr:cNvCxnSpPr/>
      </xdr:nvCxnSpPr>
      <xdr:spPr>
        <a:xfrm>
          <a:off x="18553830" y="6526615"/>
          <a:ext cx="2668910" cy="1563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267740</xdr:colOff>
      <xdr:row>12</xdr:row>
      <xdr:rowOff>396497</xdr:rowOff>
    </xdr:from>
    <xdr:to>
      <xdr:col>45</xdr:col>
      <xdr:colOff>315719</xdr:colOff>
      <xdr:row>12</xdr:row>
      <xdr:rowOff>515324</xdr:rowOff>
    </xdr:to>
    <xdr:cxnSp macro="">
      <xdr:nvCxnSpPr>
        <xdr:cNvPr id="37425" name="Straight Connector 37424"/>
        <xdr:cNvCxnSpPr/>
      </xdr:nvCxnSpPr>
      <xdr:spPr>
        <a:xfrm>
          <a:off x="21222740" y="6682997"/>
          <a:ext cx="2667354" cy="1188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315719</xdr:colOff>
      <xdr:row>12</xdr:row>
      <xdr:rowOff>515324</xdr:rowOff>
    </xdr:from>
    <xdr:to>
      <xdr:col>50</xdr:col>
      <xdr:colOff>363379</xdr:colOff>
      <xdr:row>13</xdr:row>
      <xdr:rowOff>66025</xdr:rowOff>
    </xdr:to>
    <xdr:cxnSp macro="">
      <xdr:nvCxnSpPr>
        <xdr:cNvPr id="37426" name="Straight Connector 37425"/>
        <xdr:cNvCxnSpPr/>
      </xdr:nvCxnSpPr>
      <xdr:spPr>
        <a:xfrm>
          <a:off x="23890094" y="6801824"/>
          <a:ext cx="2667035" cy="7457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363379</xdr:colOff>
      <xdr:row>13</xdr:row>
      <xdr:rowOff>66025</xdr:rowOff>
    </xdr:from>
    <xdr:to>
      <xdr:col>55</xdr:col>
      <xdr:colOff>411398</xdr:colOff>
      <xdr:row>13</xdr:row>
      <xdr:rowOff>102244</xdr:rowOff>
    </xdr:to>
    <xdr:cxnSp macro="">
      <xdr:nvCxnSpPr>
        <xdr:cNvPr id="37427" name="Straight Connector 37426"/>
        <xdr:cNvCxnSpPr/>
      </xdr:nvCxnSpPr>
      <xdr:spPr>
        <a:xfrm>
          <a:off x="26557129" y="6876400"/>
          <a:ext cx="2667394" cy="3621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411398</xdr:colOff>
      <xdr:row>13</xdr:row>
      <xdr:rowOff>102244</xdr:rowOff>
    </xdr:from>
    <xdr:to>
      <xdr:col>60</xdr:col>
      <xdr:colOff>465457</xdr:colOff>
      <xdr:row>13</xdr:row>
      <xdr:rowOff>120355</xdr:rowOff>
    </xdr:to>
    <xdr:cxnSp macro="">
      <xdr:nvCxnSpPr>
        <xdr:cNvPr id="37428" name="Straight Connector 37427"/>
        <xdr:cNvCxnSpPr/>
      </xdr:nvCxnSpPr>
      <xdr:spPr>
        <a:xfrm>
          <a:off x="29224523" y="6912619"/>
          <a:ext cx="2673434" cy="181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465457</xdr:colOff>
      <xdr:row>13</xdr:row>
      <xdr:rowOff>120355</xdr:rowOff>
    </xdr:from>
    <xdr:to>
      <xdr:col>66</xdr:col>
      <xdr:colOff>27586</xdr:colOff>
      <xdr:row>13</xdr:row>
      <xdr:rowOff>161385</xdr:rowOff>
    </xdr:to>
    <xdr:cxnSp macro="">
      <xdr:nvCxnSpPr>
        <xdr:cNvPr id="37429" name="Straight Connector 37428"/>
        <xdr:cNvCxnSpPr/>
      </xdr:nvCxnSpPr>
      <xdr:spPr>
        <a:xfrm>
          <a:off x="31897957" y="6930730"/>
          <a:ext cx="2705379" cy="410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27586</xdr:colOff>
      <xdr:row>13</xdr:row>
      <xdr:rowOff>161385</xdr:rowOff>
    </xdr:from>
    <xdr:to>
      <xdr:col>71</xdr:col>
      <xdr:colOff>231273</xdr:colOff>
      <xdr:row>13</xdr:row>
      <xdr:rowOff>307960</xdr:rowOff>
    </xdr:to>
    <xdr:cxnSp macro="">
      <xdr:nvCxnSpPr>
        <xdr:cNvPr id="37430" name="Straight Connector 37429"/>
        <xdr:cNvCxnSpPr/>
      </xdr:nvCxnSpPr>
      <xdr:spPr>
        <a:xfrm>
          <a:off x="34603336" y="6971760"/>
          <a:ext cx="2823062" cy="14657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231273</xdr:colOff>
      <xdr:row>13</xdr:row>
      <xdr:rowOff>307960</xdr:rowOff>
    </xdr:from>
    <xdr:to>
      <xdr:col>73</xdr:col>
      <xdr:colOff>77701</xdr:colOff>
      <xdr:row>13</xdr:row>
      <xdr:rowOff>389370</xdr:rowOff>
    </xdr:to>
    <xdr:cxnSp macro="">
      <xdr:nvCxnSpPr>
        <xdr:cNvPr id="37431" name="Straight Connector 37430"/>
        <xdr:cNvCxnSpPr/>
      </xdr:nvCxnSpPr>
      <xdr:spPr>
        <a:xfrm>
          <a:off x="37426398" y="7118335"/>
          <a:ext cx="894178" cy="814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77701</xdr:colOff>
      <xdr:row>13</xdr:row>
      <xdr:rowOff>389370</xdr:rowOff>
    </xdr:from>
    <xdr:to>
      <xdr:col>73</xdr:col>
      <xdr:colOff>77763</xdr:colOff>
      <xdr:row>13</xdr:row>
      <xdr:rowOff>389376</xdr:rowOff>
    </xdr:to>
    <xdr:cxnSp macro="">
      <xdr:nvCxnSpPr>
        <xdr:cNvPr id="37432" name="Straight Connector 37431"/>
        <xdr:cNvCxnSpPr/>
      </xdr:nvCxnSpPr>
      <xdr:spPr>
        <a:xfrm>
          <a:off x="38320576" y="7199745"/>
          <a:ext cx="62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77763</xdr:colOff>
      <xdr:row>13</xdr:row>
      <xdr:rowOff>389376</xdr:rowOff>
    </xdr:from>
    <xdr:to>
      <xdr:col>73</xdr:col>
      <xdr:colOff>381927</xdr:colOff>
      <xdr:row>13</xdr:row>
      <xdr:rowOff>421528</xdr:rowOff>
    </xdr:to>
    <xdr:cxnSp macro="">
      <xdr:nvCxnSpPr>
        <xdr:cNvPr id="37433" name="Straight Connector 37432"/>
        <xdr:cNvCxnSpPr/>
      </xdr:nvCxnSpPr>
      <xdr:spPr>
        <a:xfrm>
          <a:off x="38320638" y="7199751"/>
          <a:ext cx="304164" cy="3215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381927</xdr:colOff>
      <xdr:row>13</xdr:row>
      <xdr:rowOff>421528</xdr:rowOff>
    </xdr:from>
    <xdr:to>
      <xdr:col>76</xdr:col>
      <xdr:colOff>70855</xdr:colOff>
      <xdr:row>14</xdr:row>
      <xdr:rowOff>54911</xdr:rowOff>
    </xdr:to>
    <xdr:cxnSp macro="">
      <xdr:nvCxnSpPr>
        <xdr:cNvPr id="37434" name="Straight Connector 37433"/>
        <xdr:cNvCxnSpPr/>
      </xdr:nvCxnSpPr>
      <xdr:spPr>
        <a:xfrm>
          <a:off x="38624802" y="7231903"/>
          <a:ext cx="1260553" cy="1572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70855</xdr:colOff>
      <xdr:row>14</xdr:row>
      <xdr:rowOff>54911</xdr:rowOff>
    </xdr:from>
    <xdr:to>
      <xdr:col>77</xdr:col>
      <xdr:colOff>206781</xdr:colOff>
      <xdr:row>14</xdr:row>
      <xdr:rowOff>153257</xdr:rowOff>
    </xdr:to>
    <xdr:cxnSp macro="">
      <xdr:nvCxnSpPr>
        <xdr:cNvPr id="37435" name="Straight Connector 37434"/>
        <xdr:cNvCxnSpPr/>
      </xdr:nvCxnSpPr>
      <xdr:spPr>
        <a:xfrm>
          <a:off x="39885355" y="7389161"/>
          <a:ext cx="659801" cy="9834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206781</xdr:colOff>
      <xdr:row>14</xdr:row>
      <xdr:rowOff>153257</xdr:rowOff>
    </xdr:from>
    <xdr:to>
      <xdr:col>78</xdr:col>
      <xdr:colOff>365919</xdr:colOff>
      <xdr:row>14</xdr:row>
      <xdr:rowOff>266388</xdr:rowOff>
    </xdr:to>
    <xdr:cxnSp macro="">
      <xdr:nvCxnSpPr>
        <xdr:cNvPr id="37436" name="Straight Connector 37435"/>
        <xdr:cNvCxnSpPr/>
      </xdr:nvCxnSpPr>
      <xdr:spPr>
        <a:xfrm>
          <a:off x="40545156" y="7487507"/>
          <a:ext cx="683013" cy="11313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365919</xdr:colOff>
      <xdr:row>14</xdr:row>
      <xdr:rowOff>266388</xdr:rowOff>
    </xdr:from>
    <xdr:to>
      <xdr:col>81</xdr:col>
      <xdr:colOff>120455</xdr:colOff>
      <xdr:row>14</xdr:row>
      <xdr:rowOff>517213</xdr:rowOff>
    </xdr:to>
    <xdr:cxnSp macro="">
      <xdr:nvCxnSpPr>
        <xdr:cNvPr id="37437" name="Straight Connector 37436"/>
        <xdr:cNvCxnSpPr/>
      </xdr:nvCxnSpPr>
      <xdr:spPr>
        <a:xfrm>
          <a:off x="41228169" y="7600638"/>
          <a:ext cx="1326161" cy="25082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120455</xdr:colOff>
      <xdr:row>14</xdr:row>
      <xdr:rowOff>517213</xdr:rowOff>
    </xdr:from>
    <xdr:to>
      <xdr:col>81</xdr:col>
      <xdr:colOff>241229</xdr:colOff>
      <xdr:row>15</xdr:row>
      <xdr:rowOff>18162</xdr:rowOff>
    </xdr:to>
    <xdr:cxnSp macro="">
      <xdr:nvCxnSpPr>
        <xdr:cNvPr id="37438" name="Straight Connector 37437"/>
        <xdr:cNvCxnSpPr/>
      </xdr:nvCxnSpPr>
      <xdr:spPr>
        <a:xfrm>
          <a:off x="42554330" y="7851463"/>
          <a:ext cx="120774" cy="2482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241229</xdr:colOff>
      <xdr:row>15</xdr:row>
      <xdr:rowOff>18162</xdr:rowOff>
    </xdr:from>
    <xdr:to>
      <xdr:col>82</xdr:col>
      <xdr:colOff>487657</xdr:colOff>
      <xdr:row>15</xdr:row>
      <xdr:rowOff>183643</xdr:rowOff>
    </xdr:to>
    <xdr:cxnSp macro="">
      <xdr:nvCxnSpPr>
        <xdr:cNvPr id="37439" name="Straight Connector 37438"/>
        <xdr:cNvCxnSpPr/>
      </xdr:nvCxnSpPr>
      <xdr:spPr>
        <a:xfrm>
          <a:off x="42675104" y="7876287"/>
          <a:ext cx="770303" cy="16548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487657</xdr:colOff>
      <xdr:row>15</xdr:row>
      <xdr:rowOff>183643</xdr:rowOff>
    </xdr:from>
    <xdr:to>
      <xdr:col>84</xdr:col>
      <xdr:colOff>189461</xdr:colOff>
      <xdr:row>15</xdr:row>
      <xdr:rowOff>356012</xdr:rowOff>
    </xdr:to>
    <xdr:cxnSp macro="">
      <xdr:nvCxnSpPr>
        <xdr:cNvPr id="37440" name="Straight Connector 37439"/>
        <xdr:cNvCxnSpPr/>
      </xdr:nvCxnSpPr>
      <xdr:spPr>
        <a:xfrm>
          <a:off x="43445407" y="8041768"/>
          <a:ext cx="749554" cy="1723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189461</xdr:colOff>
      <xdr:row>15</xdr:row>
      <xdr:rowOff>356012</xdr:rowOff>
    </xdr:from>
    <xdr:to>
      <xdr:col>85</xdr:col>
      <xdr:colOff>39542</xdr:colOff>
      <xdr:row>15</xdr:row>
      <xdr:rowOff>445929</xdr:rowOff>
    </xdr:to>
    <xdr:cxnSp macro="">
      <xdr:nvCxnSpPr>
        <xdr:cNvPr id="37441" name="Straight Connector 37440"/>
        <xdr:cNvCxnSpPr/>
      </xdr:nvCxnSpPr>
      <xdr:spPr>
        <a:xfrm>
          <a:off x="44194961" y="8214137"/>
          <a:ext cx="373956" cy="899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FF" mc:Ignorable="a14" a14:legacySpreadsheetColorIndex="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155776</xdr:colOff>
      <xdr:row>25</xdr:row>
      <xdr:rowOff>236113</xdr:rowOff>
    </xdr:from>
    <xdr:to>
      <xdr:col>24</xdr:col>
      <xdr:colOff>381000</xdr:colOff>
      <xdr:row>25</xdr:row>
      <xdr:rowOff>236113</xdr:rowOff>
    </xdr:to>
    <xdr:cxnSp macro="">
      <xdr:nvCxnSpPr>
        <xdr:cNvPr id="543" name="Straight Connector 542"/>
        <xdr:cNvCxnSpPr/>
      </xdr:nvCxnSpPr>
      <xdr:spPr>
        <a:xfrm flipH="1">
          <a:off x="12030276" y="13729863"/>
          <a:ext cx="1304724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25</xdr:row>
      <xdr:rowOff>236113</xdr:rowOff>
    </xdr:from>
    <xdr:to>
      <xdr:col>27</xdr:col>
      <xdr:colOff>66475</xdr:colOff>
      <xdr:row>25</xdr:row>
      <xdr:rowOff>236113</xdr:rowOff>
    </xdr:to>
    <xdr:cxnSp macro="">
      <xdr:nvCxnSpPr>
        <xdr:cNvPr id="544" name="Straight Connector 543"/>
        <xdr:cNvCxnSpPr/>
      </xdr:nvCxnSpPr>
      <xdr:spPr>
        <a:xfrm>
          <a:off x="13335000" y="13729863"/>
          <a:ext cx="1304725" cy="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155776</xdr:colOff>
      <xdr:row>24</xdr:row>
      <xdr:rowOff>369412</xdr:rowOff>
    </xdr:from>
    <xdr:to>
      <xdr:col>22</xdr:col>
      <xdr:colOff>155776</xdr:colOff>
      <xdr:row>25</xdr:row>
      <xdr:rowOff>236113</xdr:rowOff>
    </xdr:to>
    <xdr:cxnSp macro="">
      <xdr:nvCxnSpPr>
        <xdr:cNvPr id="545" name="Straight Connector 544"/>
        <xdr:cNvCxnSpPr/>
      </xdr:nvCxnSpPr>
      <xdr:spPr>
        <a:xfrm flipV="1">
          <a:off x="12030276" y="13323412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66475</xdr:colOff>
      <xdr:row>24</xdr:row>
      <xdr:rowOff>369412</xdr:rowOff>
    </xdr:from>
    <xdr:to>
      <xdr:col>27</xdr:col>
      <xdr:colOff>66475</xdr:colOff>
      <xdr:row>25</xdr:row>
      <xdr:rowOff>236113</xdr:rowOff>
    </xdr:to>
    <xdr:cxnSp macro="">
      <xdr:nvCxnSpPr>
        <xdr:cNvPr id="546" name="Straight Connector 545"/>
        <xdr:cNvCxnSpPr/>
      </xdr:nvCxnSpPr>
      <xdr:spPr>
        <a:xfrm flipV="1">
          <a:off x="14639725" y="13323412"/>
          <a:ext cx="0" cy="4064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475159</xdr:colOff>
      <xdr:row>20</xdr:row>
      <xdr:rowOff>473128</xdr:rowOff>
    </xdr:from>
    <xdr:to>
      <xdr:col>22</xdr:col>
      <xdr:colOff>155776</xdr:colOff>
      <xdr:row>24</xdr:row>
      <xdr:rowOff>369412</xdr:rowOff>
    </xdr:to>
    <xdr:cxnSp macro="">
      <xdr:nvCxnSpPr>
        <xdr:cNvPr id="547" name="Straight Connector 546"/>
        <xdr:cNvCxnSpPr/>
      </xdr:nvCxnSpPr>
      <xdr:spPr>
        <a:xfrm flipH="1" flipV="1">
          <a:off x="8031659" y="11268128"/>
          <a:ext cx="3998617" cy="20552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66475</xdr:colOff>
      <xdr:row>20</xdr:row>
      <xdr:rowOff>473128</xdr:rowOff>
    </xdr:from>
    <xdr:to>
      <xdr:col>34</xdr:col>
      <xdr:colOff>286841</xdr:colOff>
      <xdr:row>24</xdr:row>
      <xdr:rowOff>369412</xdr:rowOff>
    </xdr:to>
    <xdr:cxnSp macro="">
      <xdr:nvCxnSpPr>
        <xdr:cNvPr id="548" name="Straight Connector 547"/>
        <xdr:cNvCxnSpPr/>
      </xdr:nvCxnSpPr>
      <xdr:spPr>
        <a:xfrm flipV="1">
          <a:off x="14639725" y="11268128"/>
          <a:ext cx="3998616" cy="20552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254296</xdr:colOff>
      <xdr:row>13</xdr:row>
      <xdr:rowOff>94351</xdr:rowOff>
    </xdr:from>
    <xdr:to>
      <xdr:col>14</xdr:col>
      <xdr:colOff>475159</xdr:colOff>
      <xdr:row>20</xdr:row>
      <xdr:rowOff>473128</xdr:rowOff>
    </xdr:to>
    <xdr:cxnSp macro="">
      <xdr:nvCxnSpPr>
        <xdr:cNvPr id="549" name="Straight Connector 548"/>
        <xdr:cNvCxnSpPr/>
      </xdr:nvCxnSpPr>
      <xdr:spPr>
        <a:xfrm flipH="1" flipV="1">
          <a:off x="7271046" y="7111101"/>
          <a:ext cx="760613" cy="41570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286841</xdr:colOff>
      <xdr:row>13</xdr:row>
      <xdr:rowOff>94351</xdr:rowOff>
    </xdr:from>
    <xdr:to>
      <xdr:col>35</xdr:col>
      <xdr:colOff>507704</xdr:colOff>
      <xdr:row>20</xdr:row>
      <xdr:rowOff>473128</xdr:rowOff>
    </xdr:to>
    <xdr:cxnSp macro="">
      <xdr:nvCxnSpPr>
        <xdr:cNvPr id="550" name="Straight Connector 549"/>
        <xdr:cNvCxnSpPr/>
      </xdr:nvCxnSpPr>
      <xdr:spPr>
        <a:xfrm flipV="1">
          <a:off x="18638341" y="7111101"/>
          <a:ext cx="760613" cy="415702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146094</xdr:colOff>
      <xdr:row>12</xdr:row>
      <xdr:rowOff>132888</xdr:rowOff>
    </xdr:from>
    <xdr:to>
      <xdr:col>13</xdr:col>
      <xdr:colOff>254296</xdr:colOff>
      <xdr:row>13</xdr:row>
      <xdr:rowOff>94351</xdr:rowOff>
    </xdr:to>
    <xdr:cxnSp macro="">
      <xdr:nvCxnSpPr>
        <xdr:cNvPr id="551" name="Straight Connector 550"/>
        <xdr:cNvCxnSpPr/>
      </xdr:nvCxnSpPr>
      <xdr:spPr>
        <a:xfrm flipH="1" flipV="1">
          <a:off x="7162844" y="6609888"/>
          <a:ext cx="108202" cy="5012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507704</xdr:colOff>
      <xdr:row>12</xdr:row>
      <xdr:rowOff>132888</xdr:rowOff>
    </xdr:from>
    <xdr:to>
      <xdr:col>36</xdr:col>
      <xdr:colOff>76157</xdr:colOff>
      <xdr:row>13</xdr:row>
      <xdr:rowOff>94351</xdr:rowOff>
    </xdr:to>
    <xdr:cxnSp macro="">
      <xdr:nvCxnSpPr>
        <xdr:cNvPr id="552" name="Straight Connector 551"/>
        <xdr:cNvCxnSpPr/>
      </xdr:nvCxnSpPr>
      <xdr:spPr>
        <a:xfrm flipV="1">
          <a:off x="19398954" y="6609888"/>
          <a:ext cx="108203" cy="5012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174091</xdr:colOff>
      <xdr:row>24</xdr:row>
      <xdr:rowOff>221583</xdr:rowOff>
    </xdr:from>
    <xdr:to>
      <xdr:col>9</xdr:col>
      <xdr:colOff>385925</xdr:colOff>
      <xdr:row>24</xdr:row>
      <xdr:rowOff>381000</xdr:rowOff>
    </xdr:to>
    <xdr:cxnSp macro="">
      <xdr:nvCxnSpPr>
        <xdr:cNvPr id="1775" name="Straight Connector 1774"/>
        <xdr:cNvCxnSpPr/>
      </xdr:nvCxnSpPr>
      <xdr:spPr>
        <a:xfrm flipV="1">
          <a:off x="5031841" y="13175583"/>
          <a:ext cx="211834" cy="1594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174091</xdr:colOff>
      <xdr:row>24</xdr:row>
      <xdr:rowOff>381000</xdr:rowOff>
    </xdr:from>
    <xdr:to>
      <xdr:col>9</xdr:col>
      <xdr:colOff>385925</xdr:colOff>
      <xdr:row>25</xdr:row>
      <xdr:rowOff>667</xdr:rowOff>
    </xdr:to>
    <xdr:cxnSp macro="">
      <xdr:nvCxnSpPr>
        <xdr:cNvPr id="1776" name="Straight Connector 1775"/>
        <xdr:cNvCxnSpPr/>
      </xdr:nvCxnSpPr>
      <xdr:spPr>
        <a:xfrm>
          <a:off x="5031841" y="13335000"/>
          <a:ext cx="211834" cy="1594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385924</xdr:colOff>
      <xdr:row>24</xdr:row>
      <xdr:rowOff>155910</xdr:rowOff>
    </xdr:from>
    <xdr:to>
      <xdr:col>9</xdr:col>
      <xdr:colOff>476250</xdr:colOff>
      <xdr:row>24</xdr:row>
      <xdr:rowOff>221582</xdr:rowOff>
    </xdr:to>
    <xdr:cxnSp macro="">
      <xdr:nvCxnSpPr>
        <xdr:cNvPr id="1777" name="Straight Connector 1776"/>
        <xdr:cNvCxnSpPr/>
      </xdr:nvCxnSpPr>
      <xdr:spPr>
        <a:xfrm flipV="1">
          <a:off x="5243674" y="13109910"/>
          <a:ext cx="90326" cy="656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385924</xdr:colOff>
      <xdr:row>25</xdr:row>
      <xdr:rowOff>668</xdr:rowOff>
    </xdr:from>
    <xdr:to>
      <xdr:col>9</xdr:col>
      <xdr:colOff>476250</xdr:colOff>
      <xdr:row>25</xdr:row>
      <xdr:rowOff>66340</xdr:rowOff>
    </xdr:to>
    <xdr:cxnSp macro="">
      <xdr:nvCxnSpPr>
        <xdr:cNvPr id="1778" name="Straight Connector 1777"/>
        <xdr:cNvCxnSpPr/>
      </xdr:nvCxnSpPr>
      <xdr:spPr>
        <a:xfrm>
          <a:off x="5243674" y="13494418"/>
          <a:ext cx="90326" cy="656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78191</xdr:colOff>
      <xdr:row>23</xdr:row>
      <xdr:rowOff>455359</xdr:rowOff>
    </xdr:from>
    <xdr:to>
      <xdr:col>10</xdr:col>
      <xdr:colOff>267646</xdr:colOff>
      <xdr:row>24</xdr:row>
      <xdr:rowOff>54966</xdr:rowOff>
    </xdr:to>
    <xdr:cxnSp macro="">
      <xdr:nvCxnSpPr>
        <xdr:cNvPr id="1779" name="Straight Connector 1778"/>
        <xdr:cNvCxnSpPr/>
      </xdr:nvCxnSpPr>
      <xdr:spPr>
        <a:xfrm flipV="1">
          <a:off x="5475691" y="12869609"/>
          <a:ext cx="189455" cy="13935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78191</xdr:colOff>
      <xdr:row>25</xdr:row>
      <xdr:rowOff>167284</xdr:rowOff>
    </xdr:from>
    <xdr:to>
      <xdr:col>10</xdr:col>
      <xdr:colOff>267646</xdr:colOff>
      <xdr:row>25</xdr:row>
      <xdr:rowOff>306640</xdr:rowOff>
    </xdr:to>
    <xdr:cxnSp macro="">
      <xdr:nvCxnSpPr>
        <xdr:cNvPr id="1780" name="Straight Connector 1779"/>
        <xdr:cNvCxnSpPr/>
      </xdr:nvCxnSpPr>
      <xdr:spPr>
        <a:xfrm>
          <a:off x="5475691" y="13661034"/>
          <a:ext cx="189455" cy="13935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267646</xdr:colOff>
      <xdr:row>23</xdr:row>
      <xdr:rowOff>313614</xdr:rowOff>
    </xdr:from>
    <xdr:to>
      <xdr:col>10</xdr:col>
      <xdr:colOff>469900</xdr:colOff>
      <xdr:row>23</xdr:row>
      <xdr:rowOff>455357</xdr:rowOff>
    </xdr:to>
    <xdr:cxnSp macro="">
      <xdr:nvCxnSpPr>
        <xdr:cNvPr id="1781" name="Straight Connector 1780"/>
        <xdr:cNvCxnSpPr/>
      </xdr:nvCxnSpPr>
      <xdr:spPr>
        <a:xfrm flipV="1">
          <a:off x="5665146" y="12727864"/>
          <a:ext cx="202254" cy="1417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267646</xdr:colOff>
      <xdr:row>25</xdr:row>
      <xdr:rowOff>306643</xdr:rowOff>
    </xdr:from>
    <xdr:to>
      <xdr:col>10</xdr:col>
      <xdr:colOff>469900</xdr:colOff>
      <xdr:row>25</xdr:row>
      <xdr:rowOff>448387</xdr:rowOff>
    </xdr:to>
    <xdr:cxnSp macro="">
      <xdr:nvCxnSpPr>
        <xdr:cNvPr id="1782" name="Straight Connector 1781"/>
        <xdr:cNvCxnSpPr/>
      </xdr:nvCxnSpPr>
      <xdr:spPr>
        <a:xfrm>
          <a:off x="5665146" y="13800393"/>
          <a:ext cx="202254" cy="14174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24</xdr:row>
      <xdr:rowOff>54959</xdr:rowOff>
    </xdr:from>
    <xdr:to>
      <xdr:col>10</xdr:col>
      <xdr:colOff>78194</xdr:colOff>
      <xdr:row>24</xdr:row>
      <xdr:rowOff>155910</xdr:rowOff>
    </xdr:to>
    <xdr:cxnSp macro="">
      <xdr:nvCxnSpPr>
        <xdr:cNvPr id="1783" name="Straight Connector 1782"/>
        <xdr:cNvCxnSpPr/>
      </xdr:nvCxnSpPr>
      <xdr:spPr>
        <a:xfrm flipV="1">
          <a:off x="5334000" y="13008959"/>
          <a:ext cx="141694" cy="1009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25</xdr:row>
      <xdr:rowOff>66340</xdr:rowOff>
    </xdr:from>
    <xdr:to>
      <xdr:col>10</xdr:col>
      <xdr:colOff>78194</xdr:colOff>
      <xdr:row>25</xdr:row>
      <xdr:rowOff>167291</xdr:rowOff>
    </xdr:to>
    <xdr:cxnSp macro="">
      <xdr:nvCxnSpPr>
        <xdr:cNvPr id="1784" name="Straight Connector 1783"/>
        <xdr:cNvCxnSpPr/>
      </xdr:nvCxnSpPr>
      <xdr:spPr>
        <a:xfrm>
          <a:off x="5334000" y="13560090"/>
          <a:ext cx="141694" cy="10095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34284</xdr:colOff>
      <xdr:row>22</xdr:row>
      <xdr:rowOff>146318</xdr:rowOff>
    </xdr:from>
    <xdr:to>
      <xdr:col>12</xdr:col>
      <xdr:colOff>457200</xdr:colOff>
      <xdr:row>22</xdr:row>
      <xdr:rowOff>424916</xdr:rowOff>
    </xdr:to>
    <xdr:cxnSp macro="">
      <xdr:nvCxnSpPr>
        <xdr:cNvPr id="1785" name="Straight Connector 1784"/>
        <xdr:cNvCxnSpPr/>
      </xdr:nvCxnSpPr>
      <xdr:spPr>
        <a:xfrm flipV="1">
          <a:off x="6511284" y="12020818"/>
          <a:ext cx="422916" cy="2785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34284</xdr:colOff>
      <xdr:row>26</xdr:row>
      <xdr:rowOff>337085</xdr:rowOff>
    </xdr:from>
    <xdr:to>
      <xdr:col>12</xdr:col>
      <xdr:colOff>457200</xdr:colOff>
      <xdr:row>27</xdr:row>
      <xdr:rowOff>75932</xdr:rowOff>
    </xdr:to>
    <xdr:cxnSp macro="">
      <xdr:nvCxnSpPr>
        <xdr:cNvPr id="1786" name="Straight Connector 1785"/>
        <xdr:cNvCxnSpPr/>
      </xdr:nvCxnSpPr>
      <xdr:spPr>
        <a:xfrm>
          <a:off x="6511284" y="14370585"/>
          <a:ext cx="422916" cy="27859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371540</xdr:colOff>
      <xdr:row>22</xdr:row>
      <xdr:rowOff>424910</xdr:rowOff>
    </xdr:from>
    <xdr:to>
      <xdr:col>12</xdr:col>
      <xdr:colOff>34286</xdr:colOff>
      <xdr:row>23</xdr:row>
      <xdr:rowOff>11933</xdr:rowOff>
    </xdr:to>
    <xdr:cxnSp macro="">
      <xdr:nvCxnSpPr>
        <xdr:cNvPr id="1787" name="Straight Connector 1786"/>
        <xdr:cNvCxnSpPr/>
      </xdr:nvCxnSpPr>
      <xdr:spPr>
        <a:xfrm flipV="1">
          <a:off x="6308790" y="12299410"/>
          <a:ext cx="202496" cy="1267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371540</xdr:colOff>
      <xdr:row>26</xdr:row>
      <xdr:rowOff>210317</xdr:rowOff>
    </xdr:from>
    <xdr:to>
      <xdr:col>12</xdr:col>
      <xdr:colOff>34286</xdr:colOff>
      <xdr:row>26</xdr:row>
      <xdr:rowOff>337090</xdr:rowOff>
    </xdr:to>
    <xdr:cxnSp macro="">
      <xdr:nvCxnSpPr>
        <xdr:cNvPr id="1788" name="Straight Connector 1787"/>
        <xdr:cNvCxnSpPr/>
      </xdr:nvCxnSpPr>
      <xdr:spPr>
        <a:xfrm>
          <a:off x="6308790" y="14243817"/>
          <a:ext cx="202496" cy="1267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23</xdr:row>
      <xdr:rowOff>11935</xdr:rowOff>
    </xdr:from>
    <xdr:to>
      <xdr:col>11</xdr:col>
      <xdr:colOff>371542</xdr:colOff>
      <xdr:row>23</xdr:row>
      <xdr:rowOff>313614</xdr:rowOff>
    </xdr:to>
    <xdr:cxnSp macro="">
      <xdr:nvCxnSpPr>
        <xdr:cNvPr id="1789" name="Straight Connector 1788"/>
        <xdr:cNvCxnSpPr/>
      </xdr:nvCxnSpPr>
      <xdr:spPr>
        <a:xfrm flipV="1">
          <a:off x="5867400" y="12426185"/>
          <a:ext cx="441392" cy="3016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25</xdr:row>
      <xdr:rowOff>448387</xdr:rowOff>
    </xdr:from>
    <xdr:to>
      <xdr:col>11</xdr:col>
      <xdr:colOff>371542</xdr:colOff>
      <xdr:row>26</xdr:row>
      <xdr:rowOff>210314</xdr:rowOff>
    </xdr:to>
    <xdr:cxnSp macro="">
      <xdr:nvCxnSpPr>
        <xdr:cNvPr id="1790" name="Straight Connector 1789"/>
        <xdr:cNvCxnSpPr/>
      </xdr:nvCxnSpPr>
      <xdr:spPr>
        <a:xfrm>
          <a:off x="5867400" y="13942137"/>
          <a:ext cx="441392" cy="30167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474645</xdr:colOff>
      <xdr:row>22</xdr:row>
      <xdr:rowOff>130667</xdr:rowOff>
    </xdr:from>
    <xdr:to>
      <xdr:col>12</xdr:col>
      <xdr:colOff>482156</xdr:colOff>
      <xdr:row>22</xdr:row>
      <xdr:rowOff>135538</xdr:rowOff>
    </xdr:to>
    <xdr:cxnSp macro="">
      <xdr:nvCxnSpPr>
        <xdr:cNvPr id="1791" name="Straight Connector 1790"/>
        <xdr:cNvCxnSpPr/>
      </xdr:nvCxnSpPr>
      <xdr:spPr>
        <a:xfrm flipV="1">
          <a:off x="6951645" y="12005167"/>
          <a:ext cx="7511" cy="48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474645</xdr:colOff>
      <xdr:row>27</xdr:row>
      <xdr:rowOff>86713</xdr:rowOff>
    </xdr:from>
    <xdr:to>
      <xdr:col>12</xdr:col>
      <xdr:colOff>482156</xdr:colOff>
      <xdr:row>27</xdr:row>
      <xdr:rowOff>91584</xdr:rowOff>
    </xdr:to>
    <xdr:cxnSp macro="">
      <xdr:nvCxnSpPr>
        <xdr:cNvPr id="1792" name="Straight Connector 1791"/>
        <xdr:cNvCxnSpPr/>
      </xdr:nvCxnSpPr>
      <xdr:spPr>
        <a:xfrm>
          <a:off x="6951645" y="14659963"/>
          <a:ext cx="7511" cy="48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464728</xdr:colOff>
      <xdr:row>22</xdr:row>
      <xdr:rowOff>135534</xdr:rowOff>
    </xdr:from>
    <xdr:to>
      <xdr:col>12</xdr:col>
      <xdr:colOff>474645</xdr:colOff>
      <xdr:row>22</xdr:row>
      <xdr:rowOff>141429</xdr:rowOff>
    </xdr:to>
    <xdr:cxnSp macro="">
      <xdr:nvCxnSpPr>
        <xdr:cNvPr id="1793" name="Straight Connector 1792"/>
        <xdr:cNvCxnSpPr/>
      </xdr:nvCxnSpPr>
      <xdr:spPr>
        <a:xfrm flipV="1">
          <a:off x="6941728" y="12010034"/>
          <a:ext cx="9917" cy="5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464728</xdr:colOff>
      <xdr:row>27</xdr:row>
      <xdr:rowOff>80821</xdr:rowOff>
    </xdr:from>
    <xdr:to>
      <xdr:col>12</xdr:col>
      <xdr:colOff>474645</xdr:colOff>
      <xdr:row>27</xdr:row>
      <xdr:rowOff>86716</xdr:rowOff>
    </xdr:to>
    <xdr:cxnSp macro="">
      <xdr:nvCxnSpPr>
        <xdr:cNvPr id="1794" name="Straight Connector 1793"/>
        <xdr:cNvCxnSpPr/>
      </xdr:nvCxnSpPr>
      <xdr:spPr>
        <a:xfrm>
          <a:off x="6941728" y="14654071"/>
          <a:ext cx="9917" cy="58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22</xdr:row>
      <xdr:rowOff>141432</xdr:rowOff>
    </xdr:from>
    <xdr:to>
      <xdr:col>12</xdr:col>
      <xdr:colOff>464728</xdr:colOff>
      <xdr:row>22</xdr:row>
      <xdr:rowOff>146318</xdr:rowOff>
    </xdr:to>
    <xdr:cxnSp macro="">
      <xdr:nvCxnSpPr>
        <xdr:cNvPr id="1795" name="Straight Connector 1794"/>
        <xdr:cNvCxnSpPr/>
      </xdr:nvCxnSpPr>
      <xdr:spPr>
        <a:xfrm flipV="1">
          <a:off x="6934200" y="12015932"/>
          <a:ext cx="7528" cy="48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27</xdr:row>
      <xdr:rowOff>75932</xdr:rowOff>
    </xdr:from>
    <xdr:to>
      <xdr:col>12</xdr:col>
      <xdr:colOff>464728</xdr:colOff>
      <xdr:row>27</xdr:row>
      <xdr:rowOff>80818</xdr:rowOff>
    </xdr:to>
    <xdr:cxnSp macro="">
      <xdr:nvCxnSpPr>
        <xdr:cNvPr id="1796" name="Straight Connector 1795"/>
        <xdr:cNvCxnSpPr/>
      </xdr:nvCxnSpPr>
      <xdr:spPr>
        <a:xfrm>
          <a:off x="6934200" y="14649182"/>
          <a:ext cx="7528" cy="48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482194</xdr:colOff>
      <xdr:row>22</xdr:row>
      <xdr:rowOff>130642</xdr:rowOff>
    </xdr:from>
    <xdr:to>
      <xdr:col>12</xdr:col>
      <xdr:colOff>482209</xdr:colOff>
      <xdr:row>22</xdr:row>
      <xdr:rowOff>130649</xdr:rowOff>
    </xdr:to>
    <xdr:cxnSp macro="">
      <xdr:nvCxnSpPr>
        <xdr:cNvPr id="1797" name="Straight Connector 1796"/>
        <xdr:cNvCxnSpPr/>
      </xdr:nvCxnSpPr>
      <xdr:spPr>
        <a:xfrm flipV="1">
          <a:off x="6959194" y="12005142"/>
          <a:ext cx="15" cy="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482194</xdr:colOff>
      <xdr:row>27</xdr:row>
      <xdr:rowOff>91602</xdr:rowOff>
    </xdr:from>
    <xdr:to>
      <xdr:col>12</xdr:col>
      <xdr:colOff>482209</xdr:colOff>
      <xdr:row>27</xdr:row>
      <xdr:rowOff>91608</xdr:rowOff>
    </xdr:to>
    <xdr:cxnSp macro="">
      <xdr:nvCxnSpPr>
        <xdr:cNvPr id="1798" name="Straight Connector 1797"/>
        <xdr:cNvCxnSpPr/>
      </xdr:nvCxnSpPr>
      <xdr:spPr>
        <a:xfrm>
          <a:off x="6959194" y="14664852"/>
          <a:ext cx="15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482172</xdr:colOff>
      <xdr:row>22</xdr:row>
      <xdr:rowOff>130645</xdr:rowOff>
    </xdr:from>
    <xdr:to>
      <xdr:col>12</xdr:col>
      <xdr:colOff>482194</xdr:colOff>
      <xdr:row>22</xdr:row>
      <xdr:rowOff>130659</xdr:rowOff>
    </xdr:to>
    <xdr:cxnSp macro="">
      <xdr:nvCxnSpPr>
        <xdr:cNvPr id="1799" name="Straight Connector 1798"/>
        <xdr:cNvCxnSpPr/>
      </xdr:nvCxnSpPr>
      <xdr:spPr>
        <a:xfrm flipV="1">
          <a:off x="6959172" y="12005145"/>
          <a:ext cx="22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482172</xdr:colOff>
      <xdr:row>27</xdr:row>
      <xdr:rowOff>91591</xdr:rowOff>
    </xdr:from>
    <xdr:to>
      <xdr:col>12</xdr:col>
      <xdr:colOff>482194</xdr:colOff>
      <xdr:row>27</xdr:row>
      <xdr:rowOff>91605</xdr:rowOff>
    </xdr:to>
    <xdr:cxnSp macro="">
      <xdr:nvCxnSpPr>
        <xdr:cNvPr id="1800" name="Straight Connector 1799"/>
        <xdr:cNvCxnSpPr/>
      </xdr:nvCxnSpPr>
      <xdr:spPr>
        <a:xfrm>
          <a:off x="6959172" y="14664841"/>
          <a:ext cx="22" cy="1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22</xdr:row>
      <xdr:rowOff>130661</xdr:rowOff>
    </xdr:from>
    <xdr:to>
      <xdr:col>12</xdr:col>
      <xdr:colOff>482172</xdr:colOff>
      <xdr:row>22</xdr:row>
      <xdr:rowOff>130667</xdr:rowOff>
    </xdr:to>
    <xdr:cxnSp macro="">
      <xdr:nvCxnSpPr>
        <xdr:cNvPr id="1801" name="Straight Connector 1800"/>
        <xdr:cNvCxnSpPr/>
      </xdr:nvCxnSpPr>
      <xdr:spPr>
        <a:xfrm flipV="1">
          <a:off x="6959156" y="12005161"/>
          <a:ext cx="16" cy="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482156</xdr:colOff>
      <xdr:row>27</xdr:row>
      <xdr:rowOff>91584</xdr:rowOff>
    </xdr:from>
    <xdr:to>
      <xdr:col>12</xdr:col>
      <xdr:colOff>482172</xdr:colOff>
      <xdr:row>27</xdr:row>
      <xdr:rowOff>91588</xdr:rowOff>
    </xdr:to>
    <xdr:cxnSp macro="">
      <xdr:nvCxnSpPr>
        <xdr:cNvPr id="1802" name="Straight Connector 1801"/>
        <xdr:cNvCxnSpPr/>
      </xdr:nvCxnSpPr>
      <xdr:spPr>
        <a:xfrm>
          <a:off x="6959156" y="14664834"/>
          <a:ext cx="16" cy="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180177</xdr:colOff>
      <xdr:row>21</xdr:row>
      <xdr:rowOff>179124</xdr:rowOff>
    </xdr:from>
    <xdr:to>
      <xdr:col>14</xdr:col>
      <xdr:colOff>444500</xdr:colOff>
      <xdr:row>21</xdr:row>
      <xdr:rowOff>281612</xdr:rowOff>
    </xdr:to>
    <xdr:cxnSp macro="">
      <xdr:nvCxnSpPr>
        <xdr:cNvPr id="1803" name="Straight Connector 1802"/>
        <xdr:cNvCxnSpPr/>
      </xdr:nvCxnSpPr>
      <xdr:spPr>
        <a:xfrm flipV="1">
          <a:off x="7736677" y="11513874"/>
          <a:ext cx="264323" cy="1024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180177</xdr:colOff>
      <xdr:row>27</xdr:row>
      <xdr:rowOff>480388</xdr:rowOff>
    </xdr:from>
    <xdr:to>
      <xdr:col>14</xdr:col>
      <xdr:colOff>444500</xdr:colOff>
      <xdr:row>28</xdr:row>
      <xdr:rowOff>43126</xdr:rowOff>
    </xdr:to>
    <xdr:cxnSp macro="">
      <xdr:nvCxnSpPr>
        <xdr:cNvPr id="1804" name="Straight Connector 1803"/>
        <xdr:cNvCxnSpPr/>
      </xdr:nvCxnSpPr>
      <xdr:spPr>
        <a:xfrm>
          <a:off x="7736677" y="15053638"/>
          <a:ext cx="264323" cy="1024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240838</xdr:colOff>
      <xdr:row>21</xdr:row>
      <xdr:rowOff>281606</xdr:rowOff>
    </xdr:from>
    <xdr:to>
      <xdr:col>14</xdr:col>
      <xdr:colOff>180179</xdr:colOff>
      <xdr:row>22</xdr:row>
      <xdr:rowOff>20566</xdr:rowOff>
    </xdr:to>
    <xdr:cxnSp macro="">
      <xdr:nvCxnSpPr>
        <xdr:cNvPr id="1805" name="Straight Connector 1804"/>
        <xdr:cNvCxnSpPr/>
      </xdr:nvCxnSpPr>
      <xdr:spPr>
        <a:xfrm flipV="1">
          <a:off x="7257588" y="11616356"/>
          <a:ext cx="479091" cy="2787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240838</xdr:colOff>
      <xdr:row>27</xdr:row>
      <xdr:rowOff>201684</xdr:rowOff>
    </xdr:from>
    <xdr:to>
      <xdr:col>14</xdr:col>
      <xdr:colOff>180179</xdr:colOff>
      <xdr:row>27</xdr:row>
      <xdr:rowOff>480394</xdr:rowOff>
    </xdr:to>
    <xdr:cxnSp macro="">
      <xdr:nvCxnSpPr>
        <xdr:cNvPr id="1806" name="Straight Connector 1805"/>
        <xdr:cNvCxnSpPr/>
      </xdr:nvCxnSpPr>
      <xdr:spPr>
        <a:xfrm>
          <a:off x="7257588" y="14774934"/>
          <a:ext cx="479091" cy="27871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22</xdr:row>
      <xdr:rowOff>20569</xdr:rowOff>
    </xdr:from>
    <xdr:to>
      <xdr:col>13</xdr:col>
      <xdr:colOff>240839</xdr:colOff>
      <xdr:row>22</xdr:row>
      <xdr:rowOff>130642</xdr:rowOff>
    </xdr:to>
    <xdr:cxnSp macro="">
      <xdr:nvCxnSpPr>
        <xdr:cNvPr id="1807" name="Straight Connector 1806"/>
        <xdr:cNvCxnSpPr/>
      </xdr:nvCxnSpPr>
      <xdr:spPr>
        <a:xfrm flipV="1">
          <a:off x="6959209" y="11895069"/>
          <a:ext cx="298380" cy="11007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482209</xdr:colOff>
      <xdr:row>27</xdr:row>
      <xdr:rowOff>91608</xdr:rowOff>
    </xdr:from>
    <xdr:to>
      <xdr:col>13</xdr:col>
      <xdr:colOff>240839</xdr:colOff>
      <xdr:row>27</xdr:row>
      <xdr:rowOff>201682</xdr:rowOff>
    </xdr:to>
    <xdr:cxnSp macro="">
      <xdr:nvCxnSpPr>
        <xdr:cNvPr id="1808" name="Straight Connector 1807"/>
        <xdr:cNvCxnSpPr/>
      </xdr:nvCxnSpPr>
      <xdr:spPr>
        <a:xfrm>
          <a:off x="6959209" y="14664858"/>
          <a:ext cx="298380" cy="1100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145019</xdr:colOff>
      <xdr:row>18</xdr:row>
      <xdr:rowOff>518651</xdr:rowOff>
    </xdr:from>
    <xdr:to>
      <xdr:col>19</xdr:col>
      <xdr:colOff>412750</xdr:colOff>
      <xdr:row>19</xdr:row>
      <xdr:rowOff>82859</xdr:rowOff>
    </xdr:to>
    <xdr:cxnSp macro="">
      <xdr:nvCxnSpPr>
        <xdr:cNvPr id="1809" name="Straight Connector 1808"/>
        <xdr:cNvCxnSpPr/>
      </xdr:nvCxnSpPr>
      <xdr:spPr>
        <a:xfrm flipV="1">
          <a:off x="10400269" y="10234151"/>
          <a:ext cx="267731" cy="1039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145019</xdr:colOff>
      <xdr:row>30</xdr:row>
      <xdr:rowOff>139391</xdr:rowOff>
    </xdr:from>
    <xdr:to>
      <xdr:col>19</xdr:col>
      <xdr:colOff>412750</xdr:colOff>
      <xdr:row>30</xdr:row>
      <xdr:rowOff>243349</xdr:rowOff>
    </xdr:to>
    <xdr:cxnSp macro="">
      <xdr:nvCxnSpPr>
        <xdr:cNvPr id="1810" name="Straight Connector 1809"/>
        <xdr:cNvCxnSpPr/>
      </xdr:nvCxnSpPr>
      <xdr:spPr>
        <a:xfrm>
          <a:off x="10400269" y="16331891"/>
          <a:ext cx="267731" cy="1039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485733</xdr:colOff>
      <xdr:row>19</xdr:row>
      <xdr:rowOff>82849</xdr:rowOff>
    </xdr:from>
    <xdr:to>
      <xdr:col>19</xdr:col>
      <xdr:colOff>145026</xdr:colOff>
      <xdr:row>20</xdr:row>
      <xdr:rowOff>515829</xdr:rowOff>
    </xdr:to>
    <xdr:cxnSp macro="">
      <xdr:nvCxnSpPr>
        <xdr:cNvPr id="1811" name="Straight Connector 1810"/>
        <xdr:cNvCxnSpPr/>
      </xdr:nvCxnSpPr>
      <xdr:spPr>
        <a:xfrm flipV="1">
          <a:off x="8581983" y="10338099"/>
          <a:ext cx="1818293" cy="9727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485733</xdr:colOff>
      <xdr:row>28</xdr:row>
      <xdr:rowOff>246171</xdr:rowOff>
    </xdr:from>
    <xdr:to>
      <xdr:col>19</xdr:col>
      <xdr:colOff>145026</xdr:colOff>
      <xdr:row>30</xdr:row>
      <xdr:rowOff>139401</xdr:rowOff>
    </xdr:to>
    <xdr:cxnSp macro="">
      <xdr:nvCxnSpPr>
        <xdr:cNvPr id="1812" name="Straight Connector 1811"/>
        <xdr:cNvCxnSpPr/>
      </xdr:nvCxnSpPr>
      <xdr:spPr>
        <a:xfrm>
          <a:off x="8581983" y="15359171"/>
          <a:ext cx="1818293" cy="9727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20</xdr:row>
      <xdr:rowOff>515831</xdr:rowOff>
    </xdr:from>
    <xdr:to>
      <xdr:col>15</xdr:col>
      <xdr:colOff>485735</xdr:colOff>
      <xdr:row>21</xdr:row>
      <xdr:rowOff>179124</xdr:rowOff>
    </xdr:to>
    <xdr:cxnSp macro="">
      <xdr:nvCxnSpPr>
        <xdr:cNvPr id="1813" name="Straight Connector 1812"/>
        <xdr:cNvCxnSpPr/>
      </xdr:nvCxnSpPr>
      <xdr:spPr>
        <a:xfrm flipV="1">
          <a:off x="8001000" y="11310831"/>
          <a:ext cx="580985" cy="2030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444500</xdr:colOff>
      <xdr:row>28</xdr:row>
      <xdr:rowOff>43126</xdr:rowOff>
    </xdr:from>
    <xdr:to>
      <xdr:col>15</xdr:col>
      <xdr:colOff>485735</xdr:colOff>
      <xdr:row>28</xdr:row>
      <xdr:rowOff>246169</xdr:rowOff>
    </xdr:to>
    <xdr:cxnSp macro="">
      <xdr:nvCxnSpPr>
        <xdr:cNvPr id="1814" name="Straight Connector 1813"/>
        <xdr:cNvCxnSpPr/>
      </xdr:nvCxnSpPr>
      <xdr:spPr>
        <a:xfrm>
          <a:off x="8001000" y="15156126"/>
          <a:ext cx="580985" cy="20304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85830</xdr:colOff>
      <xdr:row>17</xdr:row>
      <xdr:rowOff>344133</xdr:rowOff>
    </xdr:from>
    <xdr:to>
      <xdr:col>22</xdr:col>
      <xdr:colOff>417361</xdr:colOff>
      <xdr:row>18</xdr:row>
      <xdr:rowOff>450889</xdr:rowOff>
    </xdr:to>
    <xdr:cxnSp macro="">
      <xdr:nvCxnSpPr>
        <xdr:cNvPr id="1815" name="Straight Connector 1814"/>
        <xdr:cNvCxnSpPr/>
      </xdr:nvCxnSpPr>
      <xdr:spPr>
        <a:xfrm flipV="1">
          <a:off x="10880830" y="9519883"/>
          <a:ext cx="1411031" cy="6465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85830</xdr:colOff>
      <xdr:row>30</xdr:row>
      <xdr:rowOff>311111</xdr:rowOff>
    </xdr:from>
    <xdr:to>
      <xdr:col>22</xdr:col>
      <xdr:colOff>417361</xdr:colOff>
      <xdr:row>31</xdr:row>
      <xdr:rowOff>417866</xdr:rowOff>
    </xdr:to>
    <xdr:cxnSp macro="">
      <xdr:nvCxnSpPr>
        <xdr:cNvPr id="1816" name="Straight Connector 1815"/>
        <xdr:cNvCxnSpPr/>
      </xdr:nvCxnSpPr>
      <xdr:spPr>
        <a:xfrm>
          <a:off x="10880830" y="16503611"/>
          <a:ext cx="1411031" cy="6465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18</xdr:row>
      <xdr:rowOff>450890</xdr:rowOff>
    </xdr:from>
    <xdr:to>
      <xdr:col>20</xdr:col>
      <xdr:colOff>85831</xdr:colOff>
      <xdr:row>18</xdr:row>
      <xdr:rowOff>518651</xdr:rowOff>
    </xdr:to>
    <xdr:cxnSp macro="">
      <xdr:nvCxnSpPr>
        <xdr:cNvPr id="1817" name="Straight Connector 1816"/>
        <xdr:cNvCxnSpPr/>
      </xdr:nvCxnSpPr>
      <xdr:spPr>
        <a:xfrm flipV="1">
          <a:off x="10668000" y="10166390"/>
          <a:ext cx="212831" cy="677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412750</xdr:colOff>
      <xdr:row>30</xdr:row>
      <xdr:rowOff>243349</xdr:rowOff>
    </xdr:from>
    <xdr:to>
      <xdr:col>20</xdr:col>
      <xdr:colOff>85831</xdr:colOff>
      <xdr:row>30</xdr:row>
      <xdr:rowOff>311111</xdr:rowOff>
    </xdr:to>
    <xdr:cxnSp macro="">
      <xdr:nvCxnSpPr>
        <xdr:cNvPr id="1818" name="Straight Connector 1817"/>
        <xdr:cNvCxnSpPr/>
      </xdr:nvCxnSpPr>
      <xdr:spPr>
        <a:xfrm>
          <a:off x="10668000" y="16435849"/>
          <a:ext cx="212831" cy="677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417318</xdr:colOff>
      <xdr:row>17</xdr:row>
      <xdr:rowOff>16788</xdr:rowOff>
    </xdr:from>
    <xdr:to>
      <xdr:col>24</xdr:col>
      <xdr:colOff>304526</xdr:colOff>
      <xdr:row>17</xdr:row>
      <xdr:rowOff>344146</xdr:rowOff>
    </xdr:to>
    <xdr:cxnSp macro="">
      <xdr:nvCxnSpPr>
        <xdr:cNvPr id="1819" name="Straight Connector 1818"/>
        <xdr:cNvCxnSpPr/>
      </xdr:nvCxnSpPr>
      <xdr:spPr>
        <a:xfrm flipV="1">
          <a:off x="12291818" y="9192538"/>
          <a:ext cx="966708" cy="3273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417318</xdr:colOff>
      <xdr:row>31</xdr:row>
      <xdr:rowOff>417854</xdr:rowOff>
    </xdr:from>
    <xdr:to>
      <xdr:col>24</xdr:col>
      <xdr:colOff>304526</xdr:colOff>
      <xdr:row>32</xdr:row>
      <xdr:rowOff>205462</xdr:rowOff>
    </xdr:to>
    <xdr:cxnSp macro="">
      <xdr:nvCxnSpPr>
        <xdr:cNvPr id="1820" name="Straight Connector 1819"/>
        <xdr:cNvCxnSpPr/>
      </xdr:nvCxnSpPr>
      <xdr:spPr>
        <a:xfrm>
          <a:off x="12291818" y="17150104"/>
          <a:ext cx="966708" cy="32735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304526</xdr:colOff>
      <xdr:row>16</xdr:row>
      <xdr:rowOff>535243</xdr:rowOff>
    </xdr:from>
    <xdr:to>
      <xdr:col>24</xdr:col>
      <xdr:colOff>381000</xdr:colOff>
      <xdr:row>17</xdr:row>
      <xdr:rowOff>16788</xdr:rowOff>
    </xdr:to>
    <xdr:cxnSp macro="">
      <xdr:nvCxnSpPr>
        <xdr:cNvPr id="1821" name="Straight Connector 1820"/>
        <xdr:cNvCxnSpPr/>
      </xdr:nvCxnSpPr>
      <xdr:spPr>
        <a:xfrm flipV="1">
          <a:off x="13258526" y="9171243"/>
          <a:ext cx="76474" cy="212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304526</xdr:colOff>
      <xdr:row>32</xdr:row>
      <xdr:rowOff>205462</xdr:rowOff>
    </xdr:from>
    <xdr:to>
      <xdr:col>24</xdr:col>
      <xdr:colOff>381000</xdr:colOff>
      <xdr:row>32</xdr:row>
      <xdr:rowOff>226757</xdr:rowOff>
    </xdr:to>
    <xdr:cxnSp macro="">
      <xdr:nvCxnSpPr>
        <xdr:cNvPr id="1822" name="Straight Connector 1821"/>
        <xdr:cNvCxnSpPr/>
      </xdr:nvCxnSpPr>
      <xdr:spPr>
        <a:xfrm>
          <a:off x="13258526" y="17477462"/>
          <a:ext cx="76474" cy="212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467737</xdr:colOff>
      <xdr:row>15</xdr:row>
      <xdr:rowOff>481132</xdr:rowOff>
    </xdr:from>
    <xdr:to>
      <xdr:col>29</xdr:col>
      <xdr:colOff>126293</xdr:colOff>
      <xdr:row>16</xdr:row>
      <xdr:rowOff>519474</xdr:rowOff>
    </xdr:to>
    <xdr:cxnSp macro="">
      <xdr:nvCxnSpPr>
        <xdr:cNvPr id="1823" name="Straight Connector 1822"/>
        <xdr:cNvCxnSpPr/>
      </xdr:nvCxnSpPr>
      <xdr:spPr>
        <a:xfrm flipV="1">
          <a:off x="13421737" y="8577382"/>
          <a:ext cx="2357306" cy="5780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467737</xdr:colOff>
      <xdr:row>32</xdr:row>
      <xdr:rowOff>242526</xdr:rowOff>
    </xdr:from>
    <xdr:to>
      <xdr:col>29</xdr:col>
      <xdr:colOff>126293</xdr:colOff>
      <xdr:row>33</xdr:row>
      <xdr:rowOff>280868</xdr:rowOff>
    </xdr:to>
    <xdr:cxnSp macro="">
      <xdr:nvCxnSpPr>
        <xdr:cNvPr id="1824" name="Straight Connector 1823"/>
        <xdr:cNvCxnSpPr/>
      </xdr:nvCxnSpPr>
      <xdr:spPr>
        <a:xfrm>
          <a:off x="13421737" y="17514526"/>
          <a:ext cx="2357306" cy="5780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126293</xdr:colOff>
      <xdr:row>15</xdr:row>
      <xdr:rowOff>442245</xdr:rowOff>
    </xdr:from>
    <xdr:to>
      <xdr:col>29</xdr:col>
      <xdr:colOff>349250</xdr:colOff>
      <xdr:row>15</xdr:row>
      <xdr:rowOff>481132</xdr:rowOff>
    </xdr:to>
    <xdr:cxnSp macro="">
      <xdr:nvCxnSpPr>
        <xdr:cNvPr id="1825" name="Straight Connector 1824"/>
        <xdr:cNvCxnSpPr/>
      </xdr:nvCxnSpPr>
      <xdr:spPr>
        <a:xfrm flipV="1">
          <a:off x="15779043" y="8538495"/>
          <a:ext cx="222957" cy="3888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126293</xdr:colOff>
      <xdr:row>33</xdr:row>
      <xdr:rowOff>280868</xdr:rowOff>
    </xdr:from>
    <xdr:to>
      <xdr:col>29</xdr:col>
      <xdr:colOff>349250</xdr:colOff>
      <xdr:row>33</xdr:row>
      <xdr:rowOff>319754</xdr:rowOff>
    </xdr:to>
    <xdr:cxnSp macro="">
      <xdr:nvCxnSpPr>
        <xdr:cNvPr id="1826" name="Straight Connector 1825"/>
        <xdr:cNvCxnSpPr/>
      </xdr:nvCxnSpPr>
      <xdr:spPr>
        <a:xfrm>
          <a:off x="15779043" y="18092618"/>
          <a:ext cx="222957" cy="3888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16</xdr:row>
      <xdr:rowOff>519471</xdr:rowOff>
    </xdr:from>
    <xdr:to>
      <xdr:col>24</xdr:col>
      <xdr:colOff>467742</xdr:colOff>
      <xdr:row>16</xdr:row>
      <xdr:rowOff>535243</xdr:rowOff>
    </xdr:to>
    <xdr:cxnSp macro="">
      <xdr:nvCxnSpPr>
        <xdr:cNvPr id="1827" name="Straight Connector 1826"/>
        <xdr:cNvCxnSpPr/>
      </xdr:nvCxnSpPr>
      <xdr:spPr>
        <a:xfrm flipV="1">
          <a:off x="13335000" y="9155471"/>
          <a:ext cx="86742" cy="1577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381000</xdr:colOff>
      <xdr:row>32</xdr:row>
      <xdr:rowOff>226757</xdr:rowOff>
    </xdr:from>
    <xdr:to>
      <xdr:col>24</xdr:col>
      <xdr:colOff>467742</xdr:colOff>
      <xdr:row>32</xdr:row>
      <xdr:rowOff>242528</xdr:rowOff>
    </xdr:to>
    <xdr:cxnSp macro="">
      <xdr:nvCxnSpPr>
        <xdr:cNvPr id="1828" name="Straight Connector 1827"/>
        <xdr:cNvCxnSpPr/>
      </xdr:nvCxnSpPr>
      <xdr:spPr>
        <a:xfrm>
          <a:off x="13335000" y="17498757"/>
          <a:ext cx="86742" cy="1577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54294</xdr:colOff>
      <xdr:row>15</xdr:row>
      <xdr:rowOff>71803</xdr:rowOff>
    </xdr:from>
    <xdr:to>
      <xdr:col>33</xdr:col>
      <xdr:colOff>534357</xdr:colOff>
      <xdr:row>15</xdr:row>
      <xdr:rowOff>415687</xdr:rowOff>
    </xdr:to>
    <xdr:cxnSp macro="">
      <xdr:nvCxnSpPr>
        <xdr:cNvPr id="1829" name="Straight Connector 1828"/>
        <xdr:cNvCxnSpPr/>
      </xdr:nvCxnSpPr>
      <xdr:spPr>
        <a:xfrm flipV="1">
          <a:off x="16246794" y="8168053"/>
          <a:ext cx="2099313" cy="3438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54294</xdr:colOff>
      <xdr:row>33</xdr:row>
      <xdr:rowOff>346312</xdr:rowOff>
    </xdr:from>
    <xdr:to>
      <xdr:col>33</xdr:col>
      <xdr:colOff>534357</xdr:colOff>
      <xdr:row>34</xdr:row>
      <xdr:rowOff>150447</xdr:rowOff>
    </xdr:to>
    <xdr:cxnSp macro="">
      <xdr:nvCxnSpPr>
        <xdr:cNvPr id="1830" name="Straight Connector 1829"/>
        <xdr:cNvCxnSpPr/>
      </xdr:nvCxnSpPr>
      <xdr:spPr>
        <a:xfrm>
          <a:off x="16246794" y="18158062"/>
          <a:ext cx="2099313" cy="3438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534355</xdr:colOff>
      <xdr:row>15</xdr:row>
      <xdr:rowOff>38224</xdr:rowOff>
    </xdr:from>
    <xdr:to>
      <xdr:col>34</xdr:col>
      <xdr:colOff>317500</xdr:colOff>
      <xdr:row>15</xdr:row>
      <xdr:rowOff>71803</xdr:rowOff>
    </xdr:to>
    <xdr:cxnSp macro="">
      <xdr:nvCxnSpPr>
        <xdr:cNvPr id="1831" name="Straight Connector 1830"/>
        <xdr:cNvCxnSpPr/>
      </xdr:nvCxnSpPr>
      <xdr:spPr>
        <a:xfrm flipV="1">
          <a:off x="18346105" y="8134474"/>
          <a:ext cx="322895" cy="335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534355</xdr:colOff>
      <xdr:row>34</xdr:row>
      <xdr:rowOff>150447</xdr:rowOff>
    </xdr:from>
    <xdr:to>
      <xdr:col>34</xdr:col>
      <xdr:colOff>317500</xdr:colOff>
      <xdr:row>34</xdr:row>
      <xdr:rowOff>184026</xdr:rowOff>
    </xdr:to>
    <xdr:cxnSp macro="">
      <xdr:nvCxnSpPr>
        <xdr:cNvPr id="1832" name="Straight Connector 1831"/>
        <xdr:cNvCxnSpPr/>
      </xdr:nvCxnSpPr>
      <xdr:spPr>
        <a:xfrm>
          <a:off x="18346105" y="18501947"/>
          <a:ext cx="322895" cy="335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15</xdr:row>
      <xdr:rowOff>415685</xdr:rowOff>
    </xdr:from>
    <xdr:to>
      <xdr:col>30</xdr:col>
      <xdr:colOff>54299</xdr:colOff>
      <xdr:row>15</xdr:row>
      <xdr:rowOff>442245</xdr:rowOff>
    </xdr:to>
    <xdr:cxnSp macro="">
      <xdr:nvCxnSpPr>
        <xdr:cNvPr id="1833" name="Straight Connector 1832"/>
        <xdr:cNvCxnSpPr/>
      </xdr:nvCxnSpPr>
      <xdr:spPr>
        <a:xfrm flipV="1">
          <a:off x="16002000" y="8511935"/>
          <a:ext cx="244799" cy="2656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349250</xdr:colOff>
      <xdr:row>33</xdr:row>
      <xdr:rowOff>319754</xdr:rowOff>
    </xdr:from>
    <xdr:to>
      <xdr:col>30</xdr:col>
      <xdr:colOff>54299</xdr:colOff>
      <xdr:row>33</xdr:row>
      <xdr:rowOff>346315</xdr:rowOff>
    </xdr:to>
    <xdr:cxnSp macro="">
      <xdr:nvCxnSpPr>
        <xdr:cNvPr id="1834" name="Straight Connector 1833"/>
        <xdr:cNvCxnSpPr/>
      </xdr:nvCxnSpPr>
      <xdr:spPr>
        <a:xfrm>
          <a:off x="16002000" y="18131504"/>
          <a:ext cx="244799" cy="265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121250</xdr:colOff>
      <xdr:row>14</xdr:row>
      <xdr:rowOff>385569</xdr:rowOff>
    </xdr:from>
    <xdr:to>
      <xdr:col>38</xdr:col>
      <xdr:colOff>449295</xdr:colOff>
      <xdr:row>15</xdr:row>
      <xdr:rowOff>19214</xdr:rowOff>
    </xdr:to>
    <xdr:cxnSp macro="">
      <xdr:nvCxnSpPr>
        <xdr:cNvPr id="1835" name="Straight Connector 1834"/>
        <xdr:cNvCxnSpPr/>
      </xdr:nvCxnSpPr>
      <xdr:spPr>
        <a:xfrm flipV="1">
          <a:off x="19012500" y="7942069"/>
          <a:ext cx="1947295" cy="17339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121250</xdr:colOff>
      <xdr:row>34</xdr:row>
      <xdr:rowOff>203036</xdr:rowOff>
    </xdr:from>
    <xdr:to>
      <xdr:col>38</xdr:col>
      <xdr:colOff>449295</xdr:colOff>
      <xdr:row>34</xdr:row>
      <xdr:rowOff>376430</xdr:rowOff>
    </xdr:to>
    <xdr:cxnSp macro="">
      <xdr:nvCxnSpPr>
        <xdr:cNvPr id="1836" name="Straight Connector 1835"/>
        <xdr:cNvCxnSpPr/>
      </xdr:nvCxnSpPr>
      <xdr:spPr>
        <a:xfrm>
          <a:off x="19012500" y="18554536"/>
          <a:ext cx="1947295" cy="17339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449294</xdr:colOff>
      <xdr:row>14</xdr:row>
      <xdr:rowOff>365352</xdr:rowOff>
    </xdr:from>
    <xdr:to>
      <xdr:col>39</xdr:col>
      <xdr:colOff>285750</xdr:colOff>
      <xdr:row>14</xdr:row>
      <xdr:rowOff>385569</xdr:rowOff>
    </xdr:to>
    <xdr:cxnSp macro="">
      <xdr:nvCxnSpPr>
        <xdr:cNvPr id="1837" name="Straight Connector 1836"/>
        <xdr:cNvCxnSpPr/>
      </xdr:nvCxnSpPr>
      <xdr:spPr>
        <a:xfrm flipV="1">
          <a:off x="20959794" y="7921852"/>
          <a:ext cx="376206" cy="2021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449294</xdr:colOff>
      <xdr:row>34</xdr:row>
      <xdr:rowOff>376431</xdr:rowOff>
    </xdr:from>
    <xdr:to>
      <xdr:col>39</xdr:col>
      <xdr:colOff>285750</xdr:colOff>
      <xdr:row>34</xdr:row>
      <xdr:rowOff>396649</xdr:rowOff>
    </xdr:to>
    <xdr:cxnSp macro="">
      <xdr:nvCxnSpPr>
        <xdr:cNvPr id="1838" name="Straight Connector 1837"/>
        <xdr:cNvCxnSpPr/>
      </xdr:nvCxnSpPr>
      <xdr:spPr>
        <a:xfrm>
          <a:off x="20959794" y="18727931"/>
          <a:ext cx="376206" cy="2021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15</xdr:row>
      <xdr:rowOff>19213</xdr:rowOff>
    </xdr:from>
    <xdr:to>
      <xdr:col>35</xdr:col>
      <xdr:colOff>121253</xdr:colOff>
      <xdr:row>15</xdr:row>
      <xdr:rowOff>38224</xdr:rowOff>
    </xdr:to>
    <xdr:cxnSp macro="">
      <xdr:nvCxnSpPr>
        <xdr:cNvPr id="1839" name="Straight Connector 1838"/>
        <xdr:cNvCxnSpPr/>
      </xdr:nvCxnSpPr>
      <xdr:spPr>
        <a:xfrm flipV="1">
          <a:off x="18669000" y="8115463"/>
          <a:ext cx="343503" cy="190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317500</xdr:colOff>
      <xdr:row>34</xdr:row>
      <xdr:rowOff>184026</xdr:rowOff>
    </xdr:from>
    <xdr:to>
      <xdr:col>35</xdr:col>
      <xdr:colOff>121253</xdr:colOff>
      <xdr:row>34</xdr:row>
      <xdr:rowOff>203037</xdr:rowOff>
    </xdr:to>
    <xdr:cxnSp macro="">
      <xdr:nvCxnSpPr>
        <xdr:cNvPr id="1840" name="Straight Connector 1839"/>
        <xdr:cNvCxnSpPr/>
      </xdr:nvCxnSpPr>
      <xdr:spPr>
        <a:xfrm>
          <a:off x="18669000" y="18535526"/>
          <a:ext cx="343503" cy="1901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133795</xdr:colOff>
      <xdr:row>14</xdr:row>
      <xdr:rowOff>337429</xdr:rowOff>
    </xdr:from>
    <xdr:to>
      <xdr:col>43</xdr:col>
      <xdr:colOff>413547</xdr:colOff>
      <xdr:row>14</xdr:row>
      <xdr:rowOff>362059</xdr:rowOff>
    </xdr:to>
    <xdr:cxnSp macro="">
      <xdr:nvCxnSpPr>
        <xdr:cNvPr id="1841" name="Straight Connector 1840"/>
        <xdr:cNvCxnSpPr/>
      </xdr:nvCxnSpPr>
      <xdr:spPr>
        <a:xfrm flipV="1">
          <a:off x="21723795" y="7893929"/>
          <a:ext cx="1899002" cy="246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133795</xdr:colOff>
      <xdr:row>34</xdr:row>
      <xdr:rowOff>399941</xdr:rowOff>
    </xdr:from>
    <xdr:to>
      <xdr:col>43</xdr:col>
      <xdr:colOff>413547</xdr:colOff>
      <xdr:row>34</xdr:row>
      <xdr:rowOff>424571</xdr:rowOff>
    </xdr:to>
    <xdr:cxnSp macro="">
      <xdr:nvCxnSpPr>
        <xdr:cNvPr id="1842" name="Straight Connector 1841"/>
        <xdr:cNvCxnSpPr/>
      </xdr:nvCxnSpPr>
      <xdr:spPr>
        <a:xfrm>
          <a:off x="21723795" y="18751441"/>
          <a:ext cx="1899002" cy="246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413544</xdr:colOff>
      <xdr:row>14</xdr:row>
      <xdr:rowOff>334225</xdr:rowOff>
    </xdr:from>
    <xdr:to>
      <xdr:col>44</xdr:col>
      <xdr:colOff>254000</xdr:colOff>
      <xdr:row>14</xdr:row>
      <xdr:rowOff>337428</xdr:rowOff>
    </xdr:to>
    <xdr:cxnSp macro="">
      <xdr:nvCxnSpPr>
        <xdr:cNvPr id="1843" name="Straight Connector 1842"/>
        <xdr:cNvCxnSpPr/>
      </xdr:nvCxnSpPr>
      <xdr:spPr>
        <a:xfrm flipV="1">
          <a:off x="23622794" y="7890725"/>
          <a:ext cx="380206" cy="320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413544</xdr:colOff>
      <xdr:row>34</xdr:row>
      <xdr:rowOff>424571</xdr:rowOff>
    </xdr:from>
    <xdr:to>
      <xdr:col>44</xdr:col>
      <xdr:colOff>254000</xdr:colOff>
      <xdr:row>34</xdr:row>
      <xdr:rowOff>427775</xdr:rowOff>
    </xdr:to>
    <xdr:cxnSp macro="">
      <xdr:nvCxnSpPr>
        <xdr:cNvPr id="1844" name="Straight Connector 1843"/>
        <xdr:cNvCxnSpPr/>
      </xdr:nvCxnSpPr>
      <xdr:spPr>
        <a:xfrm>
          <a:off x="23622794" y="18776071"/>
          <a:ext cx="380206" cy="320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14</xdr:row>
      <xdr:rowOff>362059</xdr:rowOff>
    </xdr:from>
    <xdr:to>
      <xdr:col>40</xdr:col>
      <xdr:colOff>133796</xdr:colOff>
      <xdr:row>14</xdr:row>
      <xdr:rowOff>365352</xdr:rowOff>
    </xdr:to>
    <xdr:cxnSp macro="">
      <xdr:nvCxnSpPr>
        <xdr:cNvPr id="1845" name="Straight Connector 1844"/>
        <xdr:cNvCxnSpPr/>
      </xdr:nvCxnSpPr>
      <xdr:spPr>
        <a:xfrm flipV="1">
          <a:off x="21336000" y="7918559"/>
          <a:ext cx="387796" cy="329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285750</xdr:colOff>
      <xdr:row>34</xdr:row>
      <xdr:rowOff>396649</xdr:rowOff>
    </xdr:from>
    <xdr:to>
      <xdr:col>40</xdr:col>
      <xdr:colOff>133796</xdr:colOff>
      <xdr:row>34</xdr:row>
      <xdr:rowOff>399941</xdr:rowOff>
    </xdr:to>
    <xdr:cxnSp macro="">
      <xdr:nvCxnSpPr>
        <xdr:cNvPr id="1846" name="Straight Connector 1845"/>
        <xdr:cNvCxnSpPr/>
      </xdr:nvCxnSpPr>
      <xdr:spPr>
        <a:xfrm>
          <a:off x="21336000" y="18748149"/>
          <a:ext cx="387796" cy="329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93689</xdr:colOff>
      <xdr:row>14</xdr:row>
      <xdr:rowOff>352261</xdr:rowOff>
    </xdr:from>
    <xdr:to>
      <xdr:col>48</xdr:col>
      <xdr:colOff>433065</xdr:colOff>
      <xdr:row>14</xdr:row>
      <xdr:rowOff>496784</xdr:rowOff>
    </xdr:to>
    <xdr:cxnSp macro="">
      <xdr:nvCxnSpPr>
        <xdr:cNvPr id="1847" name="Straight Connector 1846"/>
        <xdr:cNvCxnSpPr/>
      </xdr:nvCxnSpPr>
      <xdr:spPr>
        <a:xfrm>
          <a:off x="24382439" y="7908761"/>
          <a:ext cx="1958626" cy="1445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93689</xdr:colOff>
      <xdr:row>34</xdr:row>
      <xdr:rowOff>265216</xdr:rowOff>
    </xdr:from>
    <xdr:to>
      <xdr:col>48</xdr:col>
      <xdr:colOff>433065</xdr:colOff>
      <xdr:row>34</xdr:row>
      <xdr:rowOff>409739</xdr:rowOff>
    </xdr:to>
    <xdr:cxnSp macro="">
      <xdr:nvCxnSpPr>
        <xdr:cNvPr id="1848" name="Straight Connector 1847"/>
        <xdr:cNvCxnSpPr/>
      </xdr:nvCxnSpPr>
      <xdr:spPr>
        <a:xfrm flipV="1">
          <a:off x="24382439" y="18616716"/>
          <a:ext cx="1958626" cy="14452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433062</xdr:colOff>
      <xdr:row>14</xdr:row>
      <xdr:rowOff>496783</xdr:rowOff>
    </xdr:from>
    <xdr:to>
      <xdr:col>49</xdr:col>
      <xdr:colOff>222250</xdr:colOff>
      <xdr:row>14</xdr:row>
      <xdr:rowOff>512581</xdr:rowOff>
    </xdr:to>
    <xdr:cxnSp macro="">
      <xdr:nvCxnSpPr>
        <xdr:cNvPr id="1849" name="Straight Connector 1848"/>
        <xdr:cNvCxnSpPr/>
      </xdr:nvCxnSpPr>
      <xdr:spPr>
        <a:xfrm>
          <a:off x="26341062" y="8053283"/>
          <a:ext cx="328938" cy="1579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433062</xdr:colOff>
      <xdr:row>34</xdr:row>
      <xdr:rowOff>249419</xdr:rowOff>
    </xdr:from>
    <xdr:to>
      <xdr:col>49</xdr:col>
      <xdr:colOff>222250</xdr:colOff>
      <xdr:row>34</xdr:row>
      <xdr:rowOff>265218</xdr:rowOff>
    </xdr:to>
    <xdr:cxnSp macro="">
      <xdr:nvCxnSpPr>
        <xdr:cNvPr id="1850" name="Straight Connector 1849"/>
        <xdr:cNvCxnSpPr/>
      </xdr:nvCxnSpPr>
      <xdr:spPr>
        <a:xfrm flipV="1">
          <a:off x="26341062" y="18600919"/>
          <a:ext cx="328938" cy="1579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14</xdr:row>
      <xdr:rowOff>334225</xdr:rowOff>
    </xdr:from>
    <xdr:to>
      <xdr:col>45</xdr:col>
      <xdr:colOff>93690</xdr:colOff>
      <xdr:row>14</xdr:row>
      <xdr:rowOff>352261</xdr:rowOff>
    </xdr:to>
    <xdr:cxnSp macro="">
      <xdr:nvCxnSpPr>
        <xdr:cNvPr id="1851" name="Straight Connector 1850"/>
        <xdr:cNvCxnSpPr/>
      </xdr:nvCxnSpPr>
      <xdr:spPr>
        <a:xfrm>
          <a:off x="24003000" y="7890725"/>
          <a:ext cx="379440" cy="180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254000</xdr:colOff>
      <xdr:row>34</xdr:row>
      <xdr:rowOff>409739</xdr:rowOff>
    </xdr:from>
    <xdr:to>
      <xdr:col>45</xdr:col>
      <xdr:colOff>93690</xdr:colOff>
      <xdr:row>34</xdr:row>
      <xdr:rowOff>427775</xdr:rowOff>
    </xdr:to>
    <xdr:cxnSp macro="">
      <xdr:nvCxnSpPr>
        <xdr:cNvPr id="1852" name="Straight Connector 1851"/>
        <xdr:cNvCxnSpPr/>
      </xdr:nvCxnSpPr>
      <xdr:spPr>
        <a:xfrm flipV="1">
          <a:off x="24003000" y="18761239"/>
          <a:ext cx="379440" cy="1803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539490</xdr:colOff>
      <xdr:row>15</xdr:row>
      <xdr:rowOff>13714</xdr:rowOff>
    </xdr:from>
    <xdr:to>
      <xdr:col>53</xdr:col>
      <xdr:colOff>518415</xdr:colOff>
      <xdr:row>15</xdr:row>
      <xdr:rowOff>400380</xdr:rowOff>
    </xdr:to>
    <xdr:cxnSp macro="">
      <xdr:nvCxnSpPr>
        <xdr:cNvPr id="1853" name="Straight Connector 1852"/>
        <xdr:cNvCxnSpPr/>
      </xdr:nvCxnSpPr>
      <xdr:spPr>
        <a:xfrm>
          <a:off x="26987240" y="8109964"/>
          <a:ext cx="2137925" cy="3866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539490</xdr:colOff>
      <xdr:row>33</xdr:row>
      <xdr:rowOff>361620</xdr:rowOff>
    </xdr:from>
    <xdr:to>
      <xdr:col>53</xdr:col>
      <xdr:colOff>518415</xdr:colOff>
      <xdr:row>34</xdr:row>
      <xdr:rowOff>208536</xdr:rowOff>
    </xdr:to>
    <xdr:cxnSp macro="">
      <xdr:nvCxnSpPr>
        <xdr:cNvPr id="1854" name="Straight Connector 1853"/>
        <xdr:cNvCxnSpPr/>
      </xdr:nvCxnSpPr>
      <xdr:spPr>
        <a:xfrm flipV="1">
          <a:off x="26987240" y="18173370"/>
          <a:ext cx="2137925" cy="3866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518412</xdr:colOff>
      <xdr:row>15</xdr:row>
      <xdr:rowOff>400378</xdr:rowOff>
    </xdr:from>
    <xdr:to>
      <xdr:col>54</xdr:col>
      <xdr:colOff>190500</xdr:colOff>
      <xdr:row>15</xdr:row>
      <xdr:rowOff>428267</xdr:rowOff>
    </xdr:to>
    <xdr:cxnSp macro="">
      <xdr:nvCxnSpPr>
        <xdr:cNvPr id="1855" name="Straight Connector 1854"/>
        <xdr:cNvCxnSpPr/>
      </xdr:nvCxnSpPr>
      <xdr:spPr>
        <a:xfrm>
          <a:off x="29125162" y="8496628"/>
          <a:ext cx="211838" cy="2788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518412</xdr:colOff>
      <xdr:row>33</xdr:row>
      <xdr:rowOff>333733</xdr:rowOff>
    </xdr:from>
    <xdr:to>
      <xdr:col>54</xdr:col>
      <xdr:colOff>190500</xdr:colOff>
      <xdr:row>33</xdr:row>
      <xdr:rowOff>361621</xdr:rowOff>
    </xdr:to>
    <xdr:cxnSp macro="">
      <xdr:nvCxnSpPr>
        <xdr:cNvPr id="1856" name="Straight Connector 1855"/>
        <xdr:cNvCxnSpPr/>
      </xdr:nvCxnSpPr>
      <xdr:spPr>
        <a:xfrm flipV="1">
          <a:off x="29125162" y="18145483"/>
          <a:ext cx="211838" cy="2788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14</xdr:row>
      <xdr:rowOff>512581</xdr:rowOff>
    </xdr:from>
    <xdr:to>
      <xdr:col>49</xdr:col>
      <xdr:colOff>539490</xdr:colOff>
      <xdr:row>15</xdr:row>
      <xdr:rowOff>13713</xdr:rowOff>
    </xdr:to>
    <xdr:cxnSp macro="">
      <xdr:nvCxnSpPr>
        <xdr:cNvPr id="1857" name="Straight Connector 1856"/>
        <xdr:cNvCxnSpPr/>
      </xdr:nvCxnSpPr>
      <xdr:spPr>
        <a:xfrm>
          <a:off x="26670000" y="8069081"/>
          <a:ext cx="317240" cy="408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222250</xdr:colOff>
      <xdr:row>34</xdr:row>
      <xdr:rowOff>208536</xdr:rowOff>
    </xdr:from>
    <xdr:to>
      <xdr:col>49</xdr:col>
      <xdr:colOff>539490</xdr:colOff>
      <xdr:row>34</xdr:row>
      <xdr:rowOff>249419</xdr:rowOff>
    </xdr:to>
    <xdr:cxnSp macro="">
      <xdr:nvCxnSpPr>
        <xdr:cNvPr id="1858" name="Straight Connector 1857"/>
        <xdr:cNvCxnSpPr/>
      </xdr:nvCxnSpPr>
      <xdr:spPr>
        <a:xfrm flipV="1">
          <a:off x="26670000" y="18560036"/>
          <a:ext cx="317240" cy="408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387331</xdr:colOff>
      <xdr:row>15</xdr:row>
      <xdr:rowOff>477451</xdr:rowOff>
    </xdr:from>
    <xdr:to>
      <xdr:col>59</xdr:col>
      <xdr:colOff>147551</xdr:colOff>
      <xdr:row>17</xdr:row>
      <xdr:rowOff>175521</xdr:rowOff>
    </xdr:to>
    <xdr:cxnSp macro="">
      <xdr:nvCxnSpPr>
        <xdr:cNvPr id="1859" name="Straight Connector 1858"/>
        <xdr:cNvCxnSpPr/>
      </xdr:nvCxnSpPr>
      <xdr:spPr>
        <a:xfrm>
          <a:off x="29533831" y="8573701"/>
          <a:ext cx="2458970" cy="7775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387331</xdr:colOff>
      <xdr:row>32</xdr:row>
      <xdr:rowOff>46729</xdr:rowOff>
    </xdr:from>
    <xdr:to>
      <xdr:col>59</xdr:col>
      <xdr:colOff>147551</xdr:colOff>
      <xdr:row>33</xdr:row>
      <xdr:rowOff>284549</xdr:rowOff>
    </xdr:to>
    <xdr:cxnSp macro="">
      <xdr:nvCxnSpPr>
        <xdr:cNvPr id="1860" name="Straight Connector 1859"/>
        <xdr:cNvCxnSpPr/>
      </xdr:nvCxnSpPr>
      <xdr:spPr>
        <a:xfrm flipV="1">
          <a:off x="29533831" y="17318729"/>
          <a:ext cx="2458970" cy="77757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147544</xdr:colOff>
      <xdr:row>17</xdr:row>
      <xdr:rowOff>175518</xdr:rowOff>
    </xdr:from>
    <xdr:to>
      <xdr:col>59</xdr:col>
      <xdr:colOff>158750</xdr:colOff>
      <xdr:row>17</xdr:row>
      <xdr:rowOff>178385</xdr:rowOff>
    </xdr:to>
    <xdr:cxnSp macro="">
      <xdr:nvCxnSpPr>
        <xdr:cNvPr id="1861" name="Straight Connector 1860"/>
        <xdr:cNvCxnSpPr/>
      </xdr:nvCxnSpPr>
      <xdr:spPr>
        <a:xfrm>
          <a:off x="31992794" y="9351268"/>
          <a:ext cx="11206" cy="28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147544</xdr:colOff>
      <xdr:row>32</xdr:row>
      <xdr:rowOff>43864</xdr:rowOff>
    </xdr:from>
    <xdr:to>
      <xdr:col>59</xdr:col>
      <xdr:colOff>158750</xdr:colOff>
      <xdr:row>32</xdr:row>
      <xdr:rowOff>46732</xdr:rowOff>
    </xdr:to>
    <xdr:cxnSp macro="">
      <xdr:nvCxnSpPr>
        <xdr:cNvPr id="1862" name="Straight Connector 1861"/>
        <xdr:cNvCxnSpPr/>
      </xdr:nvCxnSpPr>
      <xdr:spPr>
        <a:xfrm flipV="1">
          <a:off x="31992794" y="17315864"/>
          <a:ext cx="11206" cy="286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15</xdr:row>
      <xdr:rowOff>428267</xdr:rowOff>
    </xdr:from>
    <xdr:to>
      <xdr:col>54</xdr:col>
      <xdr:colOff>387331</xdr:colOff>
      <xdr:row>15</xdr:row>
      <xdr:rowOff>477451</xdr:rowOff>
    </xdr:to>
    <xdr:cxnSp macro="">
      <xdr:nvCxnSpPr>
        <xdr:cNvPr id="1863" name="Straight Connector 1862"/>
        <xdr:cNvCxnSpPr/>
      </xdr:nvCxnSpPr>
      <xdr:spPr>
        <a:xfrm>
          <a:off x="29337000" y="8524517"/>
          <a:ext cx="196831" cy="4918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33</xdr:row>
      <xdr:rowOff>284550</xdr:rowOff>
    </xdr:from>
    <xdr:to>
      <xdr:col>54</xdr:col>
      <xdr:colOff>387331</xdr:colOff>
      <xdr:row>33</xdr:row>
      <xdr:rowOff>333733</xdr:rowOff>
    </xdr:to>
    <xdr:cxnSp macro="">
      <xdr:nvCxnSpPr>
        <xdr:cNvPr id="1864" name="Straight Connector 1863"/>
        <xdr:cNvCxnSpPr/>
      </xdr:nvCxnSpPr>
      <xdr:spPr>
        <a:xfrm flipV="1">
          <a:off x="29337000" y="18096300"/>
          <a:ext cx="196831" cy="491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423738</xdr:colOff>
      <xdr:row>19</xdr:row>
      <xdr:rowOff>418098</xdr:rowOff>
    </xdr:from>
    <xdr:to>
      <xdr:col>64</xdr:col>
      <xdr:colOff>127000</xdr:colOff>
      <xdr:row>19</xdr:row>
      <xdr:rowOff>500706</xdr:rowOff>
    </xdr:to>
    <xdr:cxnSp macro="">
      <xdr:nvCxnSpPr>
        <xdr:cNvPr id="1865" name="Straight Connector 1864"/>
        <xdr:cNvCxnSpPr/>
      </xdr:nvCxnSpPr>
      <xdr:spPr>
        <a:xfrm>
          <a:off x="34427988" y="10673348"/>
          <a:ext cx="243012" cy="8260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423738</xdr:colOff>
      <xdr:row>29</xdr:row>
      <xdr:rowOff>261294</xdr:rowOff>
    </xdr:from>
    <xdr:to>
      <xdr:col>64</xdr:col>
      <xdr:colOff>127000</xdr:colOff>
      <xdr:row>29</xdr:row>
      <xdr:rowOff>343903</xdr:rowOff>
    </xdr:to>
    <xdr:cxnSp macro="">
      <xdr:nvCxnSpPr>
        <xdr:cNvPr id="1866" name="Straight Connector 1865"/>
        <xdr:cNvCxnSpPr/>
      </xdr:nvCxnSpPr>
      <xdr:spPr>
        <a:xfrm flipV="1">
          <a:off x="34427988" y="15914044"/>
          <a:ext cx="243012" cy="826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263178</xdr:colOff>
      <xdr:row>17</xdr:row>
      <xdr:rowOff>228814</xdr:rowOff>
    </xdr:from>
    <xdr:to>
      <xdr:col>63</xdr:col>
      <xdr:colOff>423738</xdr:colOff>
      <xdr:row>19</xdr:row>
      <xdr:rowOff>418097</xdr:rowOff>
    </xdr:to>
    <xdr:cxnSp macro="">
      <xdr:nvCxnSpPr>
        <xdr:cNvPr id="1867" name="Straight Connector 1866"/>
        <xdr:cNvCxnSpPr/>
      </xdr:nvCxnSpPr>
      <xdr:spPr>
        <a:xfrm>
          <a:off x="32108428" y="9404564"/>
          <a:ext cx="2319560" cy="12687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263178</xdr:colOff>
      <xdr:row>29</xdr:row>
      <xdr:rowOff>343903</xdr:rowOff>
    </xdr:from>
    <xdr:to>
      <xdr:col>63</xdr:col>
      <xdr:colOff>423738</xdr:colOff>
      <xdr:row>31</xdr:row>
      <xdr:rowOff>533186</xdr:rowOff>
    </xdr:to>
    <xdr:cxnSp macro="">
      <xdr:nvCxnSpPr>
        <xdr:cNvPr id="1868" name="Straight Connector 1867"/>
        <xdr:cNvCxnSpPr/>
      </xdr:nvCxnSpPr>
      <xdr:spPr>
        <a:xfrm flipV="1">
          <a:off x="32108428" y="15996653"/>
          <a:ext cx="2319560" cy="126878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168734</xdr:colOff>
      <xdr:row>17</xdr:row>
      <xdr:rowOff>182691</xdr:rowOff>
    </xdr:from>
    <xdr:to>
      <xdr:col>59</xdr:col>
      <xdr:colOff>263218</xdr:colOff>
      <xdr:row>17</xdr:row>
      <xdr:rowOff>228830</xdr:rowOff>
    </xdr:to>
    <xdr:cxnSp macro="">
      <xdr:nvCxnSpPr>
        <xdr:cNvPr id="1869" name="Straight Connector 1868"/>
        <xdr:cNvCxnSpPr/>
      </xdr:nvCxnSpPr>
      <xdr:spPr>
        <a:xfrm>
          <a:off x="32013984" y="9358441"/>
          <a:ext cx="94484" cy="461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168734</xdr:colOff>
      <xdr:row>31</xdr:row>
      <xdr:rowOff>533169</xdr:rowOff>
    </xdr:from>
    <xdr:to>
      <xdr:col>59</xdr:col>
      <xdr:colOff>263218</xdr:colOff>
      <xdr:row>32</xdr:row>
      <xdr:rowOff>39559</xdr:rowOff>
    </xdr:to>
    <xdr:cxnSp macro="">
      <xdr:nvCxnSpPr>
        <xdr:cNvPr id="1870" name="Straight Connector 1869"/>
        <xdr:cNvCxnSpPr/>
      </xdr:nvCxnSpPr>
      <xdr:spPr>
        <a:xfrm flipV="1">
          <a:off x="32013984" y="17265419"/>
          <a:ext cx="94484" cy="461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17</xdr:row>
      <xdr:rowOff>178385</xdr:rowOff>
    </xdr:from>
    <xdr:to>
      <xdr:col>59</xdr:col>
      <xdr:colOff>168734</xdr:colOff>
      <xdr:row>17</xdr:row>
      <xdr:rowOff>182691</xdr:rowOff>
    </xdr:to>
    <xdr:cxnSp macro="">
      <xdr:nvCxnSpPr>
        <xdr:cNvPr id="1871" name="Straight Connector 1870"/>
        <xdr:cNvCxnSpPr/>
      </xdr:nvCxnSpPr>
      <xdr:spPr>
        <a:xfrm>
          <a:off x="32004000" y="9354135"/>
          <a:ext cx="9984" cy="430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158750</xdr:colOff>
      <xdr:row>32</xdr:row>
      <xdr:rowOff>39559</xdr:rowOff>
    </xdr:from>
    <xdr:to>
      <xdr:col>59</xdr:col>
      <xdr:colOff>168734</xdr:colOff>
      <xdr:row>32</xdr:row>
      <xdr:rowOff>43864</xdr:rowOff>
    </xdr:to>
    <xdr:cxnSp macro="">
      <xdr:nvCxnSpPr>
        <xdr:cNvPr id="1872" name="Straight Connector 1871"/>
        <xdr:cNvCxnSpPr/>
      </xdr:nvCxnSpPr>
      <xdr:spPr>
        <a:xfrm flipV="1">
          <a:off x="32004000" y="17311559"/>
          <a:ext cx="9984" cy="430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291123</xdr:colOff>
      <xdr:row>20</xdr:row>
      <xdr:rowOff>401154</xdr:rowOff>
    </xdr:from>
    <xdr:to>
      <xdr:col>65</xdr:col>
      <xdr:colOff>387865</xdr:colOff>
      <xdr:row>20</xdr:row>
      <xdr:rowOff>443592</xdr:rowOff>
    </xdr:to>
    <xdr:cxnSp macro="">
      <xdr:nvCxnSpPr>
        <xdr:cNvPr id="1873" name="Straight Connector 1872"/>
        <xdr:cNvCxnSpPr/>
      </xdr:nvCxnSpPr>
      <xdr:spPr>
        <a:xfrm>
          <a:off x="35374873" y="11196154"/>
          <a:ext cx="96742" cy="42438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291123</xdr:colOff>
      <xdr:row>28</xdr:row>
      <xdr:rowOff>318407</xdr:rowOff>
    </xdr:from>
    <xdr:to>
      <xdr:col>65</xdr:col>
      <xdr:colOff>387865</xdr:colOff>
      <xdr:row>28</xdr:row>
      <xdr:rowOff>360846</xdr:rowOff>
    </xdr:to>
    <xdr:cxnSp macro="">
      <xdr:nvCxnSpPr>
        <xdr:cNvPr id="1874" name="Straight Connector 1873"/>
        <xdr:cNvCxnSpPr/>
      </xdr:nvCxnSpPr>
      <xdr:spPr>
        <a:xfrm flipV="1">
          <a:off x="35374873" y="15431407"/>
          <a:ext cx="96742" cy="4243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202955</xdr:colOff>
      <xdr:row>19</xdr:row>
      <xdr:rowOff>534364</xdr:rowOff>
    </xdr:from>
    <xdr:to>
      <xdr:col>65</xdr:col>
      <xdr:colOff>291123</xdr:colOff>
      <xdr:row>20</xdr:row>
      <xdr:rowOff>401154</xdr:rowOff>
    </xdr:to>
    <xdr:cxnSp macro="">
      <xdr:nvCxnSpPr>
        <xdr:cNvPr id="1875" name="Straight Connector 1874"/>
        <xdr:cNvCxnSpPr/>
      </xdr:nvCxnSpPr>
      <xdr:spPr>
        <a:xfrm>
          <a:off x="34746955" y="10789614"/>
          <a:ext cx="627918" cy="4065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202955</xdr:colOff>
      <xdr:row>28</xdr:row>
      <xdr:rowOff>360846</xdr:rowOff>
    </xdr:from>
    <xdr:to>
      <xdr:col>65</xdr:col>
      <xdr:colOff>291123</xdr:colOff>
      <xdr:row>29</xdr:row>
      <xdr:rowOff>227636</xdr:rowOff>
    </xdr:to>
    <xdr:cxnSp macro="">
      <xdr:nvCxnSpPr>
        <xdr:cNvPr id="1876" name="Straight Connector 1875"/>
        <xdr:cNvCxnSpPr/>
      </xdr:nvCxnSpPr>
      <xdr:spPr>
        <a:xfrm flipV="1">
          <a:off x="34746955" y="15473846"/>
          <a:ext cx="627918" cy="40654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19</xdr:row>
      <xdr:rowOff>500706</xdr:rowOff>
    </xdr:from>
    <xdr:to>
      <xdr:col>64</xdr:col>
      <xdr:colOff>202955</xdr:colOff>
      <xdr:row>19</xdr:row>
      <xdr:rowOff>534368</xdr:rowOff>
    </xdr:to>
    <xdr:cxnSp macro="">
      <xdr:nvCxnSpPr>
        <xdr:cNvPr id="1877" name="Straight Connector 1876"/>
        <xdr:cNvCxnSpPr/>
      </xdr:nvCxnSpPr>
      <xdr:spPr>
        <a:xfrm>
          <a:off x="34671000" y="10755956"/>
          <a:ext cx="75955" cy="336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127000</xdr:colOff>
      <xdr:row>29</xdr:row>
      <xdr:rowOff>227633</xdr:rowOff>
    </xdr:from>
    <xdr:to>
      <xdr:col>64</xdr:col>
      <xdr:colOff>202955</xdr:colOff>
      <xdr:row>29</xdr:row>
      <xdr:rowOff>261294</xdr:rowOff>
    </xdr:to>
    <xdr:cxnSp macro="">
      <xdr:nvCxnSpPr>
        <xdr:cNvPr id="1878" name="Straight Connector 1877"/>
        <xdr:cNvCxnSpPr/>
      </xdr:nvCxnSpPr>
      <xdr:spPr>
        <a:xfrm flipV="1">
          <a:off x="34671000" y="15880383"/>
          <a:ext cx="75955" cy="3366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387911</xdr:colOff>
      <xdr:row>20</xdr:row>
      <xdr:rowOff>443623</xdr:rowOff>
    </xdr:from>
    <xdr:to>
      <xdr:col>65</xdr:col>
      <xdr:colOff>387917</xdr:colOff>
      <xdr:row>20</xdr:row>
      <xdr:rowOff>443626</xdr:rowOff>
    </xdr:to>
    <xdr:cxnSp macro="">
      <xdr:nvCxnSpPr>
        <xdr:cNvPr id="1879" name="Straight Connector 1878"/>
        <xdr:cNvCxnSpPr/>
      </xdr:nvCxnSpPr>
      <xdr:spPr>
        <a:xfrm>
          <a:off x="35471661" y="11238623"/>
          <a:ext cx="6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387911</xdr:colOff>
      <xdr:row>28</xdr:row>
      <xdr:rowOff>318374</xdr:rowOff>
    </xdr:from>
    <xdr:to>
      <xdr:col>65</xdr:col>
      <xdr:colOff>387917</xdr:colOff>
      <xdr:row>28</xdr:row>
      <xdr:rowOff>318377</xdr:rowOff>
    </xdr:to>
    <xdr:cxnSp macro="">
      <xdr:nvCxnSpPr>
        <xdr:cNvPr id="1880" name="Straight Connector 1879"/>
        <xdr:cNvCxnSpPr/>
      </xdr:nvCxnSpPr>
      <xdr:spPr>
        <a:xfrm flipV="1">
          <a:off x="35471661" y="15431374"/>
          <a:ext cx="6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387871</xdr:colOff>
      <xdr:row>20</xdr:row>
      <xdr:rowOff>443592</xdr:rowOff>
    </xdr:from>
    <xdr:to>
      <xdr:col>65</xdr:col>
      <xdr:colOff>387911</xdr:colOff>
      <xdr:row>20</xdr:row>
      <xdr:rowOff>443622</xdr:rowOff>
    </xdr:to>
    <xdr:cxnSp macro="">
      <xdr:nvCxnSpPr>
        <xdr:cNvPr id="1881" name="Straight Connector 1880"/>
        <xdr:cNvCxnSpPr/>
      </xdr:nvCxnSpPr>
      <xdr:spPr>
        <a:xfrm>
          <a:off x="35471621" y="11238592"/>
          <a:ext cx="40" cy="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387871</xdr:colOff>
      <xdr:row>28</xdr:row>
      <xdr:rowOff>318377</xdr:rowOff>
    </xdr:from>
    <xdr:to>
      <xdr:col>65</xdr:col>
      <xdr:colOff>387911</xdr:colOff>
      <xdr:row>28</xdr:row>
      <xdr:rowOff>318407</xdr:rowOff>
    </xdr:to>
    <xdr:cxnSp macro="">
      <xdr:nvCxnSpPr>
        <xdr:cNvPr id="1882" name="Straight Connector 1881"/>
        <xdr:cNvCxnSpPr/>
      </xdr:nvCxnSpPr>
      <xdr:spPr>
        <a:xfrm flipV="1">
          <a:off x="35471621" y="15431377"/>
          <a:ext cx="40" cy="3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20</xdr:row>
      <xdr:rowOff>443592</xdr:rowOff>
    </xdr:from>
    <xdr:to>
      <xdr:col>65</xdr:col>
      <xdr:colOff>387871</xdr:colOff>
      <xdr:row>20</xdr:row>
      <xdr:rowOff>443595</xdr:rowOff>
    </xdr:to>
    <xdr:cxnSp macro="">
      <xdr:nvCxnSpPr>
        <xdr:cNvPr id="1883" name="Straight Connector 1882"/>
        <xdr:cNvCxnSpPr/>
      </xdr:nvCxnSpPr>
      <xdr:spPr>
        <a:xfrm>
          <a:off x="35471615" y="11238592"/>
          <a:ext cx="6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387865</xdr:colOff>
      <xdr:row>28</xdr:row>
      <xdr:rowOff>318404</xdr:rowOff>
    </xdr:from>
    <xdr:to>
      <xdr:col>65</xdr:col>
      <xdr:colOff>387871</xdr:colOff>
      <xdr:row>28</xdr:row>
      <xdr:rowOff>318407</xdr:rowOff>
    </xdr:to>
    <xdr:cxnSp macro="">
      <xdr:nvCxnSpPr>
        <xdr:cNvPr id="1884" name="Straight Connector 1883"/>
        <xdr:cNvCxnSpPr/>
      </xdr:nvCxnSpPr>
      <xdr:spPr>
        <a:xfrm flipV="1">
          <a:off x="35471615" y="15431404"/>
          <a:ext cx="6" cy="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77763</xdr:colOff>
      <xdr:row>21</xdr:row>
      <xdr:rowOff>63178</xdr:rowOff>
    </xdr:from>
    <xdr:to>
      <xdr:col>66</xdr:col>
      <xdr:colOff>114300</xdr:colOff>
      <xdr:row>21</xdr:row>
      <xdr:rowOff>90887</xdr:rowOff>
    </xdr:to>
    <xdr:cxnSp macro="">
      <xdr:nvCxnSpPr>
        <xdr:cNvPr id="1885" name="Straight Connector 1884"/>
        <xdr:cNvCxnSpPr/>
      </xdr:nvCxnSpPr>
      <xdr:spPr>
        <a:xfrm>
          <a:off x="35701263" y="11397928"/>
          <a:ext cx="36537" cy="277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77763</xdr:colOff>
      <xdr:row>28</xdr:row>
      <xdr:rowOff>131363</xdr:rowOff>
    </xdr:from>
    <xdr:to>
      <xdr:col>66</xdr:col>
      <xdr:colOff>114300</xdr:colOff>
      <xdr:row>28</xdr:row>
      <xdr:rowOff>159072</xdr:rowOff>
    </xdr:to>
    <xdr:cxnSp macro="">
      <xdr:nvCxnSpPr>
        <xdr:cNvPr id="1886" name="Straight Connector 1885"/>
        <xdr:cNvCxnSpPr/>
      </xdr:nvCxnSpPr>
      <xdr:spPr>
        <a:xfrm flipV="1">
          <a:off x="35701263" y="15244363"/>
          <a:ext cx="36537" cy="2770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422173</xdr:colOff>
      <xdr:row>20</xdr:row>
      <xdr:rowOff>469343</xdr:rowOff>
    </xdr:from>
    <xdr:to>
      <xdr:col>66</xdr:col>
      <xdr:colOff>77763</xdr:colOff>
      <xdr:row>21</xdr:row>
      <xdr:rowOff>63178</xdr:rowOff>
    </xdr:to>
    <xdr:cxnSp macro="">
      <xdr:nvCxnSpPr>
        <xdr:cNvPr id="1887" name="Straight Connector 1886"/>
        <xdr:cNvCxnSpPr/>
      </xdr:nvCxnSpPr>
      <xdr:spPr>
        <a:xfrm>
          <a:off x="35505923" y="11264343"/>
          <a:ext cx="195340" cy="1335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422173</xdr:colOff>
      <xdr:row>28</xdr:row>
      <xdr:rowOff>159072</xdr:rowOff>
    </xdr:from>
    <xdr:to>
      <xdr:col>66</xdr:col>
      <xdr:colOff>77763</xdr:colOff>
      <xdr:row>28</xdr:row>
      <xdr:rowOff>292657</xdr:rowOff>
    </xdr:to>
    <xdr:cxnSp macro="">
      <xdr:nvCxnSpPr>
        <xdr:cNvPr id="1888" name="Straight Connector 1887"/>
        <xdr:cNvCxnSpPr/>
      </xdr:nvCxnSpPr>
      <xdr:spPr>
        <a:xfrm flipV="1">
          <a:off x="35505923" y="15272072"/>
          <a:ext cx="195340" cy="133585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20</xdr:row>
      <xdr:rowOff>443626</xdr:rowOff>
    </xdr:from>
    <xdr:to>
      <xdr:col>65</xdr:col>
      <xdr:colOff>422173</xdr:colOff>
      <xdr:row>20</xdr:row>
      <xdr:rowOff>469347</xdr:rowOff>
    </xdr:to>
    <xdr:cxnSp macro="">
      <xdr:nvCxnSpPr>
        <xdr:cNvPr id="1889" name="Straight Connector 1888"/>
        <xdr:cNvCxnSpPr/>
      </xdr:nvCxnSpPr>
      <xdr:spPr>
        <a:xfrm>
          <a:off x="35471667" y="11238626"/>
          <a:ext cx="34256" cy="257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387917</xdr:colOff>
      <xdr:row>28</xdr:row>
      <xdr:rowOff>292653</xdr:rowOff>
    </xdr:from>
    <xdr:to>
      <xdr:col>65</xdr:col>
      <xdr:colOff>422173</xdr:colOff>
      <xdr:row>28</xdr:row>
      <xdr:rowOff>318374</xdr:rowOff>
    </xdr:to>
    <xdr:cxnSp macro="">
      <xdr:nvCxnSpPr>
        <xdr:cNvPr id="1890" name="Straight Connector 1889"/>
        <xdr:cNvCxnSpPr/>
      </xdr:nvCxnSpPr>
      <xdr:spPr>
        <a:xfrm flipV="1">
          <a:off x="35471667" y="15405653"/>
          <a:ext cx="34256" cy="25721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402999</xdr:colOff>
      <xdr:row>22</xdr:row>
      <xdr:rowOff>175204</xdr:rowOff>
    </xdr:from>
    <xdr:to>
      <xdr:col>68</xdr:col>
      <xdr:colOff>101600</xdr:colOff>
      <xdr:row>22</xdr:row>
      <xdr:rowOff>370084</xdr:rowOff>
    </xdr:to>
    <xdr:cxnSp macro="">
      <xdr:nvCxnSpPr>
        <xdr:cNvPr id="1891" name="Straight Connector 1890"/>
        <xdr:cNvCxnSpPr/>
      </xdr:nvCxnSpPr>
      <xdr:spPr>
        <a:xfrm>
          <a:off x="36566249" y="12049704"/>
          <a:ext cx="238351" cy="194880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402999</xdr:colOff>
      <xdr:row>26</xdr:row>
      <xdr:rowOff>391916</xdr:rowOff>
    </xdr:from>
    <xdr:to>
      <xdr:col>68</xdr:col>
      <xdr:colOff>101600</xdr:colOff>
      <xdr:row>27</xdr:row>
      <xdr:rowOff>47045</xdr:rowOff>
    </xdr:to>
    <xdr:cxnSp macro="">
      <xdr:nvCxnSpPr>
        <xdr:cNvPr id="1892" name="Straight Connector 1891"/>
        <xdr:cNvCxnSpPr/>
      </xdr:nvCxnSpPr>
      <xdr:spPr>
        <a:xfrm flipV="1">
          <a:off x="36566249" y="14425416"/>
          <a:ext cx="238351" cy="19487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313643</xdr:colOff>
      <xdr:row>21</xdr:row>
      <xdr:rowOff>247579</xdr:rowOff>
    </xdr:from>
    <xdr:to>
      <xdr:col>67</xdr:col>
      <xdr:colOff>402999</xdr:colOff>
      <xdr:row>22</xdr:row>
      <xdr:rowOff>175203</xdr:rowOff>
    </xdr:to>
    <xdr:cxnSp macro="">
      <xdr:nvCxnSpPr>
        <xdr:cNvPr id="1893" name="Straight Connector 1892"/>
        <xdr:cNvCxnSpPr/>
      </xdr:nvCxnSpPr>
      <xdr:spPr>
        <a:xfrm>
          <a:off x="35937143" y="11582329"/>
          <a:ext cx="629106" cy="4673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313643</xdr:colOff>
      <xdr:row>27</xdr:row>
      <xdr:rowOff>47047</xdr:rowOff>
    </xdr:from>
    <xdr:to>
      <xdr:col>67</xdr:col>
      <xdr:colOff>402999</xdr:colOff>
      <xdr:row>27</xdr:row>
      <xdr:rowOff>514421</xdr:rowOff>
    </xdr:to>
    <xdr:cxnSp macro="">
      <xdr:nvCxnSpPr>
        <xdr:cNvPr id="1894" name="Straight Connector 1893"/>
        <xdr:cNvCxnSpPr/>
      </xdr:nvCxnSpPr>
      <xdr:spPr>
        <a:xfrm flipV="1">
          <a:off x="35937143" y="14620297"/>
          <a:ext cx="629106" cy="467374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21</xdr:row>
      <xdr:rowOff>90887</xdr:rowOff>
    </xdr:from>
    <xdr:to>
      <xdr:col>66</xdr:col>
      <xdr:colOff>313646</xdr:colOff>
      <xdr:row>21</xdr:row>
      <xdr:rowOff>247583</xdr:rowOff>
    </xdr:to>
    <xdr:cxnSp macro="">
      <xdr:nvCxnSpPr>
        <xdr:cNvPr id="1895" name="Straight Connector 1894"/>
        <xdr:cNvCxnSpPr/>
      </xdr:nvCxnSpPr>
      <xdr:spPr>
        <a:xfrm>
          <a:off x="35737800" y="11425637"/>
          <a:ext cx="199346" cy="1566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114300</xdr:colOff>
      <xdr:row>27</xdr:row>
      <xdr:rowOff>514417</xdr:rowOff>
    </xdr:from>
    <xdr:to>
      <xdr:col>66</xdr:col>
      <xdr:colOff>313646</xdr:colOff>
      <xdr:row>28</xdr:row>
      <xdr:rowOff>131363</xdr:rowOff>
    </xdr:to>
    <xdr:cxnSp macro="">
      <xdr:nvCxnSpPr>
        <xdr:cNvPr id="1896" name="Straight Connector 1895"/>
        <xdr:cNvCxnSpPr/>
      </xdr:nvCxnSpPr>
      <xdr:spPr>
        <a:xfrm flipV="1">
          <a:off x="35737800" y="15087667"/>
          <a:ext cx="199346" cy="15669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434835</xdr:colOff>
      <xdr:row>23</xdr:row>
      <xdr:rowOff>109713</xdr:rowOff>
    </xdr:from>
    <xdr:to>
      <xdr:col>69</xdr:col>
      <xdr:colOff>95250</xdr:colOff>
      <xdr:row>23</xdr:row>
      <xdr:rowOff>283682</xdr:rowOff>
    </xdr:to>
    <xdr:cxnSp macro="">
      <xdr:nvCxnSpPr>
        <xdr:cNvPr id="1897" name="Straight Connector 1896"/>
        <xdr:cNvCxnSpPr/>
      </xdr:nvCxnSpPr>
      <xdr:spPr>
        <a:xfrm>
          <a:off x="37137835" y="12523963"/>
          <a:ext cx="200165" cy="1739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434835</xdr:colOff>
      <xdr:row>25</xdr:row>
      <xdr:rowOff>478318</xdr:rowOff>
    </xdr:from>
    <xdr:to>
      <xdr:col>69</xdr:col>
      <xdr:colOff>95250</xdr:colOff>
      <xdr:row>26</xdr:row>
      <xdr:rowOff>112537</xdr:rowOff>
    </xdr:to>
    <xdr:cxnSp macro="">
      <xdr:nvCxnSpPr>
        <xdr:cNvPr id="1898" name="Straight Connector 1897"/>
        <xdr:cNvCxnSpPr/>
      </xdr:nvCxnSpPr>
      <xdr:spPr>
        <a:xfrm flipV="1">
          <a:off x="37137835" y="13972068"/>
          <a:ext cx="200165" cy="17396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295098</xdr:colOff>
      <xdr:row>22</xdr:row>
      <xdr:rowOff>535045</xdr:rowOff>
    </xdr:from>
    <xdr:to>
      <xdr:col>68</xdr:col>
      <xdr:colOff>434835</xdr:colOff>
      <xdr:row>23</xdr:row>
      <xdr:rowOff>109711</xdr:rowOff>
    </xdr:to>
    <xdr:cxnSp macro="">
      <xdr:nvCxnSpPr>
        <xdr:cNvPr id="1899" name="Straight Connector 1898"/>
        <xdr:cNvCxnSpPr/>
      </xdr:nvCxnSpPr>
      <xdr:spPr>
        <a:xfrm>
          <a:off x="36998098" y="12409545"/>
          <a:ext cx="139737" cy="1144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295098</xdr:colOff>
      <xdr:row>26</xdr:row>
      <xdr:rowOff>112539</xdr:rowOff>
    </xdr:from>
    <xdr:to>
      <xdr:col>68</xdr:col>
      <xdr:colOff>434835</xdr:colOff>
      <xdr:row>26</xdr:row>
      <xdr:rowOff>226955</xdr:rowOff>
    </xdr:to>
    <xdr:cxnSp macro="">
      <xdr:nvCxnSpPr>
        <xdr:cNvPr id="1900" name="Straight Connector 1899"/>
        <xdr:cNvCxnSpPr/>
      </xdr:nvCxnSpPr>
      <xdr:spPr>
        <a:xfrm flipV="1">
          <a:off x="36998098" y="14146039"/>
          <a:ext cx="139737" cy="11441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22</xdr:row>
      <xdr:rowOff>370084</xdr:rowOff>
    </xdr:from>
    <xdr:to>
      <xdr:col>68</xdr:col>
      <xdr:colOff>295101</xdr:colOff>
      <xdr:row>22</xdr:row>
      <xdr:rowOff>535050</xdr:rowOff>
    </xdr:to>
    <xdr:cxnSp macro="">
      <xdr:nvCxnSpPr>
        <xdr:cNvPr id="1901" name="Straight Connector 1900"/>
        <xdr:cNvCxnSpPr/>
      </xdr:nvCxnSpPr>
      <xdr:spPr>
        <a:xfrm>
          <a:off x="36804600" y="12244584"/>
          <a:ext cx="193501" cy="1649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101600</xdr:colOff>
      <xdr:row>26</xdr:row>
      <xdr:rowOff>226950</xdr:rowOff>
    </xdr:from>
    <xdr:to>
      <xdr:col>68</xdr:col>
      <xdr:colOff>295101</xdr:colOff>
      <xdr:row>26</xdr:row>
      <xdr:rowOff>391916</xdr:rowOff>
    </xdr:to>
    <xdr:cxnSp macro="">
      <xdr:nvCxnSpPr>
        <xdr:cNvPr id="1902" name="Straight Connector 1901"/>
        <xdr:cNvCxnSpPr/>
      </xdr:nvCxnSpPr>
      <xdr:spPr>
        <a:xfrm flipV="1">
          <a:off x="36804600" y="14260450"/>
          <a:ext cx="193501" cy="164966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327072</xdr:colOff>
      <xdr:row>23</xdr:row>
      <xdr:rowOff>490846</xdr:rowOff>
    </xdr:from>
    <xdr:to>
      <xdr:col>69</xdr:col>
      <xdr:colOff>466849</xdr:colOff>
      <xdr:row>24</xdr:row>
      <xdr:rowOff>80945</xdr:rowOff>
    </xdr:to>
    <xdr:cxnSp macro="">
      <xdr:nvCxnSpPr>
        <xdr:cNvPr id="1903" name="Straight Connector 1902"/>
        <xdr:cNvCxnSpPr/>
      </xdr:nvCxnSpPr>
      <xdr:spPr>
        <a:xfrm>
          <a:off x="37569822" y="12905096"/>
          <a:ext cx="139777" cy="1298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327072</xdr:colOff>
      <xdr:row>25</xdr:row>
      <xdr:rowOff>141305</xdr:rowOff>
    </xdr:from>
    <xdr:to>
      <xdr:col>69</xdr:col>
      <xdr:colOff>466849</xdr:colOff>
      <xdr:row>25</xdr:row>
      <xdr:rowOff>271154</xdr:rowOff>
    </xdr:to>
    <xdr:cxnSp macro="">
      <xdr:nvCxnSpPr>
        <xdr:cNvPr id="1904" name="Straight Connector 1903"/>
        <xdr:cNvCxnSpPr/>
      </xdr:nvCxnSpPr>
      <xdr:spPr>
        <a:xfrm flipV="1">
          <a:off x="37569822" y="13635055"/>
          <a:ext cx="139777" cy="129849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466846</xdr:colOff>
      <xdr:row>24</xdr:row>
      <xdr:rowOff>80938</xdr:rowOff>
    </xdr:from>
    <xdr:to>
      <xdr:col>70</xdr:col>
      <xdr:colOff>88900</xdr:colOff>
      <xdr:row>24</xdr:row>
      <xdr:rowOff>228305</xdr:rowOff>
    </xdr:to>
    <xdr:cxnSp macro="">
      <xdr:nvCxnSpPr>
        <xdr:cNvPr id="1905" name="Straight Connector 1904"/>
        <xdr:cNvCxnSpPr/>
      </xdr:nvCxnSpPr>
      <xdr:spPr>
        <a:xfrm>
          <a:off x="37709596" y="13034938"/>
          <a:ext cx="161804" cy="1473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466846</xdr:colOff>
      <xdr:row>24</xdr:row>
      <xdr:rowOff>533695</xdr:rowOff>
    </xdr:from>
    <xdr:to>
      <xdr:col>70</xdr:col>
      <xdr:colOff>88900</xdr:colOff>
      <xdr:row>25</xdr:row>
      <xdr:rowOff>141312</xdr:rowOff>
    </xdr:to>
    <xdr:cxnSp macro="">
      <xdr:nvCxnSpPr>
        <xdr:cNvPr id="1906" name="Straight Connector 1905"/>
        <xdr:cNvCxnSpPr/>
      </xdr:nvCxnSpPr>
      <xdr:spPr>
        <a:xfrm flipV="1">
          <a:off x="37709596" y="13487695"/>
          <a:ext cx="161804" cy="147367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23</xdr:row>
      <xdr:rowOff>283682</xdr:rowOff>
    </xdr:from>
    <xdr:to>
      <xdr:col>69</xdr:col>
      <xdr:colOff>327072</xdr:colOff>
      <xdr:row>23</xdr:row>
      <xdr:rowOff>490844</xdr:rowOff>
    </xdr:to>
    <xdr:cxnSp macro="">
      <xdr:nvCxnSpPr>
        <xdr:cNvPr id="1907" name="Straight Connector 1906"/>
        <xdr:cNvCxnSpPr/>
      </xdr:nvCxnSpPr>
      <xdr:spPr>
        <a:xfrm>
          <a:off x="37338000" y="12697932"/>
          <a:ext cx="231822" cy="2071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95250</xdr:colOff>
      <xdr:row>25</xdr:row>
      <xdr:rowOff>271156</xdr:rowOff>
    </xdr:from>
    <xdr:to>
      <xdr:col>69</xdr:col>
      <xdr:colOff>327072</xdr:colOff>
      <xdr:row>25</xdr:row>
      <xdr:rowOff>478318</xdr:rowOff>
    </xdr:to>
    <xdr:cxnSp macro="">
      <xdr:nvCxnSpPr>
        <xdr:cNvPr id="1908" name="Straight Connector 1907"/>
        <xdr:cNvCxnSpPr/>
      </xdr:nvCxnSpPr>
      <xdr:spPr>
        <a:xfrm flipV="1">
          <a:off x="37338000" y="13764906"/>
          <a:ext cx="231822" cy="20716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201947</xdr:colOff>
      <xdr:row>24</xdr:row>
      <xdr:rowOff>335387</xdr:rowOff>
    </xdr:from>
    <xdr:to>
      <xdr:col>70</xdr:col>
      <xdr:colOff>250099</xdr:colOff>
      <xdr:row>24</xdr:row>
      <xdr:rowOff>381000</xdr:rowOff>
    </xdr:to>
    <xdr:cxnSp macro="">
      <xdr:nvCxnSpPr>
        <xdr:cNvPr id="1909" name="Straight Connector 1908"/>
        <xdr:cNvCxnSpPr/>
      </xdr:nvCxnSpPr>
      <xdr:spPr>
        <a:xfrm>
          <a:off x="37984447" y="13289387"/>
          <a:ext cx="48152" cy="456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201947</xdr:colOff>
      <xdr:row>24</xdr:row>
      <xdr:rowOff>381000</xdr:rowOff>
    </xdr:from>
    <xdr:to>
      <xdr:col>70</xdr:col>
      <xdr:colOff>250099</xdr:colOff>
      <xdr:row>24</xdr:row>
      <xdr:rowOff>426613</xdr:rowOff>
    </xdr:to>
    <xdr:cxnSp macro="">
      <xdr:nvCxnSpPr>
        <xdr:cNvPr id="1910" name="Straight Connector 1909"/>
        <xdr:cNvCxnSpPr/>
      </xdr:nvCxnSpPr>
      <xdr:spPr>
        <a:xfrm flipV="1">
          <a:off x="37984447" y="13335000"/>
          <a:ext cx="48152" cy="45613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24</xdr:row>
      <xdr:rowOff>228305</xdr:rowOff>
    </xdr:from>
    <xdr:to>
      <xdr:col>70</xdr:col>
      <xdr:colOff>201947</xdr:colOff>
      <xdr:row>24</xdr:row>
      <xdr:rowOff>335387</xdr:rowOff>
    </xdr:to>
    <xdr:cxnSp macro="">
      <xdr:nvCxnSpPr>
        <xdr:cNvPr id="1911" name="Straight Connector 1910"/>
        <xdr:cNvCxnSpPr/>
      </xdr:nvCxnSpPr>
      <xdr:spPr>
        <a:xfrm>
          <a:off x="37871400" y="13182305"/>
          <a:ext cx="113047" cy="1070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88900</xdr:colOff>
      <xdr:row>24</xdr:row>
      <xdr:rowOff>426613</xdr:rowOff>
    </xdr:from>
    <xdr:to>
      <xdr:col>70</xdr:col>
      <xdr:colOff>201947</xdr:colOff>
      <xdr:row>24</xdr:row>
      <xdr:rowOff>533695</xdr:rowOff>
    </xdr:to>
    <xdr:cxnSp macro="">
      <xdr:nvCxnSpPr>
        <xdr:cNvPr id="1912" name="Straight Connector 1911"/>
        <xdr:cNvCxnSpPr/>
      </xdr:nvCxnSpPr>
      <xdr:spPr>
        <a:xfrm flipV="1">
          <a:off x="37871400" y="13380613"/>
          <a:ext cx="113047" cy="107082"/>
        </a:xfrm>
        <a:prstGeom prst="line">
          <a:avLst/>
        </a:prstGeom>
        <a:ln>
          <a:solidFill>
            <a:srgbClr xmlns:mc="http://schemas.openxmlformats.org/markup-compatibility/2006" xmlns:a14="http://schemas.microsoft.com/office/drawing/2010/main" val="FF0000" mc:Ignorable="a14" a14:legacySpreadsheetColorIndex="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cooperag/My%20Documents/F/boat/new/junk/c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ats\Boat\Review\canoe\Documents%20and%20Settings\cooperag\My%20Documents\F\boat\new\junk\c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c9"/>
      <sheetName val="drawing"/>
      <sheetName val="Long"/>
      <sheetName val="Plan"/>
      <sheetName val="Section"/>
      <sheetName val="Basic"/>
      <sheetName val="Keel Bolts"/>
      <sheetName val="Keel Fin"/>
      <sheetName val="Box Cradle"/>
      <sheetName val="Hull"/>
      <sheetName val="Costs"/>
      <sheetName val="Catalog"/>
      <sheetName val="Hagar"/>
      <sheetName val="Pelican"/>
      <sheetName val="Calculations"/>
      <sheetName val="NACA 0012"/>
      <sheetName val="AS4132"/>
      <sheetName val="Keel Design"/>
      <sheetName val="S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4.200000000000001E-2</v>
          </cell>
        </row>
        <row r="4">
          <cell r="D4">
            <v>3.84776611328125E-2</v>
          </cell>
        </row>
        <row r="5">
          <cell r="D5">
            <v>3.5116328124999999E-2</v>
          </cell>
        </row>
        <row r="6">
          <cell r="D6">
            <v>3.1924614257812498E-2</v>
          </cell>
        </row>
        <row r="7">
          <cell r="D7">
            <v>2.8911249999999999E-2</v>
          </cell>
        </row>
        <row r="8">
          <cell r="D8">
            <v>2.6085083007812496E-2</v>
          </cell>
        </row>
        <row r="9">
          <cell r="D9">
            <v>2.3455078125000001E-2</v>
          </cell>
        </row>
        <row r="10">
          <cell r="D10">
            <v>2.1030317382812497E-2</v>
          </cell>
        </row>
        <row r="11">
          <cell r="D11">
            <v>1.8819999999999996E-2</v>
          </cell>
        </row>
        <row r="12">
          <cell r="D12">
            <v>1.6833442382812501E-2</v>
          </cell>
        </row>
        <row r="13">
          <cell r="D13">
            <v>1.5080078125E-2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c9"/>
      <sheetName val="drawing"/>
      <sheetName val="Long"/>
      <sheetName val="Plan"/>
      <sheetName val="Section"/>
      <sheetName val="Basic"/>
      <sheetName val="Keel Bolts"/>
      <sheetName val="Keel Fin"/>
      <sheetName val="Box Cradle"/>
      <sheetName val="Hull"/>
      <sheetName val="Costs"/>
      <sheetName val="Catalog"/>
      <sheetName val="Hagar"/>
      <sheetName val="Pelican"/>
      <sheetName val="Calculations"/>
      <sheetName val="NACA 0012"/>
      <sheetName val="AS4132"/>
      <sheetName val="Keel Design"/>
      <sheetName val="S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4.200000000000001E-2</v>
          </cell>
        </row>
        <row r="4">
          <cell r="D4">
            <v>3.84776611328125E-2</v>
          </cell>
        </row>
        <row r="5">
          <cell r="D5">
            <v>3.5116328124999999E-2</v>
          </cell>
        </row>
        <row r="6">
          <cell r="D6">
            <v>3.1924614257812498E-2</v>
          </cell>
        </row>
        <row r="7">
          <cell r="D7">
            <v>2.8911249999999999E-2</v>
          </cell>
        </row>
        <row r="8">
          <cell r="D8">
            <v>2.6085083007812496E-2</v>
          </cell>
        </row>
        <row r="9">
          <cell r="D9">
            <v>2.3455078125000001E-2</v>
          </cell>
        </row>
        <row r="10">
          <cell r="D10">
            <v>2.1030317382812497E-2</v>
          </cell>
        </row>
        <row r="11">
          <cell r="D11">
            <v>1.8819999999999996E-2</v>
          </cell>
        </row>
        <row r="12">
          <cell r="D12">
            <v>1.6833442382812501E-2</v>
          </cell>
        </row>
        <row r="13">
          <cell r="D13">
            <v>1.5080078125E-2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G7"/>
  <sheetViews>
    <sheetView topLeftCell="D1" workbookViewId="0">
      <selection activeCell="K26" sqref="K26"/>
    </sheetView>
  </sheetViews>
  <sheetFormatPr defaultColWidth="9" defaultRowHeight="15" x14ac:dyDescent="0.25"/>
  <cols>
    <col min="1" max="1" width="7.28515625" style="156" bestFit="1" customWidth="1"/>
    <col min="2" max="2" width="3.85546875" style="156" customWidth="1"/>
    <col min="3" max="3" width="3.7109375" style="156" bestFit="1" customWidth="1"/>
    <col min="4" max="4" width="5" style="156" bestFit="1" customWidth="1"/>
    <col min="5" max="5" width="6.7109375" style="156" bestFit="1" customWidth="1"/>
    <col min="6" max="6" width="8.28515625" style="156" bestFit="1" customWidth="1"/>
    <col min="7" max="8" width="4" style="156" bestFit="1" customWidth="1"/>
    <col min="9" max="9" width="5" style="156" bestFit="1" customWidth="1"/>
    <col min="10" max="10" width="6.7109375" style="156" bestFit="1" customWidth="1"/>
    <col min="11" max="11" width="8.28515625" style="156" bestFit="1" customWidth="1"/>
    <col min="12" max="13" width="4" style="156" bestFit="1" customWidth="1"/>
    <col min="14" max="14" width="5" style="156" bestFit="1" customWidth="1"/>
    <col min="15" max="15" width="6.7109375" style="156" bestFit="1" customWidth="1"/>
    <col min="16" max="16" width="8.28515625" style="156" bestFit="1" customWidth="1"/>
    <col min="17" max="18" width="4" style="156" bestFit="1" customWidth="1"/>
    <col min="19" max="19" width="5" style="156" bestFit="1" customWidth="1"/>
    <col min="20" max="20" width="6.7109375" style="156" bestFit="1" customWidth="1"/>
    <col min="21" max="21" width="8.28515625" style="156" bestFit="1" customWidth="1"/>
    <col min="22" max="23" width="4" style="156" bestFit="1" customWidth="1"/>
    <col min="24" max="24" width="5" style="156" bestFit="1" customWidth="1"/>
    <col min="25" max="25" width="6.7109375" style="156" bestFit="1" customWidth="1"/>
    <col min="26" max="26" width="8.28515625" style="156" bestFit="1" customWidth="1"/>
    <col min="27" max="28" width="4" style="156" bestFit="1" customWidth="1"/>
    <col min="29" max="29" width="4.7109375" style="156" bestFit="1" customWidth="1"/>
    <col min="30" max="30" width="6.7109375" style="156" bestFit="1" customWidth="1"/>
    <col min="31" max="31" width="8.28515625" style="156" bestFit="1" customWidth="1"/>
    <col min="32" max="32" width="5" style="156" bestFit="1" customWidth="1"/>
    <col min="33" max="33" width="4" style="156" bestFit="1" customWidth="1"/>
    <col min="34" max="34" width="4.7109375" style="156" bestFit="1" customWidth="1"/>
    <col min="35" max="35" width="6.7109375" style="156" bestFit="1" customWidth="1"/>
    <col min="36" max="36" width="8.28515625" style="156" bestFit="1" customWidth="1"/>
    <col min="37" max="38" width="5" style="156" bestFit="1" customWidth="1"/>
    <col min="39" max="39" width="4.7109375" style="156" bestFit="1" customWidth="1"/>
    <col min="40" max="40" width="6.7109375" style="156" bestFit="1" customWidth="1"/>
    <col min="41" max="41" width="8.28515625" style="156" bestFit="1" customWidth="1"/>
    <col min="42" max="43" width="5" style="156" bestFit="1" customWidth="1"/>
    <col min="44" max="44" width="4.7109375" style="156" bestFit="1" customWidth="1"/>
    <col min="45" max="45" width="6.7109375" style="156" bestFit="1" customWidth="1"/>
    <col min="46" max="46" width="8.28515625" style="156" bestFit="1" customWidth="1"/>
    <col min="47" max="48" width="5" style="156" bestFit="1" customWidth="1"/>
    <col min="49" max="49" width="4.7109375" style="156" bestFit="1" customWidth="1"/>
    <col min="50" max="50" width="6.7109375" style="156" bestFit="1" customWidth="1"/>
    <col min="51" max="51" width="8.28515625" style="156" bestFit="1" customWidth="1"/>
    <col min="52" max="53" width="5" style="156" bestFit="1" customWidth="1"/>
    <col min="54" max="54" width="4.7109375" style="156" bestFit="1" customWidth="1"/>
    <col min="55" max="55" width="6.7109375" style="156" bestFit="1" customWidth="1"/>
    <col min="56" max="56" width="8.28515625" style="156" bestFit="1" customWidth="1"/>
    <col min="57" max="58" width="5" style="156" bestFit="1" customWidth="1"/>
    <col min="59" max="59" width="4.7109375" style="156" bestFit="1" customWidth="1"/>
    <col min="60" max="60" width="6.7109375" style="156" bestFit="1" customWidth="1"/>
    <col min="61" max="61" width="8.28515625" style="156" bestFit="1" customWidth="1"/>
    <col min="62" max="63" width="5" style="156" bestFit="1" customWidth="1"/>
    <col min="64" max="64" width="4.7109375" style="156" bestFit="1" customWidth="1"/>
    <col min="65" max="65" width="6.7109375" style="156" bestFit="1" customWidth="1"/>
    <col min="66" max="66" width="8.28515625" style="156" bestFit="1" customWidth="1"/>
    <col min="67" max="68" width="5" style="156" bestFit="1" customWidth="1"/>
    <col min="69" max="69" width="4.7109375" style="156" bestFit="1" customWidth="1"/>
    <col min="70" max="70" width="6.7109375" style="156" bestFit="1" customWidth="1"/>
    <col min="71" max="71" width="8.28515625" style="156" bestFit="1" customWidth="1"/>
    <col min="72" max="73" width="5" style="156" bestFit="1" customWidth="1"/>
    <col min="74" max="74" width="4.7109375" style="156" bestFit="1" customWidth="1"/>
    <col min="75" max="75" width="6.7109375" style="156" bestFit="1" customWidth="1"/>
    <col min="76" max="76" width="8.28515625" style="156" bestFit="1" customWidth="1"/>
    <col min="77" max="77" width="5" style="156" bestFit="1" customWidth="1"/>
    <col min="78" max="78" width="4" style="156" bestFit="1" customWidth="1"/>
    <col min="79" max="79" width="4.7109375" style="156" bestFit="1" customWidth="1"/>
    <col min="80" max="80" width="6.7109375" style="156" bestFit="1" customWidth="1"/>
    <col min="81" max="81" width="8.28515625" style="156" bestFit="1" customWidth="1"/>
    <col min="82" max="82" width="5" style="156" bestFit="1" customWidth="1"/>
    <col min="83" max="83" width="4" style="156" bestFit="1" customWidth="1"/>
    <col min="84" max="84" width="4.7109375" style="156" bestFit="1" customWidth="1"/>
    <col min="85" max="85" width="6.7109375" style="156" bestFit="1" customWidth="1"/>
    <col min="86" max="86" width="8.28515625" style="156" bestFit="1" customWidth="1"/>
    <col min="87" max="87" width="5" style="156" bestFit="1" customWidth="1"/>
    <col min="88" max="88" width="4" style="156" bestFit="1" customWidth="1"/>
    <col min="89" max="89" width="4.7109375" style="156" bestFit="1" customWidth="1"/>
    <col min="90" max="90" width="6.7109375" style="156" bestFit="1" customWidth="1"/>
    <col min="91" max="91" width="8.28515625" style="156" bestFit="1" customWidth="1"/>
    <col min="92" max="92" width="5" style="156" bestFit="1" customWidth="1"/>
    <col min="93" max="94" width="4.7109375" style="156" bestFit="1" customWidth="1"/>
    <col min="95" max="95" width="6.7109375" style="156" bestFit="1" customWidth="1"/>
    <col min="96" max="96" width="8.28515625" style="156" bestFit="1" customWidth="1"/>
    <col min="97" max="97" width="5" style="156" bestFit="1" customWidth="1"/>
    <col min="98" max="99" width="4.7109375" style="156" bestFit="1" customWidth="1"/>
    <col min="100" max="100" width="6.7109375" style="156" bestFit="1" customWidth="1"/>
    <col min="101" max="101" width="8.28515625" style="156" bestFit="1" customWidth="1"/>
    <col min="102" max="102" width="5" style="156" bestFit="1" customWidth="1"/>
    <col min="103" max="104" width="4.7109375" style="156" bestFit="1" customWidth="1"/>
    <col min="105" max="105" width="6.7109375" style="156" bestFit="1" customWidth="1"/>
    <col min="106" max="106" width="8.28515625" style="156" bestFit="1" customWidth="1"/>
    <col min="107" max="107" width="5" style="156" bestFit="1" customWidth="1"/>
    <col min="108" max="109" width="4.7109375" style="156" bestFit="1" customWidth="1"/>
    <col min="110" max="110" width="6.7109375" style="156" bestFit="1" customWidth="1"/>
    <col min="111" max="111" width="8.28515625" style="156" bestFit="1" customWidth="1"/>
    <col min="112" max="16384" width="9" style="156"/>
  </cols>
  <sheetData>
    <row r="1" spans="1:111" x14ac:dyDescent="0.25">
      <c r="B1" s="213">
        <v>1</v>
      </c>
      <c r="C1" s="213"/>
      <c r="D1" s="213"/>
      <c r="E1" s="213"/>
      <c r="F1" s="213"/>
      <c r="G1" s="213">
        <v>2</v>
      </c>
      <c r="H1" s="213"/>
      <c r="I1" s="213"/>
      <c r="J1" s="213"/>
      <c r="K1" s="213"/>
      <c r="L1" s="213">
        <v>3</v>
      </c>
      <c r="M1" s="213"/>
      <c r="N1" s="213"/>
      <c r="O1" s="213"/>
      <c r="P1" s="213"/>
      <c r="Q1" s="213">
        <v>4</v>
      </c>
      <c r="R1" s="213"/>
      <c r="S1" s="213"/>
      <c r="T1" s="213"/>
      <c r="U1" s="213"/>
      <c r="V1" s="213">
        <v>5</v>
      </c>
      <c r="W1" s="213"/>
      <c r="X1" s="213"/>
      <c r="Y1" s="213"/>
      <c r="Z1" s="213"/>
      <c r="AA1" s="213">
        <v>6</v>
      </c>
      <c r="AB1" s="213"/>
      <c r="AC1" s="213"/>
      <c r="AD1" s="213"/>
      <c r="AE1" s="213"/>
      <c r="AF1" s="213">
        <v>7</v>
      </c>
      <c r="AG1" s="213"/>
      <c r="AH1" s="213"/>
      <c r="AI1" s="213"/>
      <c r="AJ1" s="213"/>
      <c r="AK1" s="213">
        <v>8</v>
      </c>
      <c r="AL1" s="213"/>
      <c r="AM1" s="213"/>
      <c r="AN1" s="213"/>
      <c r="AO1" s="213"/>
      <c r="AP1" s="213">
        <v>9</v>
      </c>
      <c r="AQ1" s="213"/>
      <c r="AR1" s="213"/>
      <c r="AS1" s="213"/>
      <c r="AT1" s="213"/>
      <c r="AU1" s="213">
        <v>10</v>
      </c>
      <c r="AV1" s="213"/>
      <c r="AW1" s="213"/>
      <c r="AX1" s="213"/>
      <c r="AY1" s="213"/>
      <c r="AZ1" s="213">
        <v>11</v>
      </c>
      <c r="BA1" s="213"/>
      <c r="BB1" s="213"/>
      <c r="BC1" s="213"/>
      <c r="BD1" s="213"/>
      <c r="BE1" s="213">
        <v>12</v>
      </c>
      <c r="BF1" s="213"/>
      <c r="BG1" s="213"/>
      <c r="BH1" s="213"/>
      <c r="BI1" s="213"/>
      <c r="BJ1" s="213">
        <v>13</v>
      </c>
      <c r="BK1" s="213"/>
      <c r="BL1" s="213"/>
      <c r="BM1" s="213"/>
      <c r="BN1" s="213"/>
      <c r="BO1" s="213">
        <v>14</v>
      </c>
      <c r="BP1" s="213"/>
      <c r="BQ1" s="213"/>
      <c r="BR1" s="213"/>
      <c r="BS1" s="213"/>
      <c r="BT1" s="213">
        <v>15</v>
      </c>
      <c r="BU1" s="213"/>
      <c r="BV1" s="213"/>
      <c r="BW1" s="213"/>
      <c r="BX1" s="213"/>
      <c r="BY1" s="213">
        <v>16</v>
      </c>
      <c r="BZ1" s="213"/>
      <c r="CA1" s="213"/>
      <c r="CB1" s="213"/>
      <c r="CC1" s="213"/>
      <c r="CD1" s="213">
        <v>17</v>
      </c>
      <c r="CE1" s="213"/>
      <c r="CF1" s="213"/>
      <c r="CG1" s="213"/>
      <c r="CH1" s="213"/>
      <c r="CI1" s="213">
        <v>18</v>
      </c>
      <c r="CJ1" s="213"/>
      <c r="CK1" s="213"/>
      <c r="CL1" s="213"/>
      <c r="CM1" s="213"/>
      <c r="CN1" s="213">
        <v>19</v>
      </c>
      <c r="CO1" s="213"/>
      <c r="CP1" s="213"/>
      <c r="CQ1" s="213"/>
      <c r="CR1" s="213"/>
      <c r="CS1" s="213">
        <v>20</v>
      </c>
      <c r="CT1" s="213"/>
      <c r="CU1" s="213"/>
      <c r="CV1" s="213"/>
      <c r="CW1" s="213"/>
      <c r="CX1" s="213">
        <v>21</v>
      </c>
      <c r="CY1" s="213"/>
      <c r="CZ1" s="213"/>
      <c r="DA1" s="213"/>
      <c r="DB1" s="213"/>
      <c r="DC1" s="213">
        <v>22</v>
      </c>
      <c r="DD1" s="213"/>
      <c r="DE1" s="213"/>
      <c r="DF1" s="213"/>
      <c r="DG1" s="213"/>
    </row>
    <row r="2" spans="1:111" x14ac:dyDescent="0.25">
      <c r="B2" s="156" t="s">
        <v>2</v>
      </c>
      <c r="C2" s="156" t="s">
        <v>3</v>
      </c>
      <c r="D2" s="156" t="s">
        <v>4</v>
      </c>
      <c r="E2" s="156" t="s">
        <v>126</v>
      </c>
      <c r="F2" s="156" t="s">
        <v>127</v>
      </c>
      <c r="G2" s="156" t="s">
        <v>2</v>
      </c>
      <c r="H2" s="156" t="s">
        <v>3</v>
      </c>
      <c r="I2" s="156" t="s">
        <v>4</v>
      </c>
      <c r="J2" s="156" t="s">
        <v>126</v>
      </c>
      <c r="K2" s="156" t="s">
        <v>127</v>
      </c>
      <c r="L2" s="156" t="s">
        <v>2</v>
      </c>
      <c r="M2" s="156" t="s">
        <v>3</v>
      </c>
      <c r="N2" s="156" t="s">
        <v>4</v>
      </c>
      <c r="O2" s="156" t="s">
        <v>126</v>
      </c>
      <c r="P2" s="156" t="s">
        <v>127</v>
      </c>
      <c r="Q2" s="156" t="s">
        <v>2</v>
      </c>
      <c r="R2" s="156" t="s">
        <v>3</v>
      </c>
      <c r="S2" s="156" t="s">
        <v>4</v>
      </c>
      <c r="T2" s="156" t="s">
        <v>126</v>
      </c>
      <c r="U2" s="156" t="s">
        <v>127</v>
      </c>
      <c r="V2" s="156" t="s">
        <v>2</v>
      </c>
      <c r="W2" s="156" t="s">
        <v>3</v>
      </c>
      <c r="X2" s="156" t="s">
        <v>4</v>
      </c>
      <c r="Y2" s="156" t="s">
        <v>126</v>
      </c>
      <c r="Z2" s="156" t="s">
        <v>127</v>
      </c>
      <c r="AA2" s="156" t="s">
        <v>2</v>
      </c>
      <c r="AB2" s="156" t="s">
        <v>3</v>
      </c>
      <c r="AC2" s="156" t="s">
        <v>4</v>
      </c>
      <c r="AD2" s="156" t="s">
        <v>126</v>
      </c>
      <c r="AE2" s="156" t="s">
        <v>127</v>
      </c>
      <c r="AF2" s="156" t="s">
        <v>2</v>
      </c>
      <c r="AG2" s="156" t="s">
        <v>3</v>
      </c>
      <c r="AH2" s="156" t="s">
        <v>4</v>
      </c>
      <c r="AI2" s="156" t="s">
        <v>126</v>
      </c>
      <c r="AJ2" s="156" t="s">
        <v>127</v>
      </c>
      <c r="AK2" s="156" t="s">
        <v>2</v>
      </c>
      <c r="AL2" s="156" t="s">
        <v>3</v>
      </c>
      <c r="AM2" s="156" t="s">
        <v>4</v>
      </c>
      <c r="AN2" s="156" t="s">
        <v>126</v>
      </c>
      <c r="AO2" s="156" t="s">
        <v>127</v>
      </c>
      <c r="AP2" s="156" t="s">
        <v>2</v>
      </c>
      <c r="AQ2" s="156" t="s">
        <v>3</v>
      </c>
      <c r="AR2" s="156" t="s">
        <v>4</v>
      </c>
      <c r="AS2" s="156" t="s">
        <v>126</v>
      </c>
      <c r="AT2" s="156" t="s">
        <v>127</v>
      </c>
      <c r="AU2" s="156" t="s">
        <v>2</v>
      </c>
      <c r="AV2" s="156" t="s">
        <v>3</v>
      </c>
      <c r="AW2" s="156" t="s">
        <v>4</v>
      </c>
      <c r="AX2" s="156" t="s">
        <v>126</v>
      </c>
      <c r="AY2" s="156" t="s">
        <v>127</v>
      </c>
      <c r="AZ2" s="156" t="s">
        <v>2</v>
      </c>
      <c r="BA2" s="156" t="s">
        <v>3</v>
      </c>
      <c r="BB2" s="156" t="s">
        <v>4</v>
      </c>
      <c r="BC2" s="156" t="s">
        <v>126</v>
      </c>
      <c r="BD2" s="156" t="s">
        <v>127</v>
      </c>
      <c r="BE2" s="156" t="s">
        <v>2</v>
      </c>
      <c r="BF2" s="156" t="s">
        <v>3</v>
      </c>
      <c r="BG2" s="156" t="s">
        <v>4</v>
      </c>
      <c r="BH2" s="156" t="s">
        <v>126</v>
      </c>
      <c r="BI2" s="156" t="s">
        <v>127</v>
      </c>
      <c r="BJ2" s="156" t="s">
        <v>2</v>
      </c>
      <c r="BK2" s="156" t="s">
        <v>3</v>
      </c>
      <c r="BL2" s="156" t="s">
        <v>4</v>
      </c>
      <c r="BM2" s="156" t="s">
        <v>126</v>
      </c>
      <c r="BN2" s="156" t="s">
        <v>127</v>
      </c>
      <c r="BO2" s="156" t="s">
        <v>2</v>
      </c>
      <c r="BP2" s="156" t="s">
        <v>3</v>
      </c>
      <c r="BQ2" s="156" t="s">
        <v>4</v>
      </c>
      <c r="BR2" s="156" t="s">
        <v>126</v>
      </c>
      <c r="BS2" s="156" t="s">
        <v>127</v>
      </c>
      <c r="BT2" s="156" t="s">
        <v>2</v>
      </c>
      <c r="BU2" s="156" t="s">
        <v>3</v>
      </c>
      <c r="BV2" s="156" t="s">
        <v>4</v>
      </c>
      <c r="BW2" s="156" t="s">
        <v>126</v>
      </c>
      <c r="BX2" s="156" t="s">
        <v>127</v>
      </c>
      <c r="BY2" s="156" t="s">
        <v>2</v>
      </c>
      <c r="BZ2" s="156" t="s">
        <v>3</v>
      </c>
      <c r="CA2" s="156" t="s">
        <v>4</v>
      </c>
      <c r="CB2" s="156" t="s">
        <v>126</v>
      </c>
      <c r="CC2" s="156" t="s">
        <v>127</v>
      </c>
      <c r="CD2" s="156" t="s">
        <v>2</v>
      </c>
      <c r="CE2" s="156" t="s">
        <v>3</v>
      </c>
      <c r="CF2" s="156" t="s">
        <v>4</v>
      </c>
      <c r="CG2" s="156" t="s">
        <v>126</v>
      </c>
      <c r="CH2" s="156" t="s">
        <v>127</v>
      </c>
      <c r="CI2" s="156" t="s">
        <v>2</v>
      </c>
      <c r="CJ2" s="156" t="s">
        <v>3</v>
      </c>
      <c r="CK2" s="156" t="s">
        <v>4</v>
      </c>
      <c r="CL2" s="156" t="s">
        <v>126</v>
      </c>
      <c r="CM2" s="156" t="s">
        <v>127</v>
      </c>
      <c r="CN2" s="156" t="s">
        <v>2</v>
      </c>
      <c r="CO2" s="156" t="s">
        <v>3</v>
      </c>
      <c r="CP2" s="156" t="s">
        <v>4</v>
      </c>
      <c r="CQ2" s="156" t="s">
        <v>126</v>
      </c>
      <c r="CR2" s="156" t="s">
        <v>127</v>
      </c>
      <c r="CS2" s="156" t="s">
        <v>2</v>
      </c>
      <c r="CT2" s="156" t="s">
        <v>3</v>
      </c>
      <c r="CU2" s="156" t="s">
        <v>4</v>
      </c>
      <c r="CV2" s="156" t="s">
        <v>126</v>
      </c>
      <c r="CW2" s="156" t="s">
        <v>127</v>
      </c>
      <c r="CX2" s="156" t="s">
        <v>2</v>
      </c>
      <c r="CY2" s="156" t="s">
        <v>3</v>
      </c>
      <c r="CZ2" s="156" t="s">
        <v>4</v>
      </c>
      <c r="DA2" s="156" t="s">
        <v>126</v>
      </c>
      <c r="DB2" s="156" t="s">
        <v>127</v>
      </c>
      <c r="DC2" s="156" t="s">
        <v>2</v>
      </c>
      <c r="DD2" s="156" t="s">
        <v>3</v>
      </c>
      <c r="DE2" s="156" t="s">
        <v>4</v>
      </c>
      <c r="DF2" s="156" t="s">
        <v>126</v>
      </c>
      <c r="DG2" s="156" t="s">
        <v>127</v>
      </c>
    </row>
    <row r="3" spans="1:111" x14ac:dyDescent="0.25">
      <c r="A3" s="156" t="s">
        <v>129</v>
      </c>
      <c r="B3" s="156">
        <v>0</v>
      </c>
      <c r="C3" s="175">
        <f xml:space="preserve"> -8.20168948E-16*B3^5 + 0.0000000000135889885*B3^4 - 0.0000000840631515*B3^3 + 0.000206462105*B3^2 - 0.0717799351*B3 - 37.5476442</f>
        <v>-37.547644200000001</v>
      </c>
      <c r="D3" s="175">
        <f xml:space="preserve"> -0.0536796537*B3 - 386.148723</f>
        <v>-386.14872300000002</v>
      </c>
      <c r="E3" s="156" t="b">
        <v>0</v>
      </c>
      <c r="F3" s="156">
        <v>5</v>
      </c>
      <c r="G3" s="156">
        <v>100</v>
      </c>
      <c r="H3" s="175">
        <f xml:space="preserve"> -8.20168948E-16*G3^5 + 0.0000000000135889885*G3^4 - 0.0000000840631515*G3^3 + 0.000206462105*G3^2 - 0.0717799351*G3 - 37.5476442</f>
        <v>-42.74372911433948</v>
      </c>
      <c r="I3" s="175">
        <f xml:space="preserve"> -0.0536796537*G3 - 386.148723</f>
        <v>-391.51668837</v>
      </c>
      <c r="J3" s="156" t="b">
        <v>0</v>
      </c>
      <c r="K3" s="156">
        <v>5</v>
      </c>
      <c r="L3" s="156">
        <v>200</v>
      </c>
      <c r="M3" s="175">
        <f xml:space="preserve"> -8.20168948E-16*L3^5 + 0.0000000000135889885*L3^4 - 0.0000000840631515*L3^3 + 0.000206462105*L3^2 - 0.0717799351*L3 - 37.5476442</f>
        <v>-44.296172304463362</v>
      </c>
      <c r="N3" s="175">
        <f xml:space="preserve"> -0.0536796537*L3 - 386.148723</f>
        <v>-396.88465374000003</v>
      </c>
      <c r="O3" s="156" t="b">
        <v>0</v>
      </c>
      <c r="P3" s="156">
        <v>5</v>
      </c>
      <c r="Q3" s="156">
        <v>400</v>
      </c>
      <c r="R3" s="175">
        <f xml:space="preserve"> -8.20168948E-16*Q3^5 + 0.0000000000135889885*Q3^4 - 0.0000000840631515*Q3^3 + 0.000206462105*Q3^2 - 0.0717799351*Q3 - 37.5476442</f>
        <v>-38.266243560427519</v>
      </c>
      <c r="S3" s="175">
        <f xml:space="preserve"> -0.0536796537*Q3 - 386.148723</f>
        <v>-407.62058448000005</v>
      </c>
      <c r="T3" s="156" t="b">
        <v>0</v>
      </c>
      <c r="U3" s="156">
        <v>5</v>
      </c>
      <c r="V3" s="156">
        <v>600</v>
      </c>
      <c r="W3" s="175">
        <f xml:space="preserve"> -8.20168948E-16*V3^5 + 0.0000000000135889885*V3^4 - 0.0000000840631515*V3^3 + 0.000206462105*V3^2 - 0.0717799351*V3 - 37.5476442</f>
        <v>-22.749531611796485</v>
      </c>
      <c r="X3" s="175">
        <f xml:space="preserve"> -0.0536796537*V3 - 386.148723</f>
        <v>-418.35651522000001</v>
      </c>
      <c r="Y3" s="156" t="b">
        <v>0</v>
      </c>
      <c r="Z3" s="156">
        <v>5</v>
      </c>
      <c r="AA3" s="156">
        <v>800</v>
      </c>
      <c r="AB3" s="175">
        <f xml:space="preserve"> -8.20168948E-16*AA3^5 + 0.0000000000135889885*AA3^4 - 0.0000000840631515*AA3^3 + 0.000206462105*AA3^2 - 0.0717799351*AA3 - 37.5476442</f>
        <v>-0.57888191928064714</v>
      </c>
      <c r="AC3" s="175">
        <f xml:space="preserve"> -0.0536796537*AA3 - 386.148723</f>
        <v>-429.09244596000002</v>
      </c>
      <c r="AD3" s="156" t="b">
        <v>0</v>
      </c>
      <c r="AE3" s="156">
        <v>5</v>
      </c>
      <c r="AF3" s="156">
        <v>1000</v>
      </c>
      <c r="AG3" s="175">
        <f xml:space="preserve"> -8.20168948E-16*AF3^5 + 0.0000000000135889885*AF3^4 - 0.0000000840631515*AF3^3 + 0.000206462105*AF3^2 - 0.0717799351*AF3 - 37.5476442</f>
        <v>25.840193751999969</v>
      </c>
      <c r="AH3" s="175">
        <f xml:space="preserve"> -0.0536796537*AF3 - 386.148723</f>
        <v>-439.82837670000004</v>
      </c>
      <c r="AI3" s="156" t="b">
        <v>0</v>
      </c>
      <c r="AJ3" s="156">
        <v>5</v>
      </c>
      <c r="AK3" s="156">
        <v>1500</v>
      </c>
      <c r="AL3" s="175">
        <f xml:space="preserve"> -8.20168948E-16*AK3^5 + 0.0000000000135889885*AK3^4 - 0.0000000840631515*AK3^3 + 0.000206462105*AK3^2 - 0.0717799351*AK3 - 37.5476442</f>
        <v>98.175149419874941</v>
      </c>
      <c r="AM3" s="175">
        <f xml:space="preserve"> -0.0536796537*AK3 - 386.148723</f>
        <v>-466.66820355000004</v>
      </c>
      <c r="AN3" s="156" t="b">
        <v>0</v>
      </c>
      <c r="AO3" s="156">
        <v>5</v>
      </c>
      <c r="AP3" s="156">
        <v>2000</v>
      </c>
      <c r="AQ3" s="175">
        <f xml:space="preserve"> -8.20168948E-16*AP3^5 + 0.0000000000135889885*AP3^4 - 0.0000000840631515*AP3^3 + 0.000206462105*AP3^2 - 0.0717799351*AP3 - 37.5476442</f>
        <v>163.41410326399989</v>
      </c>
      <c r="AR3" s="175">
        <f xml:space="preserve"> -0.0536796537*AP3 - 386.148723</f>
        <v>-493.50803040000005</v>
      </c>
      <c r="AS3" s="156" t="b">
        <v>0</v>
      </c>
      <c r="AT3" s="156">
        <v>5</v>
      </c>
      <c r="AU3" s="156">
        <v>2500</v>
      </c>
      <c r="AV3" s="175">
        <f xml:space="preserve"> -8.20168948E-16*AU3^5 + 0.0000000000135889885*AU3^4 - 0.0000000840631515*AU3^3 + 0.000206462105*AU3^2 - 0.0717799351*AU3 - 37.5476442</f>
        <v>210.62917156562486</v>
      </c>
      <c r="AW3" s="175">
        <f xml:space="preserve"> -0.0536796537*AU3 - 386.148723</f>
        <v>-520.34785725000006</v>
      </c>
      <c r="AX3" s="156" t="b">
        <v>0</v>
      </c>
      <c r="AY3" s="156">
        <v>5</v>
      </c>
      <c r="AZ3" s="156">
        <v>3000</v>
      </c>
      <c r="BA3" s="175">
        <f xml:space="preserve"> -8.20168948E-16*AZ3^5 + 0.0000000000135889885*AZ3^4 - 0.0000000840631515*AZ3^3 + 0.000206462105*AZ3^2 - 0.0717799351*AZ3 - 37.5476442</f>
        <v>236.97341913599965</v>
      </c>
      <c r="BB3" s="175">
        <f xml:space="preserve"> -0.0536796537*AZ3 - 386.148723</f>
        <v>-547.18768410000007</v>
      </c>
      <c r="BC3" s="156" t="b">
        <v>0</v>
      </c>
      <c r="BD3" s="156">
        <v>5</v>
      </c>
      <c r="BE3" s="156">
        <v>3500</v>
      </c>
      <c r="BF3" s="175">
        <f xml:space="preserve"> -8.20168948E-16*BE3^5 + 0.0000000000135889885*BE3^4 - 0.0000000840631515*BE3^3 + 0.000206462105*BE3^2 - 0.0717799351*BE3 - 37.5476442</f>
        <v>244.60522576137478</v>
      </c>
      <c r="BG3" s="175">
        <f xml:space="preserve"> -0.0536796537*BE3 - 386.148723</f>
        <v>-574.02751095000008</v>
      </c>
      <c r="BH3" s="156" t="b">
        <v>0</v>
      </c>
      <c r="BI3" s="156">
        <v>5</v>
      </c>
      <c r="BJ3" s="156">
        <v>4000</v>
      </c>
      <c r="BK3" s="175">
        <f xml:space="preserve"> -8.20168948E-16*BJ3^5 + 0.0000000000135889885*BJ3^4 - 0.0000000840631515*BJ3^3 + 0.000206462105*BJ3^2 - 0.0717799351*BJ3 - 37.5476442</f>
        <v>237.61265264799917</v>
      </c>
      <c r="BL3" s="175">
        <f xml:space="preserve"> -0.0536796537*BJ3 - 386.148723</f>
        <v>-600.86733780000009</v>
      </c>
      <c r="BM3" s="156" t="b">
        <v>0</v>
      </c>
      <c r="BN3" s="156">
        <v>5</v>
      </c>
      <c r="BO3" s="156">
        <v>4500</v>
      </c>
      <c r="BP3" s="175">
        <f xml:space="preserve"> -8.20168948E-16*BO3^5 + 0.0000000000135889885*BO3^4 - 0.0000000840631515*BO3^3 + 0.000206462105*BO3^2 - 0.0717799351*BO3 - 37.5476442</f>
        <v>218.9378088671256</v>
      </c>
      <c r="BQ3" s="175">
        <f xml:space="preserve"> -0.0536796537*BO3 - 386.148723</f>
        <v>-627.7071646500001</v>
      </c>
      <c r="BR3" s="156" t="b">
        <v>0</v>
      </c>
      <c r="BS3" s="156">
        <v>5</v>
      </c>
      <c r="BT3" s="156">
        <v>5000</v>
      </c>
      <c r="BU3" s="175">
        <f xml:space="preserve"> -8.20168948E-16*BT3^5 + 0.0000000000135889885*BT3^4 - 0.0000000840631515*BT3^3 + 0.000206462105*BT3^2 - 0.0717799351*BT3 - 37.5476442</f>
        <v>187.30121779999874</v>
      </c>
      <c r="BV3" s="175">
        <f xml:space="preserve"> -0.0536796537*BT3 - 386.148723</f>
        <v>-654.5469915000001</v>
      </c>
      <c r="BW3" s="156" t="b">
        <v>0</v>
      </c>
      <c r="BX3" s="156">
        <v>5</v>
      </c>
      <c r="BY3" s="156">
        <v>6000</v>
      </c>
      <c r="BZ3" s="175">
        <f xml:space="preserve"> -8.20168948E-16*BY3^5 + 0.0000000000135889885*BY3^4 - 0.0000000840631515*BY3^3 + 0.000206462105*BY3^2 - 0.0717799351*BY3 - 37.5476442</f>
        <v>40.463157551995302</v>
      </c>
      <c r="CA3" s="175">
        <f xml:space="preserve"> -0.0536796537*BY3 - 386.148723</f>
        <v>-708.22664520000012</v>
      </c>
      <c r="CB3" s="156" t="b">
        <v>0</v>
      </c>
      <c r="CC3" s="156">
        <v>5</v>
      </c>
      <c r="CD3" s="156">
        <v>6200</v>
      </c>
      <c r="CE3" s="175">
        <f xml:space="preserve"> -8.20168948E-16*CD3^5 + 0.0000000000135889885*CD3^4 - 0.0000000840631515*CD3^3 + 0.000206462105*CD3^2 - 0.0717799351*CD3 - 37.5476442</f>
        <v>-15.073709195406273</v>
      </c>
      <c r="CF3" s="175">
        <f xml:space="preserve"> -0.0536796537*CD3 - 386.148723</f>
        <v>-718.96257594000008</v>
      </c>
      <c r="CG3" s="156" t="b">
        <v>0</v>
      </c>
      <c r="CH3" s="156">
        <v>5</v>
      </c>
      <c r="CI3" s="156">
        <v>6400</v>
      </c>
      <c r="CJ3" s="175">
        <f xml:space="preserve"> -8.20168948E-16*CI3^5 + 0.0000000000135889885*CI3^4 - 0.0000000840631515*CI3^3 + 0.000206462105*CI3^2 - 0.0717799351*CI3 - 37.5476442</f>
        <v>-84.859688391212813</v>
      </c>
      <c r="CK3" s="175">
        <f xml:space="preserve"> -0.0536796537*CI3 - 386.148723</f>
        <v>-729.69850668000004</v>
      </c>
      <c r="CL3" s="156" t="b">
        <v>0</v>
      </c>
      <c r="CM3" s="156">
        <v>5</v>
      </c>
      <c r="CN3" s="156">
        <v>6600</v>
      </c>
      <c r="CO3" s="175">
        <f xml:space="preserve"> -8.20168948E-16*CN3^5 + 0.0000000000135889885*CN3^4 - 0.0000000840631515*CN3^3 + 0.000206462105*CN3^2 - 0.0717799351*CN3 - 37.5476442</f>
        <v>-172.12171029090305</v>
      </c>
      <c r="CP3" s="175">
        <f xml:space="preserve"> -0.0536796537*CN3 - 386.148723</f>
        <v>-740.43443741999999</v>
      </c>
      <c r="CQ3" s="156" t="b">
        <v>0</v>
      </c>
      <c r="CR3" s="156">
        <v>5</v>
      </c>
      <c r="CS3" s="156">
        <v>6800</v>
      </c>
      <c r="CT3" s="175">
        <f xml:space="preserve"> -8.20168948E-16*CS3^5 + 0.0000000000135889885*CS3^4 - 0.0000000840631515*CS3^3 + 0.000206462105*CS3^2 - 0.0717799351*CS3 - 37.5476442</f>
        <v>-280.57271159486589</v>
      </c>
      <c r="CU3" s="175">
        <f xml:space="preserve"> -0.0536796537*CS3 - 386.148723</f>
        <v>-751.17036816000007</v>
      </c>
      <c r="CV3" s="156" t="b">
        <v>0</v>
      </c>
      <c r="CW3" s="156">
        <v>5</v>
      </c>
      <c r="CX3" s="156">
        <v>6900</v>
      </c>
      <c r="CY3" s="175">
        <f xml:space="preserve"> -8.20168948E-16*CX3^5 + 0.0000000000135889885*CX3^4 - 0.0000000840631515*CX3^3 + 0.000206462105*CX3^2 - 0.0717799351*CX3 - 37.5476442</f>
        <v>-344.04501522615902</v>
      </c>
      <c r="CZ3" s="175">
        <f xml:space="preserve"> -0.0536796537*CX3 - 386.148723</f>
        <v>-756.53833353000005</v>
      </c>
      <c r="DA3" s="156" t="b">
        <v>0</v>
      </c>
      <c r="DB3" s="156">
        <v>5</v>
      </c>
      <c r="DC3" s="156">
        <v>7000</v>
      </c>
      <c r="DD3" s="175">
        <f xml:space="preserve"> -8.20168948E-16*DC3^5 + 0.0000000000135889885*DC3^4 - 0.0000000840631515*DC3^3 + 0.000206462105*DC3^2 - 0.0717799351*DC3 - 37.5476442</f>
        <v>-414.44312993600261</v>
      </c>
      <c r="DE3" s="175">
        <f xml:space="preserve"> -0.0536796537*DC3 - 386.148723</f>
        <v>-761.90629890000002</v>
      </c>
      <c r="DF3" s="156" t="b">
        <v>1</v>
      </c>
      <c r="DG3" s="156">
        <v>0</v>
      </c>
    </row>
    <row r="4" spans="1:111" x14ac:dyDescent="0.25">
      <c r="A4" s="156" t="s">
        <v>130</v>
      </c>
      <c r="B4" s="156">
        <v>0</v>
      </c>
      <c r="C4" s="175">
        <f xml:space="preserve"> -8.20168948E-16*B4^5 + 0.0000000000135889885*B4^4 - 0.0000000840631515*B4^3 + 0.000206462105*B4^2 - 0.0717799351*B4 - 37.5476442</f>
        <v>-37.547644200000001</v>
      </c>
      <c r="D4" s="175">
        <f xml:space="preserve"> -0.0536796537*B4- 309.948723</f>
        <v>-309.94872299999997</v>
      </c>
      <c r="E4" s="156" t="b">
        <v>0</v>
      </c>
      <c r="F4" s="156">
        <v>4</v>
      </c>
      <c r="G4" s="156">
        <v>100</v>
      </c>
      <c r="H4" s="175">
        <f xml:space="preserve"> -8.20168948E-16*G4^5 + 0.0000000000135889885*G4^4 - 0.0000000840631515*G4^3 + 0.000206462105*G4^2 - 0.0717799351*G4 - 37.5476442</f>
        <v>-42.74372911433948</v>
      </c>
      <c r="I4" s="175">
        <f xml:space="preserve"> -0.0536796537*G4- 309.948723</f>
        <v>-315.31668836999995</v>
      </c>
      <c r="J4" s="156" t="b">
        <v>0</v>
      </c>
      <c r="K4" s="156">
        <v>4</v>
      </c>
      <c r="L4" s="156">
        <v>200</v>
      </c>
      <c r="M4" s="175">
        <f xml:space="preserve"> -8.20168948E-16*L4^5 + 0.0000000000135889885*L4^4 - 0.0000000840631515*L4^3 + 0.000206462105*L4^2 - 0.0717799351*L4 - 37.5476442</f>
        <v>-44.296172304463362</v>
      </c>
      <c r="N4" s="175">
        <f xml:space="preserve"> -0.0536796537*L4- 309.948723</f>
        <v>-320.68465373999999</v>
      </c>
      <c r="O4" s="156" t="b">
        <v>0</v>
      </c>
      <c r="P4" s="156">
        <v>4</v>
      </c>
      <c r="Q4" s="156">
        <v>400</v>
      </c>
      <c r="R4" s="175">
        <f xml:space="preserve"> -8.20168948E-16*Q4^5 + 0.0000000000135889885*Q4^4 - 0.0000000840631515*Q4^3 + 0.000206462105*Q4^2 - 0.0717799351*Q4 - 37.5476442</f>
        <v>-38.266243560427519</v>
      </c>
      <c r="S4" s="175">
        <f xml:space="preserve"> -0.0536796537*Q4- 309.948723</f>
        <v>-331.42058448</v>
      </c>
      <c r="T4" s="156" t="b">
        <v>0</v>
      </c>
      <c r="U4" s="156">
        <v>4</v>
      </c>
      <c r="V4" s="156">
        <v>600</v>
      </c>
      <c r="W4" s="175">
        <f xml:space="preserve"> -8.20168948E-16*V4^5 + 0.0000000000135889885*V4^4 - 0.0000000840631515*V4^3 + 0.000206462105*V4^2 - 0.0717799351*V4 - 37.5476442</f>
        <v>-22.749531611796485</v>
      </c>
      <c r="X4" s="175">
        <f xml:space="preserve"> -0.0536796537*V4- 309.948723</f>
        <v>-342.15651521999996</v>
      </c>
      <c r="Y4" s="156" t="b">
        <v>0</v>
      </c>
      <c r="Z4" s="156">
        <v>4</v>
      </c>
      <c r="AA4" s="156">
        <v>800</v>
      </c>
      <c r="AB4" s="175">
        <f xml:space="preserve"> -8.20168948E-16*AA4^5 + 0.0000000000135889885*AA4^4 - 0.0000000840631515*AA4^3 + 0.000206462105*AA4^2 - 0.0717799351*AA4 - 37.5476442</f>
        <v>-0.57888191928064714</v>
      </c>
      <c r="AC4" s="175">
        <f xml:space="preserve"> -0.0536796537*AA4- 309.948723</f>
        <v>-352.89244595999998</v>
      </c>
      <c r="AD4" s="156" t="b">
        <v>0</v>
      </c>
      <c r="AE4" s="156">
        <v>4</v>
      </c>
      <c r="AF4" s="156">
        <v>1000</v>
      </c>
      <c r="AG4" s="175">
        <f xml:space="preserve"> -8.20168948E-16*AF4^5 + 0.0000000000135889885*AF4^4 - 0.0000000840631515*AF4^3 + 0.000206462105*AF4^2 - 0.0717799351*AF4 - 37.5476442</f>
        <v>25.840193751999969</v>
      </c>
      <c r="AH4" s="175">
        <f xml:space="preserve"> -0.0536796537*AF4- 309.948723</f>
        <v>-363.62837669999999</v>
      </c>
      <c r="AI4" s="156" t="b">
        <v>0</v>
      </c>
      <c r="AJ4" s="156">
        <v>4</v>
      </c>
      <c r="AK4" s="156">
        <v>1500</v>
      </c>
      <c r="AL4" s="175">
        <f xml:space="preserve"> -8.20168948E-16*AK4^5 + 0.0000000000135889885*AK4^4 - 0.0000000840631515*AK4^3 + 0.000206462105*AK4^2 - 0.0717799351*AK4 - 37.5476442</f>
        <v>98.175149419874941</v>
      </c>
      <c r="AM4" s="175">
        <f xml:space="preserve"> -0.0536796537*AK4- 309.948723</f>
        <v>-390.46820355</v>
      </c>
      <c r="AN4" s="156" t="b">
        <v>0</v>
      </c>
      <c r="AO4" s="156">
        <v>4</v>
      </c>
      <c r="AP4" s="156">
        <v>2000</v>
      </c>
      <c r="AQ4" s="175">
        <f xml:space="preserve"> -8.20168948E-16*AP4^5 + 0.0000000000135889885*AP4^4 - 0.0000000840631515*AP4^3 + 0.000206462105*AP4^2 - 0.0717799351*AP4 - 37.5476442</f>
        <v>163.41410326399989</v>
      </c>
      <c r="AR4" s="175">
        <f xml:space="preserve"> -0.0536796537*AP4- 309.948723</f>
        <v>-417.30803040000001</v>
      </c>
      <c r="AS4" s="156" t="b">
        <v>0</v>
      </c>
      <c r="AT4" s="156">
        <v>4</v>
      </c>
      <c r="AU4" s="156">
        <v>2500</v>
      </c>
      <c r="AV4" s="175">
        <f xml:space="preserve"> -8.20168948E-16*AU4^5 + 0.0000000000135889885*AU4^4 - 0.0000000840631515*AU4^3 + 0.000206462105*AU4^2 - 0.0717799351*AU4 - 37.5476442</f>
        <v>210.62917156562486</v>
      </c>
      <c r="AW4" s="175">
        <f xml:space="preserve"> -0.0536796537*AU4- 309.948723</f>
        <v>-444.14785725000002</v>
      </c>
      <c r="AX4" s="156" t="b">
        <v>0</v>
      </c>
      <c r="AY4" s="156">
        <v>4</v>
      </c>
      <c r="AZ4" s="156">
        <v>3000</v>
      </c>
      <c r="BA4" s="175">
        <f xml:space="preserve"> -8.20168948E-16*AZ4^5 + 0.0000000000135889885*AZ4^4 - 0.0000000840631515*AZ4^3 + 0.000206462105*AZ4^2 - 0.0717799351*AZ4 - 37.5476442</f>
        <v>236.97341913599965</v>
      </c>
      <c r="BB4" s="175">
        <f xml:space="preserve"> -0.0536796537*AZ4- 309.948723</f>
        <v>-470.98768410000002</v>
      </c>
      <c r="BC4" s="156" t="b">
        <v>0</v>
      </c>
      <c r="BD4" s="156">
        <v>4</v>
      </c>
      <c r="BE4" s="156">
        <v>3500</v>
      </c>
      <c r="BF4" s="175">
        <f xml:space="preserve"> -8.20168948E-16*BE4^5 + 0.0000000000135889885*BE4^4 - 0.0000000840631515*BE4^3 + 0.000206462105*BE4^2 - 0.0717799351*BE4 - 37.5476442</f>
        <v>244.60522576137478</v>
      </c>
      <c r="BG4" s="175">
        <f xml:space="preserve"> -0.0536796537*BE4- 309.948723</f>
        <v>-497.82751094999998</v>
      </c>
      <c r="BH4" s="156" t="b">
        <v>0</v>
      </c>
      <c r="BI4" s="156">
        <v>4</v>
      </c>
      <c r="BJ4" s="156">
        <v>4000</v>
      </c>
      <c r="BK4" s="175">
        <f xml:space="preserve"> -8.20168948E-16*BJ4^5 + 0.0000000000135889885*BJ4^4 - 0.0000000840631515*BJ4^3 + 0.000206462105*BJ4^2 - 0.0717799351*BJ4 - 37.5476442</f>
        <v>237.61265264799917</v>
      </c>
      <c r="BL4" s="175">
        <f xml:space="preserve"> -0.0536796537*BJ4- 309.948723</f>
        <v>-524.66733780000004</v>
      </c>
      <c r="BM4" s="156" t="b">
        <v>0</v>
      </c>
      <c r="BN4" s="156">
        <v>4</v>
      </c>
      <c r="BO4" s="156">
        <v>4500</v>
      </c>
      <c r="BP4" s="175">
        <f xml:space="preserve"> -8.20168948E-16*BO4^5 + 0.0000000000135889885*BO4^4 - 0.0000000840631515*BO4^3 + 0.000206462105*BO4^2 - 0.0717799351*BO4 - 37.5476442</f>
        <v>218.9378088671256</v>
      </c>
      <c r="BQ4" s="175">
        <f xml:space="preserve"> -0.0536796537*BO4- 309.948723</f>
        <v>-551.50716465000005</v>
      </c>
      <c r="BR4" s="156" t="b">
        <v>0</v>
      </c>
      <c r="BS4" s="156">
        <v>4</v>
      </c>
      <c r="BT4" s="156">
        <v>5000</v>
      </c>
      <c r="BU4" s="175">
        <f xml:space="preserve"> -8.20168948E-16*BT4^5 + 0.0000000000135889885*BT4^4 - 0.0000000840631515*BT4^3 + 0.000206462105*BT4^2 - 0.0717799351*BT4 - 37.5476442</f>
        <v>187.30121779999874</v>
      </c>
      <c r="BV4" s="175">
        <f xml:space="preserve"> -0.0536796537*BT4- 309.948723</f>
        <v>-578.34699150000006</v>
      </c>
      <c r="BW4" s="156" t="b">
        <v>0</v>
      </c>
      <c r="BX4" s="156">
        <v>4</v>
      </c>
      <c r="BY4" s="156">
        <v>6000</v>
      </c>
      <c r="BZ4" s="175">
        <f xml:space="preserve"> -8.20168948E-16*BY4^5 + 0.0000000000135889885*BY4^4 - 0.0000000840631515*BY4^3 + 0.000206462105*BY4^2 - 0.0717799351*BY4 - 37.5476442</f>
        <v>40.463157551995302</v>
      </c>
      <c r="CA4" s="175">
        <f xml:space="preserve"> -0.0536796537*BY4- 309.948723</f>
        <v>-632.02664520000008</v>
      </c>
      <c r="CB4" s="156" t="b">
        <v>0</v>
      </c>
      <c r="CC4" s="156">
        <v>4</v>
      </c>
      <c r="CD4" s="156">
        <v>6200</v>
      </c>
      <c r="CE4" s="175">
        <f xml:space="preserve"> -8.20168948E-16*CD4^5 + 0.0000000000135889885*CD4^4 - 0.0000000840631515*CD4^3 + 0.000206462105*CD4^2 - 0.0717799351*CD4 - 37.5476442</f>
        <v>-15.073709195406273</v>
      </c>
      <c r="CF4" s="175">
        <f xml:space="preserve"> -0.0536796537*CD4- 309.948723</f>
        <v>-642.76257594000003</v>
      </c>
      <c r="CG4" s="156" t="b">
        <v>0</v>
      </c>
      <c r="CH4" s="156">
        <v>4</v>
      </c>
      <c r="CI4" s="156">
        <v>6400</v>
      </c>
      <c r="CJ4" s="175">
        <f xml:space="preserve"> -8.20168948E-16*CI4^5 + 0.0000000000135889885*CI4^4 - 0.0000000840631515*CI4^3 + 0.000206462105*CI4^2 - 0.0717799351*CI4 - 37.5476442</f>
        <v>-84.859688391212813</v>
      </c>
      <c r="CK4" s="175">
        <f xml:space="preserve"> -0.0536796537*CI4- 309.948723</f>
        <v>-653.49850667999999</v>
      </c>
      <c r="CL4" s="156" t="b">
        <v>0</v>
      </c>
      <c r="CM4" s="156">
        <v>4</v>
      </c>
      <c r="CN4" s="156">
        <v>6600</v>
      </c>
      <c r="CO4" s="175">
        <f xml:space="preserve"> -8.20168948E-16*CN4^5 + 0.0000000000135889885*CN4^4 - 0.0000000840631515*CN4^3 + 0.000206462105*CN4^2 - 0.0717799351*CN4 - 37.5476442</f>
        <v>-172.12171029090305</v>
      </c>
      <c r="CP4" s="175">
        <f xml:space="preserve"> -0.0536796537*CN4- 309.948723</f>
        <v>-664.23443741999995</v>
      </c>
      <c r="CQ4" s="156" t="b">
        <v>0</v>
      </c>
      <c r="CR4" s="156">
        <v>4</v>
      </c>
      <c r="CS4" s="156">
        <v>6800</v>
      </c>
      <c r="CT4" s="175">
        <f xml:space="preserve"> -8.20168948E-16*CS4^5 + 0.0000000000135889885*CS4^4 - 0.0000000840631515*CS4^3 + 0.000206462105*CS4^2 - 0.0717799351*CS4 - 37.5476442</f>
        <v>-280.57271159486589</v>
      </c>
      <c r="CU4" s="175">
        <f xml:space="preserve"> -0.0536796537*CS4- 309.948723</f>
        <v>-674.97036816000002</v>
      </c>
      <c r="CV4" s="156" t="b">
        <v>0</v>
      </c>
      <c r="CW4" s="156">
        <v>4</v>
      </c>
      <c r="CX4" s="156">
        <v>6900</v>
      </c>
      <c r="CY4" s="175">
        <f xml:space="preserve"> -8.20168948E-16*CX4^5 + 0.0000000000135889885*CX4^4 - 0.0000000840631515*CX4^3 + 0.000206462105*CX4^2 - 0.0717799351*CX4 - 37.5476442</f>
        <v>-344.04501522615902</v>
      </c>
      <c r="CZ4" s="175">
        <f xml:space="preserve"> -0.0536796537*CX4- 309.948723</f>
        <v>-680.33833353</v>
      </c>
      <c r="DA4" s="156" t="b">
        <v>0</v>
      </c>
      <c r="DB4" s="156">
        <v>4</v>
      </c>
      <c r="DC4" s="156">
        <v>7000</v>
      </c>
      <c r="DD4" s="175">
        <f xml:space="preserve"> -8.20168948E-16*DC4^5 + 0.0000000000135889885*DC4^4 - 0.0000000840631515*DC4^3 + 0.000206462105*DC4^2 - 0.0717799351*DC4 - 37.5476442</f>
        <v>-414.44312993600261</v>
      </c>
      <c r="DE4" s="175">
        <f xml:space="preserve"> -0.0536796537*DC4- 309.948723</f>
        <v>-685.70629889999998</v>
      </c>
      <c r="DF4" s="156" t="b">
        <v>1</v>
      </c>
      <c r="DG4" s="156">
        <v>0</v>
      </c>
    </row>
    <row r="5" spans="1:111" x14ac:dyDescent="0.25">
      <c r="A5" s="156" t="s">
        <v>1</v>
      </c>
      <c r="B5" s="156">
        <v>0</v>
      </c>
      <c r="C5" s="175">
        <f xml:space="preserve"> -1.96836918E-12*B5^4 + 0.0000000223263403*B5^3 - 0.00015881897*B5^2 + 0.678982126*B5 - 98.516196</f>
        <v>-98.516195999999994</v>
      </c>
      <c r="D5" s="175">
        <f xml:space="preserve"> 0.0000325080672*B5^2 - 0.237650785*B5 + 321.043886</f>
        <v>321.04388599999999</v>
      </c>
      <c r="E5" s="156" t="b">
        <v>0</v>
      </c>
      <c r="F5" s="156">
        <v>3</v>
      </c>
      <c r="G5" s="156">
        <v>100</v>
      </c>
      <c r="H5" s="175">
        <f xml:space="preserve"> -1.96836918E-12*G5^4 + 0.0000000223263403*G5^3 - 0.00015881897*G5^2 + 0.678982126*G5 - 98.516196</f>
        <v>-32.184043596617997</v>
      </c>
      <c r="I5" s="175">
        <f xml:space="preserve"> 0.0000325080672*G5^2 - 0.237650785*G5 + 321.043886</f>
        <v>297.60388817199998</v>
      </c>
      <c r="J5" s="156" t="b">
        <v>0</v>
      </c>
      <c r="K5" s="156">
        <v>3</v>
      </c>
      <c r="L5" s="156">
        <v>200</v>
      </c>
      <c r="M5" s="175">
        <f xml:space="preserve"> -1.96836918E-12*L5^4 + 0.0000000223263403*L5^3 - 0.00015881897*L5^2 + 0.678982126*L5 - 98.516196</f>
        <v>31.10293173171199</v>
      </c>
      <c r="N5" s="175">
        <f xml:space="preserve"> 0.0000325080672*L5^2 - 0.237650785*L5 + 321.043886</f>
        <v>274.81405168800001</v>
      </c>
      <c r="O5" s="156" t="b">
        <v>0</v>
      </c>
      <c r="P5" s="156">
        <v>3</v>
      </c>
      <c r="Q5" s="156">
        <v>400</v>
      </c>
      <c r="R5" s="175">
        <f xml:space="preserve"> -1.96836918E-12*Q5^4 + 0.0000000223263403*Q5^3 - 0.00015881897*Q5^2 + 0.678982126*Q5 - 98.516196</f>
        <v>149.04411472819197</v>
      </c>
      <c r="S5" s="175">
        <f xml:space="preserve"> 0.0000325080672*Q5^2 - 0.237650785*Q5 + 321.043886</f>
        <v>231.18486275199999</v>
      </c>
      <c r="T5" s="156" t="b">
        <v>0</v>
      </c>
      <c r="U5" s="156">
        <v>3</v>
      </c>
      <c r="V5" s="156">
        <v>600</v>
      </c>
      <c r="W5" s="175">
        <f xml:space="preserve"> -1.96836918E-12*V5^4 + 0.0000000223263403*V5^3 - 0.00015881897*V5^2 + 0.678982126*V5 - 98.516196</f>
        <v>256.26563925907197</v>
      </c>
      <c r="X5" s="175">
        <f xml:space="preserve"> 0.0000325080672*V5^2 - 0.237650785*V5 + 321.043886</f>
        <v>190.15631919199998</v>
      </c>
      <c r="Y5" s="156" t="b">
        <v>0</v>
      </c>
      <c r="Z5" s="156">
        <v>3</v>
      </c>
      <c r="AA5" s="156">
        <v>800</v>
      </c>
      <c r="AB5" s="175">
        <f xml:space="preserve"> -1.96836918E-12*AA5^4 + 0.0000000223263403*AA5^3 - 0.00015881897*AA5^2 + 0.678982126*AA5 - 98.516196</f>
        <v>353.65020621747198</v>
      </c>
      <c r="AC5" s="175">
        <f xml:space="preserve"> 0.0000325080672*AA5^2 - 0.237650785*AA5 + 321.043886</f>
        <v>151.72842100799997</v>
      </c>
      <c r="AD5" s="156" t="b">
        <v>0</v>
      </c>
      <c r="AE5" s="156">
        <v>3</v>
      </c>
      <c r="AF5" s="156">
        <v>1000</v>
      </c>
      <c r="AG5" s="175">
        <f xml:space="preserve"> -1.96836918E-12*AF5^4 + 0.0000000223263403*AF5^3 - 0.00015881897*AF5^2 + 0.678982126*AF5 - 98.516196</f>
        <v>442.00493111999998</v>
      </c>
      <c r="AH5" s="175">
        <f xml:space="preserve"> 0.0000325080672*AF5^2 - 0.237650785*AF5 + 321.043886</f>
        <v>115.90116819999997</v>
      </c>
      <c r="AI5" s="156" t="b">
        <v>0</v>
      </c>
      <c r="AJ5" s="156">
        <v>3</v>
      </c>
      <c r="AK5" s="156">
        <v>1500</v>
      </c>
      <c r="AL5" s="175">
        <f xml:space="preserve"> -1.96836918E-12*AK5^4 + 0.0000000223263403*AK5^3 - 0.00015881897*AK5^2 + 0.678982126*AK5 - 98.516196</f>
        <v>628.00084003874986</v>
      </c>
      <c r="AM5" s="175">
        <f xml:space="preserve"> 0.0000325080672*AK5^2 - 0.237650785*AK5 + 321.043886</f>
        <v>37.710859699999958</v>
      </c>
      <c r="AN5" s="156" t="b">
        <v>0</v>
      </c>
      <c r="AO5" s="156">
        <v>3</v>
      </c>
      <c r="AP5" s="156">
        <v>2000</v>
      </c>
      <c r="AQ5" s="175">
        <f xml:space="preserve"> -1.96836918E-12*AP5^4 + 0.0000000223263403*AP5^3 - 0.00015881897*AP5^2 + 0.678982126*AP5 - 98.516196</f>
        <v>771.28899151999985</v>
      </c>
      <c r="AR5" s="175">
        <f xml:space="preserve"> 0.0000325080672*AP5^2 - 0.237650785*AP5 + 321.043886</f>
        <v>-24.225415200000043</v>
      </c>
      <c r="AS5" s="156" t="b">
        <v>0</v>
      </c>
      <c r="AT5" s="156">
        <v>3</v>
      </c>
      <c r="AU5" s="156">
        <v>2500</v>
      </c>
      <c r="AV5" s="175">
        <f xml:space="preserve"> -1.96836918E-12*AU5^4 + 0.0000000223263403*AU5^3 - 0.00015881897*AU5^2 + 0.678982126*AU5 - 98.516196</f>
        <v>878.28020259374989</v>
      </c>
      <c r="AW5" s="175">
        <f xml:space="preserve"> 0.0000325080672*AU5^2 - 0.237650785*AU5 + 321.043886</f>
        <v>-69.907656499999973</v>
      </c>
      <c r="AX5" s="156" t="b">
        <v>0</v>
      </c>
      <c r="AY5" s="156">
        <v>3</v>
      </c>
      <c r="AZ5" s="156">
        <v>3000</v>
      </c>
      <c r="BA5" s="175">
        <f xml:space="preserve"> -1.96836918E-12*AZ5^4 + 0.0000000223263403*AZ5^3 - 0.00015881897*AZ5^2 + 0.678982126*AZ5 - 98.516196</f>
        <v>952.43273651999993</v>
      </c>
      <c r="BB5" s="175">
        <f xml:space="preserve"> 0.0000325080672*AZ5^2 - 0.237650785*AZ5 + 321.043886</f>
        <v>-99.335864200000003</v>
      </c>
      <c r="BC5" s="156" t="b">
        <v>0</v>
      </c>
      <c r="BD5" s="156">
        <v>3</v>
      </c>
      <c r="BE5" s="156">
        <v>3500</v>
      </c>
      <c r="BF5" s="175">
        <f xml:space="preserve"> -1.96836918E-12*BE5^4 + 0.0000000223263403*BE5^3 - 0.00015881897*BE5^2 + 0.678982126*BE5 - 98.516196</f>
        <v>994.25230278874983</v>
      </c>
      <c r="BG5" s="175">
        <f xml:space="preserve"> 0.0000325080672*BE5^2 - 0.237650785*BE5 + 321.043886</f>
        <v>-112.51003830000002</v>
      </c>
      <c r="BH5" s="156" t="b">
        <v>0</v>
      </c>
      <c r="BI5" s="156">
        <v>3</v>
      </c>
      <c r="BJ5" s="156">
        <v>4000</v>
      </c>
      <c r="BK5" s="175">
        <f xml:space="preserve"> -1.96836918E-12*BJ5^4 + 0.0000000223263403*BJ5^3 - 0.00015881897*BJ5^2 + 0.678982126*BJ5 - 98.516196</f>
        <v>1001.2920571199998</v>
      </c>
      <c r="BL5" s="175">
        <f xml:space="preserve"> 0.0000325080672*BJ5^2 - 0.237650785*BJ5 + 321.043886</f>
        <v>-109.43017880000008</v>
      </c>
      <c r="BM5" s="156" t="b">
        <v>0</v>
      </c>
      <c r="BN5" s="156">
        <v>3</v>
      </c>
      <c r="BO5" s="156">
        <v>4500</v>
      </c>
      <c r="BP5" s="175">
        <f xml:space="preserve"> -1.96836918E-12*BO5^4 + 0.0000000223263403*BO5^3 - 0.00015881897*BO5^2 + 0.678982126*BO5 - 98.516196</f>
        <v>968.15260146374976</v>
      </c>
      <c r="BQ5" s="175">
        <f xml:space="preserve"> 0.0000325080672*BO5^2 - 0.237650785*BO5 + 321.043886</f>
        <v>-90.096285700000124</v>
      </c>
      <c r="BR5" s="156" t="b">
        <v>0</v>
      </c>
      <c r="BS5" s="156">
        <v>3</v>
      </c>
      <c r="BT5" s="156">
        <v>5000</v>
      </c>
      <c r="BU5" s="175">
        <f xml:space="preserve"> -1.96836918E-12*BT5^4 + 0.0000000223263403*BT5^3 - 0.00015881897*BT5^2 + 0.678982126*BT5 - 98.516196</f>
        <v>886.48198400000001</v>
      </c>
      <c r="BV5" s="175">
        <f xml:space="preserve"> 0.0000325080672*BT5^2 - 0.237650785*BT5 + 321.043886</f>
        <v>-54.508358999999984</v>
      </c>
      <c r="BW5" s="156" t="b">
        <v>0</v>
      </c>
      <c r="BX5" s="156">
        <v>3</v>
      </c>
      <c r="BY5" s="156">
        <v>6000</v>
      </c>
      <c r="BZ5" s="175">
        <f xml:space="preserve"> -1.96836918E-12*BY5^4 + 0.0000000223263403*BY5^3 - 0.00015881897*BY5^2 + 0.678982126*BY5 - 98.516196</f>
        <v>529.3766875199999</v>
      </c>
      <c r="CA5" s="175">
        <f xml:space="preserve"> 0.0000325080672*BY5^2 - 0.237650785*BY5 + 321.043886</f>
        <v>65.429595200000051</v>
      </c>
      <c r="CB5" s="156" t="b">
        <v>0</v>
      </c>
      <c r="CC5" s="156">
        <v>3</v>
      </c>
      <c r="CD5" s="156">
        <v>6200</v>
      </c>
      <c r="CE5" s="175">
        <f xml:space="preserve"> -1.96836918E-12*CD5^4 + 0.0000000223263403*CD5^3 - 0.00015881897*CD5^2 + 0.678982126*CD5 - 98.516196</f>
        <v>418.6353718459514</v>
      </c>
      <c r="CF5" s="175">
        <f xml:space="preserve"> 0.0000325080672*CD5^2 - 0.237650785*CD5 + 321.043886</f>
        <v>97.219122168000069</v>
      </c>
      <c r="CG5" s="156" t="b">
        <v>0</v>
      </c>
      <c r="CH5" s="156">
        <v>3</v>
      </c>
      <c r="CI5" s="156">
        <v>6400</v>
      </c>
      <c r="CJ5" s="175">
        <f xml:space="preserve"> -1.96836918E-12*CI5^4 + 0.0000000223263403*CI5^3 - 0.00015881897*CI5^2 + 0.678982126*CI5 - 98.516196</f>
        <v>292.08506074291023</v>
      </c>
      <c r="CK5" s="175">
        <f xml:space="preserve"> 0.0000325080672*CI5^2 - 0.237650785*CI5 + 321.043886</f>
        <v>131.60929451199996</v>
      </c>
      <c r="CL5" s="156" t="b">
        <v>0</v>
      </c>
      <c r="CM5" s="156">
        <v>3</v>
      </c>
      <c r="CN5" s="156">
        <v>6600</v>
      </c>
      <c r="CO5" s="175">
        <f xml:space="preserve"> -1.96836918E-12*CN5^4 + 0.0000000223263403*CN5^3 - 0.00015881897*CN5^2 + 0.678982126*CN5 - 98.516196</f>
        <v>148.41647918515133</v>
      </c>
      <c r="CP5" s="175">
        <f xml:space="preserve"> 0.0000325080672*CN5^2 - 0.237650785*CN5 + 321.043886</f>
        <v>168.60011223199996</v>
      </c>
      <c r="CQ5" s="156" t="b">
        <v>0</v>
      </c>
      <c r="CR5" s="156">
        <v>3</v>
      </c>
      <c r="CS5" s="156">
        <v>6800</v>
      </c>
      <c r="CT5" s="175">
        <f xml:space="preserve"> -1.96836918E-12*CS5^4 + 0.0000000223263403*CS5^3 - 0.00015881897*CS5^2 + 0.678982126*CS5 - 98.516196</f>
        <v>-13.75523322956856</v>
      </c>
      <c r="CU5" s="175">
        <f xml:space="preserve"> 0.0000325080672*CS5^2 - 0.237650785*CS5 + 321.043886</f>
        <v>208.19157532800006</v>
      </c>
      <c r="CV5" s="156" t="b">
        <v>0</v>
      </c>
      <c r="CW5" s="156">
        <v>3</v>
      </c>
      <c r="CX5" s="156">
        <v>6900</v>
      </c>
      <c r="CY5" s="175">
        <f xml:space="preserve"> -1.96836918E-12*CX5^4 + 0.0000000223263403*CX5^3 - 0.00015881897*CX5^2 + 0.678982126*CX5 - 98.516196</f>
        <v>-102.23320026037932</v>
      </c>
      <c r="CZ5" s="175">
        <f xml:space="preserve"> 0.0000325080672*CX5^2 - 0.237650785*CX5 + 321.043886</f>
        <v>228.96254889200014</v>
      </c>
      <c r="DA5" s="156" t="b">
        <v>0</v>
      </c>
      <c r="DB5" s="156">
        <v>3</v>
      </c>
      <c r="DC5" s="156">
        <v>7000</v>
      </c>
      <c r="DD5" s="175">
        <f xml:space="preserve"> -1.96836918E-12*DC5^4 + 0.0000000223263403*DC5^3 - 0.00015881897*DC5^2 + 0.678982126*DC5 - 98.516196</f>
        <v>-195.89052228000077</v>
      </c>
      <c r="DE5" s="175">
        <f xml:space="preserve"> 0.0000325080672*DC5^2 - 0.237650785*DC5 + 321.043886</f>
        <v>250.38368380000003</v>
      </c>
      <c r="DF5" s="156" t="b">
        <v>1</v>
      </c>
      <c r="DG5" s="156">
        <v>0</v>
      </c>
    </row>
    <row r="6" spans="1:111" x14ac:dyDescent="0.25">
      <c r="A6" s="156" t="s">
        <v>131</v>
      </c>
      <c r="B6" s="156">
        <v>0</v>
      </c>
      <c r="C6" s="175">
        <f xml:space="preserve"> -0.0000000000067919258*B6^4 + 0.0000000945983196*B6^3 - 0.000504025587*B6^2 + 1.22127801*B6</f>
        <v>0</v>
      </c>
      <c r="D6" s="175">
        <f xml:space="preserve"> 0.0000182672053*B6^2 - 0.165450041*B6 + 1022.13715</f>
        <v>1022.13715</v>
      </c>
      <c r="E6" s="156" t="b">
        <v>0</v>
      </c>
      <c r="F6" s="156">
        <v>2</v>
      </c>
      <c r="G6" s="156">
        <v>100</v>
      </c>
      <c r="H6" s="175">
        <f xml:space="preserve"> -0.0000000000067919258*G6^4 + 0.0000000945983196*G6^3 - 0.000504025587*G6^2 + 1.22127801*G6</f>
        <v>117.18146425702001</v>
      </c>
      <c r="I6" s="175">
        <f xml:space="preserve"> 0.0000182672053*G6^2 - 0.165450041*G6 + 1022.13715</f>
        <v>1005.774817953</v>
      </c>
      <c r="J6" s="156" t="b">
        <v>0</v>
      </c>
      <c r="K6" s="156">
        <v>2</v>
      </c>
      <c r="L6" s="156">
        <v>200</v>
      </c>
      <c r="M6" s="175">
        <f xml:space="preserve"> -0.0000000000067919258*L6^4 + 0.0000000945983196*L6^3 - 0.000504025587*L6^2 + 1.22127801*L6</f>
        <v>224.84049799552002</v>
      </c>
      <c r="N6" s="175">
        <f xml:space="preserve"> 0.0000182672053*L6^2 - 0.165450041*L6 + 1022.13715</f>
        <v>989.77783001199998</v>
      </c>
      <c r="O6" s="156" t="b">
        <v>0</v>
      </c>
      <c r="P6" s="156">
        <v>2</v>
      </c>
      <c r="Q6" s="156">
        <v>400</v>
      </c>
      <c r="R6" s="175">
        <f xml:space="preserve"> -0.0000000000067919258*Q6^4 + 0.0000000945983196*Q6^3 - 0.000504025587*Q6^2 + 1.22127801*Q6</f>
        <v>413.74752923392003</v>
      </c>
      <c r="S6" s="175">
        <f xml:space="preserve"> 0.0000182672053*Q6^2 - 0.165450041*Q6 + 1022.13715</f>
        <v>958.87988644799998</v>
      </c>
      <c r="T6" s="156" t="b">
        <v>0</v>
      </c>
      <c r="U6" s="156">
        <v>2</v>
      </c>
      <c r="V6" s="156">
        <v>600</v>
      </c>
      <c r="W6" s="175">
        <f xml:space="preserve"> -0.0000000000067919258*V6^4 + 0.0000000945983196*V6^3 - 0.000504025587*V6^2 + 1.22127801*V6</f>
        <v>570.87059812991993</v>
      </c>
      <c r="X6" s="175">
        <f xml:space="preserve"> 0.0000182672053*V6^2 - 0.165450041*V6 + 1022.13715</f>
        <v>929.44331930800001</v>
      </c>
      <c r="Y6" s="156" t="b">
        <v>0</v>
      </c>
      <c r="Z6" s="156">
        <v>2</v>
      </c>
      <c r="AA6" s="156">
        <v>800</v>
      </c>
      <c r="AB6" s="175">
        <f xml:space="preserve"> -0.0000000000067919258*AA6^4 + 0.0000000945983196*AA6^3 - 0.000504025587*AA6^2 + 1.22127801*AA6</f>
        <v>700.09839914752001</v>
      </c>
      <c r="AC6" s="175">
        <f xml:space="preserve"> 0.0000182672053*AA6^2 - 0.165450041*AA6 + 1022.13715</f>
        <v>901.46812859199997</v>
      </c>
      <c r="AD6" s="156" t="b">
        <v>0</v>
      </c>
      <c r="AE6" s="156">
        <v>2</v>
      </c>
      <c r="AF6" s="156">
        <v>1000</v>
      </c>
      <c r="AG6" s="175">
        <f xml:space="preserve"> -0.0000000000067919258*AF6^4 + 0.0000000945983196*AF6^3 - 0.000504025587*AF6^2 + 1.22127801*AF6</f>
        <v>805.05881680000005</v>
      </c>
      <c r="AH6" s="175">
        <f xml:space="preserve"> 0.0000182672053*AF6^2 - 0.165450041*AF6 + 1022.13715</f>
        <v>874.95431430000008</v>
      </c>
      <c r="AI6" s="156" t="b">
        <v>0</v>
      </c>
      <c r="AJ6" s="156">
        <v>2</v>
      </c>
      <c r="AK6" s="156">
        <v>1500</v>
      </c>
      <c r="AL6" s="175">
        <f xml:space="preserve"> -0.0000000000067919258*AK6^4 + 0.0000000945983196*AK6^3 - 0.000504025587*AK6^2 + 1.22127801*AK6</f>
        <v>982.74464853749998</v>
      </c>
      <c r="AM6" s="175">
        <f xml:space="preserve"> 0.0000182672053*AK6^2 - 0.165450041*AK6 + 1022.13715</f>
        <v>815.06330042500008</v>
      </c>
      <c r="AN6" s="156" t="b">
        <v>0</v>
      </c>
      <c r="AO6" s="156">
        <v>2</v>
      </c>
      <c r="AP6" s="156">
        <v>2000</v>
      </c>
      <c r="AQ6" s="175">
        <f xml:space="preserve"> -0.0000000000067919258*AP6^4 + 0.0000000945983196*AP6^3 - 0.000504025587*AP6^2 + 1.22127801*AP6</f>
        <v>1074.569416</v>
      </c>
      <c r="AR6" s="175">
        <f xml:space="preserve"> 0.0000182672053*AP6^2 - 0.165450041*AP6 + 1022.13715</f>
        <v>764.30588920000002</v>
      </c>
      <c r="AS6" s="156" t="b">
        <v>0</v>
      </c>
      <c r="AT6" s="156">
        <v>2</v>
      </c>
      <c r="AU6" s="156">
        <v>2500</v>
      </c>
      <c r="AV6" s="175">
        <f xml:space="preserve"> -0.0000000000067919258*AU6^4 + 0.0000000945983196*AU6^3 - 0.000504025587*AU6^2 + 1.22127801*AU6</f>
        <v>1115.8242484375</v>
      </c>
      <c r="AW6" s="175">
        <f xml:space="preserve"> 0.0000182672053*AU6^2 - 0.165450041*AU6 + 1022.13715</f>
        <v>722.68208062500003</v>
      </c>
      <c r="AX6" s="156" t="b">
        <v>0</v>
      </c>
      <c r="AY6" s="156">
        <v>2</v>
      </c>
      <c r="AZ6" s="156">
        <v>3000</v>
      </c>
      <c r="BA6" s="175">
        <f xml:space="preserve"> -0.0000000000067919258*AZ6^4 + 0.0000000945983196*AZ6^3 - 0.000504025587*AZ6^2 + 1.22127801*AZ6</f>
        <v>1131.6123864000001</v>
      </c>
      <c r="BB6" s="175">
        <f xml:space="preserve"> 0.0000182672053*AZ6^2 - 0.165450041*AZ6 + 1022.13715</f>
        <v>690.19187469999997</v>
      </c>
      <c r="BC6" s="156" t="b">
        <v>0</v>
      </c>
      <c r="BD6" s="156">
        <v>2</v>
      </c>
      <c r="BE6" s="156">
        <v>3500</v>
      </c>
      <c r="BF6" s="175">
        <f xml:space="preserve"> -0.0000000000067919258*BE6^4 + 0.0000000945983196*BE6^3 - 0.000504025587*BE6^2 + 1.22127801*BE6</f>
        <v>1136.8491817374997</v>
      </c>
      <c r="BG6" s="175">
        <f xml:space="preserve"> 0.0000182672053*BE6^2 - 0.165450041*BE6 + 1022.13715</f>
        <v>666.83527142499997</v>
      </c>
      <c r="BH6" s="156" t="b">
        <v>0</v>
      </c>
      <c r="BI6" s="156">
        <v>2</v>
      </c>
      <c r="BJ6" s="156">
        <v>4000</v>
      </c>
      <c r="BK6" s="175">
        <f xml:space="preserve"> -0.0000000000067919258*BJ6^4 + 0.0000000945983196*BJ6^3 - 0.000504025587*BJ6^2 + 1.22127801*BJ6</f>
        <v>1136.2620975999998</v>
      </c>
      <c r="BL6" s="175">
        <f xml:space="preserve"> 0.0000182672053*BJ6^2 - 0.165450041*BJ6 + 1022.13715</f>
        <v>652.61227080000003</v>
      </c>
      <c r="BM6" s="156" t="b">
        <v>0</v>
      </c>
      <c r="BN6" s="156">
        <v>2</v>
      </c>
      <c r="BO6" s="156">
        <v>4500</v>
      </c>
      <c r="BP6" s="175">
        <f xml:space="preserve"> -0.0000000000067919258*BO6^4 + 0.0000000945983196*BO6^3 - 0.000504025587*BO6^2 + 1.22127801*BO6</f>
        <v>1124.3907084374996</v>
      </c>
      <c r="BQ6" s="175">
        <f xml:space="preserve"> 0.0000182672053*BO6^2 - 0.165450041*BO6 + 1022.13715</f>
        <v>647.52287282500015</v>
      </c>
      <c r="BR6" s="156" t="b">
        <v>0</v>
      </c>
      <c r="BS6" s="156">
        <v>2</v>
      </c>
      <c r="BT6" s="156">
        <v>5000</v>
      </c>
      <c r="BU6" s="175">
        <f xml:space="preserve"> -0.0000000000067919258*BT6^4 + 0.0000000945983196*BT6^3 - 0.000504025587*BT6^2 + 1.22127801*BT6</f>
        <v>1085.5866999999998</v>
      </c>
      <c r="BV6" s="175">
        <f xml:space="preserve"> 0.0000182672053*BT6^2 - 0.165450041*BT6 + 1022.13715</f>
        <v>651.5670775000001</v>
      </c>
      <c r="BW6" s="156" t="b">
        <v>0</v>
      </c>
      <c r="BX6" s="156">
        <v>2</v>
      </c>
      <c r="BY6" s="156">
        <v>6000</v>
      </c>
      <c r="BZ6" s="175">
        <f xml:space="preserve"> -0.0000000000067919258*BY6^4 + 0.0000000945983196*BY6^3 - 0.000504025587*BY6^2 + 1.22127801*BY6</f>
        <v>813.64812479999819</v>
      </c>
      <c r="CA6" s="175">
        <f xml:space="preserve"> 0.0000182672053*BY6^2 - 0.165450041*BY6 + 1022.13715</f>
        <v>687.05629479999993</v>
      </c>
      <c r="CB6" s="156" t="b">
        <v>0</v>
      </c>
      <c r="CC6" s="156">
        <v>2</v>
      </c>
      <c r="CD6" s="156">
        <v>6200</v>
      </c>
      <c r="CE6" s="175">
        <f xml:space="preserve"> -0.0000000000067919258*CD6^4 + 0.0000000945983196*CD6^3 - 0.000504025587*CD6^2 + 1.22127801*CD6</f>
        <v>706.63064056191888</v>
      </c>
      <c r="CF6" s="175">
        <f xml:space="preserve"> 0.0000182672053*CD6^2 - 0.165450041*CD6 + 1022.13715</f>
        <v>698.53826753200008</v>
      </c>
      <c r="CG6" s="156" t="b">
        <v>0</v>
      </c>
      <c r="CH6" s="156">
        <v>2</v>
      </c>
      <c r="CI6" s="156">
        <v>6400</v>
      </c>
      <c r="CJ6" s="175">
        <f xml:space="preserve"> -0.0000000000067919258*CI6^4 + 0.0000000945983196*CI6^3 - 0.000504025587*CI6^2 + 1.22127801*CI6</f>
        <v>574.71249344511853</v>
      </c>
      <c r="CK6" s="175">
        <f xml:space="preserve"> 0.0000182672053*CI6^2 - 0.165450041*CI6 + 1022.13715</f>
        <v>711.48161668799992</v>
      </c>
      <c r="CL6" s="156" t="b">
        <v>0</v>
      </c>
      <c r="CM6" s="156">
        <v>2</v>
      </c>
      <c r="CN6" s="156">
        <v>6600</v>
      </c>
      <c r="CO6" s="175">
        <f xml:space="preserve"> -0.0000000000067919258*CN6^4 + 0.0000000945983196*CN6^3 - 0.000504025587*CN6^2 + 1.22127801*CN6</f>
        <v>414.21888934272374</v>
      </c>
      <c r="CP6" s="175">
        <f xml:space="preserve"> 0.0000182672053*CN6^2 - 0.165450041*CN6 + 1022.13715</f>
        <v>725.88634226799991</v>
      </c>
      <c r="CQ6" s="156" t="b">
        <v>0</v>
      </c>
      <c r="CR6" s="156">
        <v>2</v>
      </c>
      <c r="CS6" s="156">
        <v>6800</v>
      </c>
      <c r="CT6" s="175">
        <f xml:space="preserve"> -0.0000000000067919258*CS6^4 + 0.0000000945983196*CS6^3 - 0.000504025587*CS6^2 + 1.22127801*CS6</f>
        <v>221.21422419712326</v>
      </c>
      <c r="CU6" s="175">
        <f xml:space="preserve"> 0.0000182672053*CS6^2 - 0.165450041*CS6 + 1022.13715</f>
        <v>741.75244427200005</v>
      </c>
      <c r="CV6" s="156" t="b">
        <v>0</v>
      </c>
      <c r="CW6" s="156">
        <v>2</v>
      </c>
      <c r="CX6" s="156">
        <v>6900</v>
      </c>
      <c r="CY6" s="175">
        <f xml:space="preserve"> -0.0000000000067919258*CX6^4 + 0.0000000945983196*CX6^3 - 0.000504025587*CX6^2 + 1.22127801*CX6</f>
        <v>111.21905224422153</v>
      </c>
      <c r="CZ6" s="175">
        <f xml:space="preserve"> 0.0000182672053*CX6^2 - 0.165450041*CX6 + 1022.13715</f>
        <v>750.23351143299999</v>
      </c>
      <c r="DA6" s="156" t="b">
        <v>0</v>
      </c>
      <c r="DB6" s="156">
        <v>2</v>
      </c>
      <c r="DC6" s="156">
        <v>7000</v>
      </c>
      <c r="DD6" s="175">
        <f xml:space="preserve"> -0.0000000000067919258*DC6^4 + 0.0000000945983196*DC6^3 - 0.000504025587*DC6^2 + 1.22127801*DC6</f>
        <v>-8.4979160000002594</v>
      </c>
      <c r="DE6" s="175">
        <f xml:space="preserve"> 0.0000182672053*DC6^2 - 0.165450041*DC6 + 1022.13715</f>
        <v>759.0799227</v>
      </c>
      <c r="DF6" s="156" t="b">
        <v>1</v>
      </c>
      <c r="DG6" s="156">
        <v>0</v>
      </c>
    </row>
    <row r="7" spans="1:111" x14ac:dyDescent="0.25">
      <c r="A7" s="156" t="s">
        <v>128</v>
      </c>
      <c r="B7" s="156">
        <v>0</v>
      </c>
      <c r="C7" s="175">
        <f xml:space="preserve"> -0.0000000000069067777*B7^4 + 0.0000000964451557*B7^3 - 0.000510827416*B7^2 + 1.21848117*B7 + 51.4486088</f>
        <v>51.448608800000002</v>
      </c>
      <c r="D7" s="175">
        <f xml:space="preserve"> 0.0000185995137*B7^2 - 0.167922431*B7 + 1120.68543</f>
        <v>1120.68543</v>
      </c>
      <c r="E7" s="156" t="b">
        <v>0</v>
      </c>
      <c r="F7" s="156">
        <v>1</v>
      </c>
      <c r="G7" s="156">
        <v>100</v>
      </c>
      <c r="H7" s="175">
        <f xml:space="preserve"> -0.0000000000069067777*G7^4 + 0.0000000964451557*G7^3 - 0.000510827416*G7^2 + 1.21848117*G7 + 51.4486088</f>
        <v>168.28420611793001</v>
      </c>
      <c r="I7" s="175">
        <f xml:space="preserve"> 0.0000185995137*G7^2 - 0.167922431*G7 + 1120.68543</f>
        <v>1104.079182037</v>
      </c>
      <c r="J7" s="156" t="b">
        <v>0</v>
      </c>
      <c r="K7" s="156">
        <v>1</v>
      </c>
      <c r="L7" s="156">
        <v>200</v>
      </c>
      <c r="M7" s="175">
        <f xml:space="preserve"> -0.0000000000069067777*L7^4 + 0.0000000964451557*L7^3 - 0.000510827416*L7^2 + 1.21848117*L7 + 51.4486088</f>
        <v>275.47225656128001</v>
      </c>
      <c r="N7" s="175">
        <f xml:space="preserve"> 0.0000185995137*L7^2 - 0.167922431*L7 + 1120.68543</f>
        <v>1087.8449243479999</v>
      </c>
      <c r="O7" s="156" t="b">
        <v>0</v>
      </c>
      <c r="P7" s="156">
        <v>1</v>
      </c>
      <c r="Q7" s="156">
        <v>400</v>
      </c>
      <c r="R7" s="175">
        <f xml:space="preserve"> -0.0000000000069067777*Q7^4 + 0.0000000964451557*Q7^3 - 0.000510827416*Q7^2 + 1.21848117*Q7 + 51.4486088</f>
        <v>463.10436669568003</v>
      </c>
      <c r="S7" s="175">
        <f xml:space="preserve"> 0.0000185995137*Q7^2 - 0.167922431*Q7 + 1120.68543</f>
        <v>1056.4923797920001</v>
      </c>
      <c r="T7" s="156" t="b">
        <v>0</v>
      </c>
      <c r="U7" s="156">
        <v>1</v>
      </c>
      <c r="V7" s="156">
        <v>600</v>
      </c>
      <c r="W7" s="175">
        <f xml:space="preserve"> -0.0000000000069067777*V7^4 + 0.0000000964451557*V7^3 - 0.000510827416*V7^2 + 1.21848117*V7 + 51.4486088</f>
        <v>618.57647628127995</v>
      </c>
      <c r="X7" s="175">
        <f xml:space="preserve"> 0.0000185995137*V7^2 - 0.167922431*V7 + 1120.68543</f>
        <v>1026.6277963319999</v>
      </c>
      <c r="Y7" s="156" t="b">
        <v>0</v>
      </c>
      <c r="Z7" s="156">
        <v>1</v>
      </c>
      <c r="AA7" s="156">
        <v>800</v>
      </c>
      <c r="AB7" s="175">
        <f xml:space="preserve"> -0.0000000000069067777*AA7^4 + 0.0000000964451557*AA7^3 - 0.000510827416*AA7^2 + 1.21848117*AA7 + 51.4486088</f>
        <v>745.85490213247999</v>
      </c>
      <c r="AC7" s="175">
        <f xml:space="preserve"> 0.0000185995137*AA7^2 - 0.167922431*AA7 + 1120.68543</f>
        <v>998.25117396799999</v>
      </c>
      <c r="AD7" s="156" t="b">
        <v>0</v>
      </c>
      <c r="AE7" s="156">
        <v>1</v>
      </c>
      <c r="AF7" s="156">
        <v>1000</v>
      </c>
      <c r="AG7" s="175">
        <f xml:space="preserve"> -0.0000000000069067777*AF7^4 + 0.0000000964451557*AF7^3 - 0.000510827416*AF7^2 + 1.21848117*AF7 + 51.4486088</f>
        <v>848.6407408</v>
      </c>
      <c r="AH7" s="175">
        <f xml:space="preserve"> 0.0000185995137*AF7^2 - 0.167922431*AF7 + 1120.68543</f>
        <v>971.36251270000002</v>
      </c>
      <c r="AI7" s="156" t="b">
        <v>0</v>
      </c>
      <c r="AJ7" s="156">
        <v>1</v>
      </c>
      <c r="AK7" s="156">
        <v>1500</v>
      </c>
      <c r="AL7" s="175">
        <f xml:space="preserve"> -0.0000000000069067777*AK7^4 + 0.0000000964451557*AK7^3 - 0.000510827416*AK7^2 + 1.21848117*AK7 + 51.4486088</f>
        <v>1020.34551618125</v>
      </c>
      <c r="AM7" s="175">
        <f xml:space="preserve"> 0.0000185995137*AK7^2 - 0.167922431*AK7 + 1120.68543</f>
        <v>910.65068932500003</v>
      </c>
      <c r="AN7" s="156" t="b">
        <v>0</v>
      </c>
      <c r="AO7" s="156">
        <v>1</v>
      </c>
      <c r="AP7" s="156">
        <v>2000</v>
      </c>
      <c r="AQ7" s="175">
        <f xml:space="preserve"> -0.0000000000069067777*AP7^4 + 0.0000000964451557*AP7^3 - 0.000510827416*AP7^2 + 1.21848117*AP7 + 51.4486088</f>
        <v>1106.1540872</v>
      </c>
      <c r="AR7" s="175">
        <f xml:space="preserve"> 0.0000185995137*AP7^2 - 0.167922431*AP7 + 1120.68543</f>
        <v>859.23862280000003</v>
      </c>
      <c r="AS7" s="156" t="b">
        <v>0</v>
      </c>
      <c r="AT7" s="156">
        <v>1</v>
      </c>
      <c r="AU7" s="156">
        <v>2500</v>
      </c>
      <c r="AV7" s="175">
        <f xml:space="preserve"> -0.0000000000069067777*AU7^4 + 0.0000000964451557*AU7^3 - 0.000510827416*AU7^2 + 1.21848117*AU7 + 51.4486088</f>
        <v>1142.1397377062501</v>
      </c>
      <c r="AW7" s="175">
        <f xml:space="preserve"> 0.0000185995137*AU7^2 - 0.167922431*AU7 + 1120.68543</f>
        <v>817.12631312500002</v>
      </c>
      <c r="AX7" s="156" t="b">
        <v>0</v>
      </c>
      <c r="AY7" s="156">
        <v>1</v>
      </c>
      <c r="AZ7" s="156">
        <v>3000</v>
      </c>
      <c r="BA7" s="175">
        <f xml:space="preserve"> -0.0000000000069067777*AZ7^4 + 0.0000000964451557*AZ7^3 - 0.000510827416*AZ7^2 + 1.21848117*AZ7 + 51.4486088</f>
        <v>1154.0155850000003</v>
      </c>
      <c r="BB7" s="175">
        <f xml:space="preserve"> 0.0000185995137*AZ7^2 - 0.167922431*AZ7 + 1120.68543</f>
        <v>784.31376030000001</v>
      </c>
      <c r="BC7" s="156" t="b">
        <v>0</v>
      </c>
      <c r="BD7" s="156">
        <v>1</v>
      </c>
      <c r="BE7" s="156">
        <v>3500</v>
      </c>
      <c r="BF7" s="175">
        <f xml:space="preserve"> -0.0000000000069067777*BE7^4 + 0.0000000964451557*BE7^3 - 0.000510827416*BE7^2 + 1.21848117*BE7 + 51.4486088</f>
        <v>1157.1345798312498</v>
      </c>
      <c r="BG7" s="175">
        <f xml:space="preserve"> 0.0000185995137*BE7^2 - 0.167922431*BE7 + 1120.68543</f>
        <v>760.80096432499988</v>
      </c>
      <c r="BH7" s="156" t="b">
        <v>0</v>
      </c>
      <c r="BI7" s="156">
        <v>1</v>
      </c>
      <c r="BJ7" s="156">
        <v>4000</v>
      </c>
      <c r="BK7" s="175">
        <f xml:space="preserve"> -0.0000000000069067777*BJ7^4 + 0.0000000964451557*BJ7^3 - 0.000510827416*BJ7^2 + 1.21848117*BJ7 + 51.4486088</f>
        <v>1156.4895064</v>
      </c>
      <c r="BL7" s="175">
        <f xml:space="preserve"> 0.0000185995137*BJ7^2 - 0.167922431*BJ7 + 1120.68543</f>
        <v>746.58792519999997</v>
      </c>
      <c r="BM7" s="156" t="b">
        <v>0</v>
      </c>
      <c r="BN7" s="156">
        <v>1</v>
      </c>
      <c r="BO7" s="156">
        <v>4500</v>
      </c>
      <c r="BP7" s="175">
        <f xml:space="preserve"> -0.0000000000069067777*BO7^4 + 0.0000000964451557*BO7^3 - 0.000510827416*BO7^2 + 1.21848117*BO7 + 51.4486088</f>
        <v>1146.7129823562507</v>
      </c>
      <c r="BQ7" s="175">
        <f xml:space="preserve"> 0.0000185995137*BO7^2 - 0.167922431*BO7 + 1120.68543</f>
        <v>741.67464292499994</v>
      </c>
      <c r="BR7" s="156" t="b">
        <v>0</v>
      </c>
      <c r="BS7" s="156">
        <v>1</v>
      </c>
      <c r="BT7" s="156">
        <v>5000</v>
      </c>
      <c r="BU7" s="175">
        <f xml:space="preserve"> -0.0000000000069067777*BT7^4 + 0.0000000964451557*BT7^3 - 0.000510827416*BT7^2 + 1.21848117*BT7 + 51.4486088</f>
        <v>1112.0774588000002</v>
      </c>
      <c r="BV7" s="175">
        <f xml:space="preserve"> 0.0000185995137*BT7^2 - 0.167922431*BT7 + 1120.68543</f>
        <v>746.06111749999991</v>
      </c>
      <c r="BW7" s="156" t="b">
        <v>0</v>
      </c>
      <c r="BX7" s="156">
        <v>1</v>
      </c>
      <c r="BY7" s="156">
        <v>6000</v>
      </c>
      <c r="BZ7" s="175">
        <f xml:space="preserve"> -0.0000000000069067777*BY7^4 + 0.0000000964451557*BY7^3 - 0.000510827416*BY7^2 + 1.21848117*BY7 + 51.4486088</f>
        <v>853.51838480000026</v>
      </c>
      <c r="CA7" s="175">
        <f xml:space="preserve"> 0.0000185995137*BY7^2 - 0.167922431*BY7 + 1120.68543</f>
        <v>782.73333719999994</v>
      </c>
      <c r="CB7" s="156" t="b">
        <v>0</v>
      </c>
      <c r="CC7" s="156">
        <v>1</v>
      </c>
      <c r="CD7" s="156">
        <v>6200</v>
      </c>
      <c r="CE7" s="175">
        <f xml:space="preserve"> -0.0000000000069067777*CD7^4 + 0.0000000964451557*CD7^3 - 0.000510827416*CD7^2 + 1.21848117*CD7 + 51.4486088</f>
        <v>749.72026217887799</v>
      </c>
      <c r="CF7" s="175">
        <f xml:space="preserve"> 0.0000185995137*CD7^2 - 0.167922431*CD7 + 1120.68543</f>
        <v>794.53166442799989</v>
      </c>
      <c r="CG7" s="156" t="b">
        <v>0</v>
      </c>
      <c r="CH7" s="156">
        <v>1</v>
      </c>
      <c r="CI7" s="156">
        <v>6400</v>
      </c>
      <c r="CJ7" s="175">
        <f xml:space="preserve"> -0.0000000000069067777*CI7^4 + 0.0000000964451557*CI7^3 - 0.000510827416*CI7^2 + 1.21848117*CI7 + 51.4486088</f>
        <v>621.10589957248033</v>
      </c>
      <c r="CK7" s="175">
        <f xml:space="preserve"> 0.0000185995137*CI7^2 - 0.167922431*CI7 + 1120.68543</f>
        <v>807.817952752</v>
      </c>
      <c r="CL7" s="156" t="b">
        <v>0</v>
      </c>
      <c r="CM7" s="156">
        <v>1</v>
      </c>
      <c r="CN7" s="156">
        <v>6600</v>
      </c>
      <c r="CO7" s="175">
        <f xml:space="preserve"> -0.0000000000069067777*CN7^4 + 0.0000000964451557*CN7^3 - 0.000510827416*CN7^2 + 1.21848117*CN7 + 51.4486088</f>
        <v>463.95022614847915</v>
      </c>
      <c r="CP7" s="175">
        <f xml:space="preserve"> 0.0000185995137*CN7^2 - 0.167922431*CN7 + 1120.68543</f>
        <v>822.59220217199982</v>
      </c>
      <c r="CQ7" s="156" t="b">
        <v>0</v>
      </c>
      <c r="CR7" s="156">
        <v>1</v>
      </c>
      <c r="CS7" s="156">
        <v>6800</v>
      </c>
      <c r="CT7" s="175">
        <f xml:space="preserve"> -0.0000000000069067777*CS7^4 + 0.0000000964451557*CS7^3 - 0.000510827416*CS7^2 + 1.21848117*CS7 + 51.4486088</f>
        <v>274.26295081088085</v>
      </c>
      <c r="CU7" s="175">
        <f xml:space="preserve"> 0.0000185995137*CS7^2 - 0.167922431*CS7 + 1120.68543</f>
        <v>838.85441268800002</v>
      </c>
      <c r="CV7" s="156" t="b">
        <v>0</v>
      </c>
      <c r="CW7" s="156">
        <v>1</v>
      </c>
      <c r="CX7" s="156">
        <v>6900</v>
      </c>
      <c r="CY7" s="175">
        <f xml:space="preserve"> -0.0000000000069067777*CX7^4 + 0.0000000964451557*CX7^3 - 0.000510827416*CX7^2 + 1.21848117*CX7 + 51.4486088</f>
        <v>165.90047529113019</v>
      </c>
      <c r="CZ7" s="175">
        <f xml:space="preserve"> 0.0000185995137*CX7^2 - 0.167922431*CX7 + 1120.68543</f>
        <v>847.54350335700008</v>
      </c>
      <c r="DA7" s="156" t="b">
        <v>0</v>
      </c>
      <c r="DB7" s="156">
        <v>1</v>
      </c>
      <c r="DC7" s="156">
        <v>7000</v>
      </c>
      <c r="DD7" s="175">
        <f xml:space="preserve"> -0.0000000000069067777*DC7^4 + 0.0000000964451557*DC7^3 - 0.000510827416*DC7^2 + 1.21848117*DC7 + 51.4486088</f>
        <v>47.788562200000015</v>
      </c>
      <c r="DE7" s="175">
        <f xml:space="preserve"> 0.0000185995137*DC7^2 - 0.167922431*DC7 + 1120.68543</f>
        <v>856.60458429999983</v>
      </c>
      <c r="DF7" s="156" t="b">
        <v>1</v>
      </c>
      <c r="DG7" s="156">
        <v>0</v>
      </c>
    </row>
  </sheetData>
  <mergeCells count="22">
    <mergeCell ref="BE1:BI1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  <mergeCell ref="CN1:CR1"/>
    <mergeCell ref="CS1:CW1"/>
    <mergeCell ref="CX1:DB1"/>
    <mergeCell ref="DC1:DG1"/>
    <mergeCell ref="BJ1:BN1"/>
    <mergeCell ref="BO1:BS1"/>
    <mergeCell ref="BT1:BX1"/>
    <mergeCell ref="BY1:CC1"/>
    <mergeCell ref="CD1:CH1"/>
    <mergeCell ref="CI1:C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O74"/>
  <sheetViews>
    <sheetView zoomScale="80" zoomScaleNormal="80" workbookViewId="0">
      <selection activeCell="E73" sqref="E73"/>
    </sheetView>
  </sheetViews>
  <sheetFormatPr defaultColWidth="6.7109375" defaultRowHeight="14.25" x14ac:dyDescent="0.2"/>
  <cols>
    <col min="1" max="1" width="2.140625" style="63" customWidth="1"/>
    <col min="2" max="2" width="39.140625" style="63" bestFit="1" customWidth="1"/>
    <col min="3" max="3" width="16.7109375" style="63" bestFit="1" customWidth="1"/>
    <col min="4" max="4" width="9.85546875" style="63" bestFit="1" customWidth="1"/>
    <col min="5" max="5" width="42" style="63" bestFit="1" customWidth="1"/>
    <col min="6" max="6" width="8.5703125" style="65" customWidth="1"/>
    <col min="7" max="7" width="6.7109375" style="65" customWidth="1"/>
    <col min="8" max="8" width="12" style="65" bestFit="1" customWidth="1"/>
    <col min="9" max="11" width="12" style="65" customWidth="1"/>
    <col min="12" max="15" width="6.7109375" style="65" customWidth="1"/>
    <col min="16" max="16384" width="6.7109375" style="63"/>
  </cols>
  <sheetData>
    <row r="1" spans="2:15" ht="15" thickBot="1" x14ac:dyDescent="0.25">
      <c r="D1" s="64"/>
      <c r="E1" s="64"/>
      <c r="G1" s="63"/>
      <c r="H1" s="63"/>
      <c r="I1" s="63"/>
      <c r="J1" s="63"/>
      <c r="K1" s="63"/>
      <c r="L1" s="63"/>
      <c r="M1" s="63"/>
      <c r="N1" s="63"/>
      <c r="O1" s="63"/>
    </row>
    <row r="2" spans="2:15" ht="15.75" thickBot="1" x14ac:dyDescent="0.3">
      <c r="B2" s="194" t="s">
        <v>33</v>
      </c>
      <c r="C2" s="195"/>
      <c r="D2" s="195"/>
      <c r="E2" s="196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ht="15" x14ac:dyDescent="0.25">
      <c r="B3" s="66" t="s">
        <v>34</v>
      </c>
      <c r="C3" s="127">
        <f>'Hearts Desire II'!M2</f>
        <v>7.0381816740976326</v>
      </c>
      <c r="D3" s="68" t="s">
        <v>35</v>
      </c>
      <c r="E3" s="69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5" ht="15.75" thickBot="1" x14ac:dyDescent="0.3">
      <c r="B4" s="66" t="s">
        <v>36</v>
      </c>
      <c r="C4" s="127">
        <f>'Hearts Desire II'!M3</f>
        <v>2.2736983634749994</v>
      </c>
      <c r="D4" s="68" t="s">
        <v>35</v>
      </c>
      <c r="E4" s="69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2:15" ht="15" x14ac:dyDescent="0.25">
      <c r="B5" s="70" t="s">
        <v>37</v>
      </c>
      <c r="C5" s="128">
        <f>'Hearts Desire II'!M4</f>
        <v>5.7069705582385257</v>
      </c>
      <c r="D5" s="71" t="s">
        <v>35</v>
      </c>
      <c r="E5" s="72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ht="15" x14ac:dyDescent="0.25">
      <c r="B6" s="66" t="s">
        <v>38</v>
      </c>
      <c r="C6" s="127">
        <f>'Hearts Desire II'!M5</f>
        <v>2.4262881338860907</v>
      </c>
      <c r="D6" s="68" t="s">
        <v>35</v>
      </c>
      <c r="E6" s="69" t="s">
        <v>39</v>
      </c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s="65" customFormat="1" ht="15" x14ac:dyDescent="0.25">
      <c r="B7" s="66" t="s">
        <v>40</v>
      </c>
      <c r="C7" s="127">
        <f>'Hearts Desire II'!M6</f>
        <v>0.71628430667598497</v>
      </c>
      <c r="D7" s="68" t="s">
        <v>35</v>
      </c>
      <c r="E7" s="69"/>
      <c r="F7" s="63"/>
    </row>
    <row r="8" spans="2:15" s="65" customFormat="1" ht="15" x14ac:dyDescent="0.25">
      <c r="B8" s="66" t="s">
        <v>41</v>
      </c>
      <c r="C8" s="127">
        <f>'Hearts Desire II'!M7</f>
        <v>0</v>
      </c>
      <c r="D8" s="68" t="s">
        <v>35</v>
      </c>
      <c r="E8" s="69"/>
      <c r="F8" s="63"/>
    </row>
    <row r="9" spans="2:15" s="65" customFormat="1" ht="15" x14ac:dyDescent="0.25">
      <c r="B9" s="66" t="s">
        <v>42</v>
      </c>
      <c r="C9" s="138">
        <f>'Hearts Desire II'!M8</f>
        <v>0</v>
      </c>
      <c r="D9" s="68" t="s">
        <v>43</v>
      </c>
      <c r="E9" s="69"/>
      <c r="F9" s="63"/>
    </row>
    <row r="10" spans="2:15" s="65" customFormat="1" ht="15" x14ac:dyDescent="0.25">
      <c r="B10" s="66" t="s">
        <v>44</v>
      </c>
      <c r="C10" s="127">
        <f>'Hearts Desire II'!M9</f>
        <v>0.66683527142499999</v>
      </c>
      <c r="D10" s="68" t="s">
        <v>35</v>
      </c>
      <c r="E10" s="69"/>
      <c r="F10" s="63"/>
    </row>
    <row r="11" spans="2:15" s="65" customFormat="1" ht="15" x14ac:dyDescent="0.25">
      <c r="B11" s="66" t="s">
        <v>45</v>
      </c>
      <c r="C11" s="127">
        <f>'Hearts Desire II'!M10</f>
        <v>1.02213715</v>
      </c>
      <c r="D11" s="68" t="s">
        <v>35</v>
      </c>
      <c r="E11" s="69"/>
      <c r="F11" s="63"/>
    </row>
    <row r="12" spans="2:15" s="65" customFormat="1" ht="15.75" thickBot="1" x14ac:dyDescent="0.3">
      <c r="B12" s="73" t="s">
        <v>46</v>
      </c>
      <c r="C12" s="129">
        <f>'Hearts Desire II'!M11</f>
        <v>0.75846405714748333</v>
      </c>
      <c r="D12" s="74" t="s">
        <v>35</v>
      </c>
      <c r="E12" s="75"/>
      <c r="F12" s="63"/>
    </row>
    <row r="13" spans="2:15" s="65" customFormat="1" ht="15.75" thickBot="1" x14ac:dyDescent="0.3">
      <c r="B13" s="76"/>
      <c r="C13" s="77"/>
      <c r="D13" s="78"/>
      <c r="E13" s="78"/>
      <c r="F13" s="63"/>
    </row>
    <row r="14" spans="2:15" s="65" customFormat="1" ht="15.75" thickBot="1" x14ac:dyDescent="0.3">
      <c r="B14" s="194" t="s">
        <v>47</v>
      </c>
      <c r="C14" s="195"/>
      <c r="D14" s="195"/>
      <c r="E14" s="196"/>
      <c r="F14" s="63"/>
    </row>
    <row r="15" spans="2:15" s="65" customFormat="1" ht="15" x14ac:dyDescent="0.25">
      <c r="B15" s="66" t="s">
        <v>48</v>
      </c>
      <c r="C15" s="79">
        <f>C6*C7</f>
        <v>1.7379121137767679</v>
      </c>
      <c r="D15" s="68" t="s">
        <v>49</v>
      </c>
      <c r="E15" s="69"/>
      <c r="F15" s="63"/>
    </row>
    <row r="16" spans="2:15" s="65" customFormat="1" ht="15" x14ac:dyDescent="0.25">
      <c r="B16" s="66" t="s">
        <v>50</v>
      </c>
      <c r="C16" s="79">
        <f>C6*C5*2/3</f>
        <v>9.2311699639276092</v>
      </c>
      <c r="D16" s="68" t="s">
        <v>49</v>
      </c>
      <c r="E16" s="69"/>
      <c r="F16" s="63"/>
    </row>
    <row r="17" spans="2:6" s="65" customFormat="1" ht="15" x14ac:dyDescent="0.25">
      <c r="B17" s="66" t="s">
        <v>51</v>
      </c>
      <c r="C17" s="79">
        <f>C5*C6*(C7-C8/3)*2/3</f>
        <v>6.6121421774200648</v>
      </c>
      <c r="D17" s="68" t="s">
        <v>52</v>
      </c>
      <c r="E17" s="69"/>
      <c r="F17" s="63"/>
    </row>
    <row r="18" spans="2:6" s="65" customFormat="1" ht="15" x14ac:dyDescent="0.25">
      <c r="B18" s="66" t="s">
        <v>53</v>
      </c>
      <c r="C18" s="95">
        <f>C17*1025</f>
        <v>6777.445731855566</v>
      </c>
      <c r="D18" s="68" t="s">
        <v>54</v>
      </c>
      <c r="E18" s="69"/>
      <c r="F18" s="63"/>
    </row>
    <row r="19" spans="2:6" s="65" customFormat="1" ht="15" x14ac:dyDescent="0.25">
      <c r="B19" s="66" t="s">
        <v>55</v>
      </c>
      <c r="C19" s="79">
        <f>C17/(C5*C6*C7)</f>
        <v>0.66666666666666663</v>
      </c>
      <c r="D19" s="68"/>
      <c r="E19" s="69"/>
      <c r="F19" s="63"/>
    </row>
    <row r="20" spans="2:6" s="65" customFormat="1" ht="15" x14ac:dyDescent="0.25">
      <c r="B20" s="66" t="s">
        <v>56</v>
      </c>
      <c r="C20" s="79">
        <f>C18/(C3/3.048)^3</f>
        <v>550.46475586650479</v>
      </c>
      <c r="D20" s="68"/>
      <c r="E20" s="69"/>
      <c r="F20" s="63"/>
    </row>
    <row r="21" spans="2:6" s="65" customFormat="1" ht="15" x14ac:dyDescent="0.25">
      <c r="B21" s="66" t="s">
        <v>57</v>
      </c>
      <c r="C21" s="79">
        <f>1.34*(C5*3.28)^0.5</f>
        <v>5.7975504462439789</v>
      </c>
      <c r="D21" s="68" t="s">
        <v>58</v>
      </c>
      <c r="E21" s="69"/>
      <c r="F21" s="63"/>
    </row>
    <row r="22" spans="2:6" s="65" customFormat="1" ht="15" x14ac:dyDescent="0.25">
      <c r="B22" s="66" t="s">
        <v>59</v>
      </c>
      <c r="C22" s="67">
        <v>2.1</v>
      </c>
      <c r="D22" s="68" t="s">
        <v>60</v>
      </c>
      <c r="E22" s="69" t="s">
        <v>134</v>
      </c>
      <c r="F22" s="63"/>
    </row>
    <row r="23" spans="2:6" s="65" customFormat="1" ht="15.75" thickBot="1" x14ac:dyDescent="0.3">
      <c r="B23" s="73" t="s">
        <v>61</v>
      </c>
      <c r="C23" s="80">
        <f>C22*C18*9.81/1000/C16</f>
        <v>15.125077326877765</v>
      </c>
      <c r="D23" s="74" t="s">
        <v>62</v>
      </c>
      <c r="E23" s="223">
        <f>MAX(6.5,10*(1.3*C7+0.1*C5))</f>
        <v>15.018666545026331</v>
      </c>
      <c r="F23" s="63"/>
    </row>
    <row r="24" spans="2:6" s="65" customFormat="1" ht="15" thickBot="1" x14ac:dyDescent="0.25">
      <c r="B24" s="63"/>
      <c r="C24" s="63"/>
      <c r="D24" s="63"/>
      <c r="E24" s="63"/>
      <c r="F24" s="63"/>
    </row>
    <row r="25" spans="2:6" s="65" customFormat="1" ht="15.75" thickBot="1" x14ac:dyDescent="0.3">
      <c r="B25" s="194" t="s">
        <v>63</v>
      </c>
      <c r="C25" s="195"/>
      <c r="D25" s="195"/>
      <c r="E25" s="196"/>
    </row>
    <row r="26" spans="2:6" s="65" customFormat="1" x14ac:dyDescent="0.2">
      <c r="B26" s="81" t="s">
        <v>64</v>
      </c>
      <c r="C26" s="82">
        <f>C23</f>
        <v>15.125077326877765</v>
      </c>
      <c r="D26" s="68" t="s">
        <v>65</v>
      </c>
      <c r="E26" s="83"/>
    </row>
    <row r="27" spans="2:6" s="65" customFormat="1" x14ac:dyDescent="0.2">
      <c r="B27" s="81" t="s">
        <v>66</v>
      </c>
      <c r="C27" s="85">
        <v>500</v>
      </c>
      <c r="D27" s="68" t="s">
        <v>9</v>
      </c>
      <c r="E27" s="83" t="s">
        <v>135</v>
      </c>
    </row>
    <row r="28" spans="2:6" s="65" customFormat="1" x14ac:dyDescent="0.2">
      <c r="B28" s="84" t="s">
        <v>68</v>
      </c>
      <c r="C28" s="85">
        <v>14000</v>
      </c>
      <c r="D28" s="68" t="s">
        <v>65</v>
      </c>
      <c r="E28" s="69" t="s">
        <v>69</v>
      </c>
    </row>
    <row r="29" spans="2:6" s="65" customFormat="1" x14ac:dyDescent="0.2">
      <c r="B29" s="81" t="s">
        <v>70</v>
      </c>
      <c r="C29" s="82">
        <f>(C26*C27*C27/C28/2)^0.5</f>
        <v>11.620900708451748</v>
      </c>
      <c r="D29" s="68" t="s">
        <v>9</v>
      </c>
      <c r="E29" s="83" t="s">
        <v>71</v>
      </c>
    </row>
    <row r="30" spans="2:6" s="65" customFormat="1" x14ac:dyDescent="0.2">
      <c r="B30" s="81" t="s">
        <v>72</v>
      </c>
      <c r="C30" s="86">
        <v>12</v>
      </c>
      <c r="D30" s="68" t="s">
        <v>9</v>
      </c>
      <c r="E30" s="83"/>
    </row>
    <row r="31" spans="2:6" s="65" customFormat="1" x14ac:dyDescent="0.2">
      <c r="B31" s="81" t="s">
        <v>73</v>
      </c>
      <c r="C31" s="85">
        <f>10500000*80%</f>
        <v>8400000</v>
      </c>
      <c r="D31" s="68" t="s">
        <v>65</v>
      </c>
      <c r="E31" s="83" t="s">
        <v>74</v>
      </c>
    </row>
    <row r="32" spans="2:6" s="65" customFormat="1" x14ac:dyDescent="0.2">
      <c r="B32" s="81" t="s">
        <v>75</v>
      </c>
      <c r="C32" s="87">
        <f>1000*C30^3/12</f>
        <v>144000</v>
      </c>
      <c r="D32" s="68" t="s">
        <v>76</v>
      </c>
      <c r="E32" s="83"/>
    </row>
    <row r="33" spans="2:15" s="65" customFormat="1" x14ac:dyDescent="0.2">
      <c r="B33" s="81" t="s">
        <v>77</v>
      </c>
      <c r="C33" s="82">
        <f>C26*C27^4/384/C31/C32*1000</f>
        <v>2.0351883993371178</v>
      </c>
      <c r="D33" s="68" t="s">
        <v>9</v>
      </c>
      <c r="E33" s="83" t="s">
        <v>78</v>
      </c>
    </row>
    <row r="34" spans="2:15" s="65" customFormat="1" x14ac:dyDescent="0.2">
      <c r="B34" s="81" t="s">
        <v>79</v>
      </c>
      <c r="C34" s="82">
        <f>C27/C33</f>
        <v>245.67750099344869</v>
      </c>
      <c r="D34" s="68"/>
      <c r="E34" s="83"/>
    </row>
    <row r="35" spans="2:15" s="65" customFormat="1" ht="15" thickBot="1" x14ac:dyDescent="0.25">
      <c r="B35" s="88" t="s">
        <v>80</v>
      </c>
      <c r="C35" s="225">
        <f>C28*C30*C30/1000000</f>
        <v>2.016</v>
      </c>
      <c r="D35" s="89" t="s">
        <v>81</v>
      </c>
      <c r="E35" s="90" t="s">
        <v>82</v>
      </c>
    </row>
    <row r="36" spans="2:15" s="65" customFormat="1" x14ac:dyDescent="0.2">
      <c r="B36" s="91"/>
      <c r="C36" s="92"/>
      <c r="D36" s="93"/>
      <c r="E36" s="64"/>
    </row>
    <row r="37" spans="2:15" s="65" customFormat="1" x14ac:dyDescent="0.2">
      <c r="B37" s="63"/>
      <c r="C37" s="63"/>
      <c r="D37" s="63"/>
      <c r="E37" s="63"/>
    </row>
    <row r="38" spans="2:15" ht="15" thickBot="1" x14ac:dyDescent="0.25">
      <c r="G38" s="63"/>
      <c r="H38" s="63"/>
      <c r="I38" s="63"/>
      <c r="J38" s="63"/>
      <c r="K38" s="63"/>
      <c r="L38" s="63"/>
      <c r="M38" s="63"/>
      <c r="N38" s="63"/>
      <c r="O38" s="63"/>
    </row>
    <row r="39" spans="2:15" ht="15.75" thickBot="1" x14ac:dyDescent="0.3">
      <c r="B39" s="194" t="s">
        <v>86</v>
      </c>
      <c r="C39" s="195"/>
      <c r="D39" s="195"/>
      <c r="E39" s="196"/>
      <c r="G39" s="63"/>
      <c r="H39" s="63"/>
      <c r="I39" s="63"/>
      <c r="J39" s="63"/>
      <c r="K39" s="63"/>
      <c r="L39" s="63"/>
      <c r="M39" s="63"/>
      <c r="N39" s="63"/>
      <c r="O39" s="63"/>
    </row>
    <row r="40" spans="2:15" x14ac:dyDescent="0.2">
      <c r="B40" s="81" t="s">
        <v>64</v>
      </c>
      <c r="C40" s="82">
        <f>C23</f>
        <v>15.125077326877765</v>
      </c>
      <c r="D40" s="68" t="s">
        <v>65</v>
      </c>
      <c r="E40" s="83"/>
      <c r="G40" s="63"/>
      <c r="H40" s="63"/>
      <c r="I40" s="63"/>
      <c r="J40" s="63"/>
      <c r="K40" s="63"/>
      <c r="L40" s="63"/>
      <c r="M40" s="63"/>
      <c r="N40" s="63"/>
      <c r="O40" s="63"/>
    </row>
    <row r="41" spans="2:15" x14ac:dyDescent="0.2">
      <c r="B41" s="81" t="s">
        <v>66</v>
      </c>
      <c r="C41" s="87">
        <f>C27</f>
        <v>500</v>
      </c>
      <c r="D41" s="68" t="s">
        <v>9</v>
      </c>
      <c r="E41" s="83"/>
      <c r="G41" s="63"/>
      <c r="H41" s="63"/>
      <c r="I41" s="63"/>
      <c r="J41" s="63"/>
      <c r="K41" s="63"/>
      <c r="L41" s="63"/>
      <c r="M41" s="63"/>
      <c r="N41" s="63"/>
      <c r="O41" s="63"/>
    </row>
    <row r="42" spans="2:15" x14ac:dyDescent="0.2">
      <c r="B42" s="84" t="s">
        <v>68</v>
      </c>
      <c r="C42" s="87">
        <f>C28</f>
        <v>14000</v>
      </c>
      <c r="D42" s="68" t="s">
        <v>65</v>
      </c>
      <c r="E42" s="69" t="s">
        <v>69</v>
      </c>
      <c r="G42" s="63"/>
      <c r="H42" s="63"/>
      <c r="I42" s="63"/>
      <c r="J42" s="63"/>
      <c r="K42" s="63"/>
      <c r="L42" s="63"/>
      <c r="M42" s="63"/>
      <c r="N42" s="63"/>
      <c r="O42" s="63"/>
    </row>
    <row r="43" spans="2:15" x14ac:dyDescent="0.2">
      <c r="B43" s="81" t="s">
        <v>70</v>
      </c>
      <c r="C43" s="95">
        <f>(C40*C41*C41/C42/2)^0.5</f>
        <v>11.620900708451748</v>
      </c>
      <c r="D43" s="68" t="s">
        <v>9</v>
      </c>
      <c r="E43" s="83" t="s">
        <v>71</v>
      </c>
      <c r="G43" s="63"/>
      <c r="H43" s="63"/>
      <c r="I43" s="63"/>
      <c r="J43" s="63"/>
      <c r="K43" s="63"/>
      <c r="L43" s="63"/>
      <c r="M43" s="63"/>
      <c r="N43" s="63"/>
      <c r="O43" s="63"/>
    </row>
    <row r="44" spans="2:15" ht="15" thickBot="1" x14ac:dyDescent="0.25">
      <c r="B44" s="96" t="s">
        <v>72</v>
      </c>
      <c r="C44" s="97">
        <f>C30</f>
        <v>12</v>
      </c>
      <c r="D44" s="74" t="s">
        <v>9</v>
      </c>
      <c r="E44" s="98" t="s">
        <v>87</v>
      </c>
      <c r="G44" s="63"/>
      <c r="H44" s="63"/>
      <c r="I44" s="63"/>
      <c r="J44" s="63"/>
      <c r="K44" s="63"/>
      <c r="L44" s="63"/>
      <c r="M44" s="63"/>
      <c r="N44" s="63"/>
      <c r="O44" s="63"/>
    </row>
    <row r="45" spans="2:15" ht="15" thickBot="1" x14ac:dyDescent="0.25">
      <c r="G45" s="63"/>
      <c r="H45" s="63"/>
      <c r="I45" s="63"/>
      <c r="J45" s="63"/>
      <c r="K45" s="63"/>
      <c r="L45" s="63"/>
      <c r="M45" s="63"/>
      <c r="N45" s="63"/>
      <c r="O45" s="63"/>
    </row>
    <row r="46" spans="2:15" ht="15.75" thickBot="1" x14ac:dyDescent="0.3">
      <c r="B46" s="99" t="s">
        <v>88</v>
      </c>
      <c r="C46" s="186"/>
      <c r="D46" s="187"/>
      <c r="E46" s="100" t="s">
        <v>89</v>
      </c>
    </row>
    <row r="47" spans="2:15" x14ac:dyDescent="0.2">
      <c r="B47" s="81" t="s">
        <v>61</v>
      </c>
      <c r="C47" s="82">
        <f>C23</f>
        <v>15.125077326877765</v>
      </c>
      <c r="D47" s="101" t="s">
        <v>65</v>
      </c>
      <c r="E47" s="102"/>
    </row>
    <row r="48" spans="2:15" x14ac:dyDescent="0.2">
      <c r="B48" s="81" t="s">
        <v>90</v>
      </c>
      <c r="C48" s="87">
        <f>C6*1000</f>
        <v>2426.2881338860907</v>
      </c>
      <c r="D48" s="103" t="s">
        <v>9</v>
      </c>
      <c r="E48" s="102" t="s">
        <v>67</v>
      </c>
    </row>
    <row r="49" spans="2:5" x14ac:dyDescent="0.2">
      <c r="B49" s="104" t="s">
        <v>91</v>
      </c>
      <c r="C49" s="87">
        <f>C5*1000</f>
        <v>5706.9705582385259</v>
      </c>
      <c r="D49" s="103" t="s">
        <v>9</v>
      </c>
      <c r="E49" s="69" t="s">
        <v>92</v>
      </c>
    </row>
    <row r="50" spans="2:5" x14ac:dyDescent="0.2">
      <c r="B50" s="104" t="s">
        <v>93</v>
      </c>
      <c r="C50" s="87">
        <f>C28</f>
        <v>14000</v>
      </c>
      <c r="D50" s="103" t="s">
        <v>65</v>
      </c>
      <c r="E50" s="69" t="s">
        <v>69</v>
      </c>
    </row>
    <row r="51" spans="2:5" ht="15" thickBot="1" x14ac:dyDescent="0.25">
      <c r="B51" s="105" t="s">
        <v>94</v>
      </c>
      <c r="C51" s="106">
        <f>C47*C48*C49^2/12/C50</f>
        <v>7114460.3006204357</v>
      </c>
      <c r="D51" s="107" t="s">
        <v>84</v>
      </c>
      <c r="E51" s="108" t="s">
        <v>95</v>
      </c>
    </row>
    <row r="52" spans="2:5" ht="15" thickBot="1" x14ac:dyDescent="0.25"/>
    <row r="53" spans="2:5" ht="15.75" thickBot="1" x14ac:dyDescent="0.3">
      <c r="B53" s="188" t="s">
        <v>96</v>
      </c>
      <c r="C53" s="189"/>
      <c r="D53" s="189"/>
      <c r="E53" s="190"/>
    </row>
    <row r="54" spans="2:5" x14ac:dyDescent="0.2">
      <c r="B54" s="104" t="s">
        <v>97</v>
      </c>
      <c r="C54" s="87">
        <f>C27</f>
        <v>500</v>
      </c>
      <c r="D54" s="103" t="s">
        <v>9</v>
      </c>
      <c r="E54" s="69" t="s">
        <v>67</v>
      </c>
    </row>
    <row r="55" spans="2:5" x14ac:dyDescent="0.2">
      <c r="B55" s="104" t="s">
        <v>98</v>
      </c>
      <c r="C55" s="87">
        <f>(C10+C7)*1000</f>
        <v>1383.1195781009851</v>
      </c>
      <c r="D55" s="103" t="s">
        <v>9</v>
      </c>
      <c r="E55" s="69"/>
    </row>
    <row r="56" spans="2:5" x14ac:dyDescent="0.2">
      <c r="B56" s="104" t="s">
        <v>99</v>
      </c>
      <c r="C56" s="85">
        <v>0</v>
      </c>
      <c r="D56" s="103" t="s">
        <v>9</v>
      </c>
      <c r="E56" s="69"/>
    </row>
    <row r="57" spans="2:5" x14ac:dyDescent="0.2">
      <c r="B57" s="104" t="s">
        <v>100</v>
      </c>
      <c r="C57" s="87">
        <f>C30</f>
        <v>12</v>
      </c>
      <c r="D57" s="103" t="s">
        <v>9</v>
      </c>
      <c r="E57" s="69"/>
    </row>
    <row r="58" spans="2:5" x14ac:dyDescent="0.2">
      <c r="B58" s="109" t="s">
        <v>101</v>
      </c>
      <c r="C58" s="87">
        <f>C55*(C55+2*C56)/(C54+2*C55+2*C56)</f>
        <v>585.69494634028388</v>
      </c>
      <c r="D58" s="103" t="s">
        <v>9</v>
      </c>
      <c r="E58" s="69"/>
    </row>
    <row r="59" spans="2:5" x14ac:dyDescent="0.2">
      <c r="B59" s="109" t="s">
        <v>102</v>
      </c>
      <c r="C59" s="87">
        <f>1/12*C54*C57^3+2/3*C57*C55^3+1/6*C56*C57^3+2*C56*C57*C55^2-(C54*C57+2*C55*C57+2*C56*C57)*C55^2*(C55+2*C56)^2/(C54+2*C55+2*C56)^2</f>
        <v>7722200628.2004032</v>
      </c>
      <c r="D59" s="103" t="s">
        <v>76</v>
      </c>
      <c r="E59" s="110"/>
    </row>
    <row r="60" spans="2:5" x14ac:dyDescent="0.2">
      <c r="B60" s="109" t="s">
        <v>103</v>
      </c>
      <c r="C60" s="87">
        <f>(C59/(C54+2*C55+2*C56)/C57)^0.5</f>
        <v>443.87013662998345</v>
      </c>
      <c r="D60" s="103" t="s">
        <v>9</v>
      </c>
      <c r="E60" s="94" t="s">
        <v>104</v>
      </c>
    </row>
    <row r="61" spans="2:5" x14ac:dyDescent="0.2">
      <c r="B61" s="109" t="s">
        <v>105</v>
      </c>
      <c r="C61" s="87">
        <f>C49/C60</f>
        <v>12.857297860964094</v>
      </c>
      <c r="D61" s="103"/>
      <c r="E61" s="94"/>
    </row>
    <row r="62" spans="2:5" x14ac:dyDescent="0.2">
      <c r="B62" s="109" t="s">
        <v>4</v>
      </c>
      <c r="C62" s="87">
        <f>MIN(C59/C58,C59/(C55-C58))</f>
        <v>9683925.3775618952</v>
      </c>
      <c r="D62" s="103" t="s">
        <v>84</v>
      </c>
      <c r="E62" s="94"/>
    </row>
    <row r="63" spans="2:5" ht="15" thickBot="1" x14ac:dyDescent="0.25">
      <c r="B63" s="105" t="s">
        <v>85</v>
      </c>
      <c r="C63" s="111">
        <f>C62/C51</f>
        <v>1.3611609269528684</v>
      </c>
      <c r="D63" s="74"/>
      <c r="E63" s="112" t="s">
        <v>106</v>
      </c>
    </row>
    <row r="64" spans="2:5" ht="15" thickBot="1" x14ac:dyDescent="0.25"/>
    <row r="65" spans="2:15" ht="15.75" thickBot="1" x14ac:dyDescent="0.3">
      <c r="B65" s="191" t="s">
        <v>107</v>
      </c>
      <c r="C65" s="192"/>
      <c r="D65" s="192"/>
      <c r="E65" s="193"/>
    </row>
    <row r="66" spans="2:15" x14ac:dyDescent="0.2">
      <c r="B66" s="113" t="s">
        <v>108</v>
      </c>
      <c r="C66" s="114">
        <f>C28</f>
        <v>14000</v>
      </c>
      <c r="D66" s="115" t="s">
        <v>109</v>
      </c>
      <c r="E66" s="116"/>
      <c r="H66" s="63"/>
      <c r="I66" s="63"/>
      <c r="J66" s="63"/>
      <c r="K66" s="63"/>
      <c r="L66" s="63"/>
      <c r="M66" s="63"/>
      <c r="N66" s="63"/>
      <c r="O66" s="63"/>
    </row>
    <row r="67" spans="2:15" x14ac:dyDescent="0.2">
      <c r="B67" s="117" t="s">
        <v>110</v>
      </c>
      <c r="C67" s="118">
        <v>1</v>
      </c>
      <c r="D67" s="119" t="s">
        <v>35</v>
      </c>
      <c r="E67" s="120"/>
      <c r="H67" s="63"/>
      <c r="I67" s="63"/>
      <c r="J67" s="63"/>
      <c r="K67" s="63"/>
      <c r="L67" s="63"/>
      <c r="M67" s="63"/>
      <c r="N67" s="63"/>
      <c r="O67" s="63"/>
    </row>
    <row r="68" spans="2:15" x14ac:dyDescent="0.2">
      <c r="B68" s="117" t="s">
        <v>111</v>
      </c>
      <c r="C68" s="121">
        <f>C30</f>
        <v>12</v>
      </c>
      <c r="D68" s="119" t="s">
        <v>9</v>
      </c>
      <c r="E68" s="120"/>
      <c r="H68" s="63"/>
      <c r="I68" s="63"/>
      <c r="J68" s="63"/>
      <c r="K68" s="63"/>
      <c r="L68" s="63"/>
      <c r="M68" s="63"/>
      <c r="N68" s="63"/>
      <c r="O68" s="63"/>
    </row>
    <row r="69" spans="2:15" x14ac:dyDescent="0.2">
      <c r="B69" s="117" t="s">
        <v>112</v>
      </c>
      <c r="C69" s="122">
        <f>C66*C67*C68^2/6</f>
        <v>336000</v>
      </c>
      <c r="D69" s="119" t="s">
        <v>83</v>
      </c>
      <c r="E69" s="123" t="s">
        <v>113</v>
      </c>
      <c r="H69" s="63"/>
      <c r="I69" s="63"/>
      <c r="J69" s="63"/>
      <c r="K69" s="63"/>
      <c r="L69" s="63"/>
      <c r="M69" s="63"/>
      <c r="N69" s="63"/>
      <c r="O69" s="63"/>
    </row>
    <row r="70" spans="2:15" x14ac:dyDescent="0.2">
      <c r="B70" s="117" t="s">
        <v>114</v>
      </c>
      <c r="C70" s="118">
        <v>120000000</v>
      </c>
      <c r="D70" s="119" t="s">
        <v>109</v>
      </c>
      <c r="E70" s="120"/>
      <c r="H70" s="63"/>
      <c r="I70" s="63"/>
      <c r="J70" s="63"/>
      <c r="K70" s="63"/>
      <c r="L70" s="63"/>
      <c r="M70" s="63"/>
      <c r="N70" s="63"/>
      <c r="O70" s="63"/>
    </row>
    <row r="71" spans="2:15" x14ac:dyDescent="0.2">
      <c r="B71" s="117" t="s">
        <v>115</v>
      </c>
      <c r="C71" s="68">
        <f>1000*((C69*6*C68/C70/C67+C68*C68*C68)^(1/3)-C68)/2</f>
        <v>0.23332425984712302</v>
      </c>
      <c r="D71" s="119" t="s">
        <v>9</v>
      </c>
      <c r="E71" s="124" t="s">
        <v>116</v>
      </c>
      <c r="H71" s="63"/>
      <c r="I71" s="63"/>
      <c r="J71" s="63"/>
      <c r="K71" s="63"/>
      <c r="L71" s="63"/>
      <c r="M71" s="63"/>
      <c r="N71" s="63"/>
      <c r="O71" s="63"/>
    </row>
    <row r="72" spans="2:15" x14ac:dyDescent="0.2">
      <c r="B72" s="109" t="s">
        <v>117</v>
      </c>
      <c r="C72" s="82">
        <f>C71*16</f>
        <v>3.7331881575539683</v>
      </c>
      <c r="D72" s="103" t="s">
        <v>118</v>
      </c>
      <c r="E72" s="94" t="s">
        <v>119</v>
      </c>
      <c r="H72" s="63"/>
      <c r="I72" s="63"/>
      <c r="J72" s="63"/>
      <c r="K72" s="63"/>
      <c r="L72" s="63"/>
      <c r="M72" s="63"/>
      <c r="N72" s="63"/>
      <c r="O72" s="63"/>
    </row>
    <row r="73" spans="2:15" ht="15" thickBot="1" x14ac:dyDescent="0.25">
      <c r="B73" s="105" t="s">
        <v>120</v>
      </c>
      <c r="C73" s="125">
        <f>C68*3</f>
        <v>36</v>
      </c>
      <c r="D73" s="74" t="s">
        <v>9</v>
      </c>
      <c r="E73" s="126" t="s">
        <v>121</v>
      </c>
      <c r="H73" s="63"/>
      <c r="I73" s="63"/>
      <c r="J73" s="63"/>
      <c r="K73" s="63"/>
      <c r="L73" s="63"/>
      <c r="M73" s="63"/>
      <c r="N73" s="63"/>
      <c r="O73" s="63"/>
    </row>
    <row r="74" spans="2:15" x14ac:dyDescent="0.2">
      <c r="H74" s="63"/>
      <c r="I74" s="63"/>
      <c r="J74" s="63"/>
      <c r="K74" s="63"/>
      <c r="L74" s="63"/>
      <c r="M74" s="63"/>
      <c r="N74" s="63"/>
      <c r="O74" s="63"/>
    </row>
  </sheetData>
  <mergeCells count="7">
    <mergeCell ref="C46:D46"/>
    <mergeCell ref="B53:E53"/>
    <mergeCell ref="B65:E65"/>
    <mergeCell ref="B2:E2"/>
    <mergeCell ref="B14:E14"/>
    <mergeCell ref="B25:E25"/>
    <mergeCell ref="B39:E39"/>
  </mergeCells>
  <pageMargins left="0.35433070866141736" right="0.35433070866141736" top="0.35433070866141736" bottom="0.35433070866141736" header="0.35433070866141736" footer="0.35433070866141736"/>
  <pageSetup paperSize="9" scale="89" fitToHeight="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9"/>
  <sheetViews>
    <sheetView tabSelected="1" workbookViewId="0">
      <selection activeCell="E51" sqref="E51"/>
    </sheetView>
  </sheetViews>
  <sheetFormatPr defaultColWidth="7.7109375" defaultRowHeight="15" x14ac:dyDescent="0.25"/>
  <cols>
    <col min="1" max="1" width="24" style="1" bestFit="1" customWidth="1"/>
    <col min="2" max="2" width="7.7109375" style="1"/>
    <col min="3" max="3" width="7.7109375" style="14"/>
    <col min="4" max="12" width="7.7109375" style="1"/>
    <col min="13" max="13" width="8.5703125" style="1" bestFit="1" customWidth="1"/>
    <col min="14" max="16384" width="7.7109375" style="1"/>
  </cols>
  <sheetData>
    <row r="1" spans="1:114" ht="15.75" thickBot="1" x14ac:dyDescent="0.3">
      <c r="A1" s="211" t="s">
        <v>132</v>
      </c>
      <c r="B1" s="211"/>
      <c r="C1" s="211"/>
      <c r="D1"/>
      <c r="E1"/>
      <c r="F1"/>
      <c r="G1"/>
      <c r="H1"/>
      <c r="I1" s="200" t="s">
        <v>133</v>
      </c>
      <c r="J1" s="201"/>
      <c r="K1" s="201"/>
      <c r="L1" s="201"/>
      <c r="M1" s="201"/>
      <c r="N1" s="201"/>
      <c r="O1" s="201"/>
      <c r="P1" s="201"/>
      <c r="Q1" s="202"/>
    </row>
    <row r="2" spans="1:114" x14ac:dyDescent="0.25">
      <c r="A2" s="1" t="s">
        <v>23</v>
      </c>
      <c r="B2" s="9">
        <v>19</v>
      </c>
      <c r="D2"/>
      <c r="E2" s="213"/>
      <c r="F2" s="213"/>
      <c r="G2" s="213"/>
      <c r="H2"/>
      <c r="I2" s="203" t="s">
        <v>34</v>
      </c>
      <c r="J2" s="204"/>
      <c r="K2" s="204"/>
      <c r="L2" s="204"/>
      <c r="M2" s="142">
        <f>(DD21-C21)/1000</f>
        <v>7.0381816740976326</v>
      </c>
      <c r="N2" s="143" t="s">
        <v>35</v>
      </c>
      <c r="O2" s="205"/>
      <c r="P2" s="205"/>
      <c r="Q2" s="206"/>
    </row>
    <row r="3" spans="1:114" ht="15.75" thickBot="1" x14ac:dyDescent="0.3">
      <c r="A3" s="2" t="s">
        <v>5</v>
      </c>
      <c r="B3" s="9">
        <v>22</v>
      </c>
      <c r="D3"/>
      <c r="E3" s="213"/>
      <c r="F3" s="213"/>
      <c r="G3" s="213"/>
      <c r="H3"/>
      <c r="I3" s="207" t="s">
        <v>36</v>
      </c>
      <c r="J3" s="208"/>
      <c r="K3" s="208"/>
      <c r="L3" s="208"/>
      <c r="M3" s="144">
        <f>BG22/500</f>
        <v>2.2736983634749994</v>
      </c>
      <c r="N3" s="145" t="s">
        <v>35</v>
      </c>
      <c r="O3" s="209"/>
      <c r="P3" s="209"/>
      <c r="Q3" s="210"/>
    </row>
    <row r="4" spans="1:114" x14ac:dyDescent="0.25">
      <c r="A4" s="12" t="s">
        <v>6</v>
      </c>
      <c r="B4" s="10">
        <v>6</v>
      </c>
      <c r="C4" s="15"/>
      <c r="D4"/>
      <c r="E4" s="213"/>
      <c r="F4" s="213"/>
      <c r="G4" s="213"/>
      <c r="H4"/>
      <c r="I4" s="203" t="s">
        <v>37</v>
      </c>
      <c r="J4" s="204"/>
      <c r="K4" s="204"/>
      <c r="L4" s="204"/>
      <c r="M4" s="142">
        <f>(CE24-TREND(W24:W25,Y24:Y25,0))/1000</f>
        <v>5.7069705582385257</v>
      </c>
      <c r="N4" s="143" t="s">
        <v>35</v>
      </c>
      <c r="O4" s="205"/>
      <c r="P4" s="205"/>
      <c r="Q4" s="206"/>
    </row>
    <row r="5" spans="1:114" x14ac:dyDescent="0.25">
      <c r="A5" s="13" t="s">
        <v>30</v>
      </c>
      <c r="B5" s="26">
        <v>500</v>
      </c>
      <c r="C5" s="19" t="s">
        <v>9</v>
      </c>
      <c r="D5"/>
      <c r="H5"/>
      <c r="I5" s="203" t="s">
        <v>38</v>
      </c>
      <c r="J5" s="204"/>
      <c r="K5" s="204"/>
      <c r="L5" s="204"/>
      <c r="M5" s="142">
        <f>TREND(BG23:BG24,BH23:BH24,0)/500</f>
        <v>2.4262881338860907</v>
      </c>
      <c r="N5" s="143" t="s">
        <v>35</v>
      </c>
      <c r="O5" s="205"/>
      <c r="P5" s="205"/>
      <c r="Q5" s="206"/>
    </row>
    <row r="6" spans="1:114" x14ac:dyDescent="0.25">
      <c r="A6" s="13" t="s">
        <v>8</v>
      </c>
      <c r="B6" s="26">
        <v>500</v>
      </c>
      <c r="C6" s="19" t="s">
        <v>9</v>
      </c>
      <c r="D6"/>
      <c r="H6"/>
      <c r="I6" s="203" t="s">
        <v>40</v>
      </c>
      <c r="J6" s="204"/>
      <c r="K6" s="204"/>
      <c r="L6" s="204"/>
      <c r="M6" s="142">
        <f>-CG26/1000</f>
        <v>0.71628430667598497</v>
      </c>
      <c r="N6" s="143" t="s">
        <v>35</v>
      </c>
      <c r="O6" s="205"/>
      <c r="P6" s="205"/>
      <c r="Q6" s="206"/>
    </row>
    <row r="7" spans="1:114" x14ac:dyDescent="0.25">
      <c r="A7" s="12" t="s">
        <v>7</v>
      </c>
      <c r="B7" s="10">
        <v>6500</v>
      </c>
      <c r="C7" s="15" t="s">
        <v>9</v>
      </c>
      <c r="D7"/>
      <c r="E7"/>
      <c r="F7"/>
      <c r="G7"/>
      <c r="H7"/>
      <c r="I7" s="203" t="s">
        <v>41</v>
      </c>
      <c r="J7" s="204"/>
      <c r="K7" s="204"/>
      <c r="L7" s="204"/>
      <c r="M7" s="142"/>
      <c r="N7" s="143" t="s">
        <v>35</v>
      </c>
      <c r="O7" s="205"/>
      <c r="P7" s="205"/>
      <c r="Q7" s="206"/>
    </row>
    <row r="8" spans="1:114" x14ac:dyDescent="0.25">
      <c r="A8" s="8" t="s">
        <v>31</v>
      </c>
      <c r="B8" s="11">
        <v>100</v>
      </c>
      <c r="C8" s="17" t="s">
        <v>9</v>
      </c>
      <c r="D8"/>
      <c r="H8"/>
      <c r="I8" s="203" t="s">
        <v>42</v>
      </c>
      <c r="J8" s="204"/>
      <c r="K8" s="204"/>
      <c r="L8" s="204"/>
      <c r="M8" s="146"/>
      <c r="N8" s="143" t="s">
        <v>43</v>
      </c>
      <c r="O8" s="205"/>
      <c r="P8" s="205"/>
      <c r="Q8" s="206"/>
    </row>
    <row r="9" spans="1:114" x14ac:dyDescent="0.25">
      <c r="A9" s="5" t="s">
        <v>32</v>
      </c>
      <c r="B9" s="27">
        <v>-716.28430667598502</v>
      </c>
      <c r="C9" s="16" t="s">
        <v>9</v>
      </c>
      <c r="D9"/>
      <c r="H9"/>
      <c r="I9" s="203" t="s">
        <v>44</v>
      </c>
      <c r="J9" s="204"/>
      <c r="K9" s="204"/>
      <c r="L9" s="204"/>
      <c r="M9" s="142">
        <f>BH22/1000</f>
        <v>0.66683527142499999</v>
      </c>
      <c r="N9" s="143" t="s">
        <v>35</v>
      </c>
      <c r="O9" s="205"/>
      <c r="P9" s="205"/>
      <c r="Q9" s="206"/>
    </row>
    <row r="10" spans="1:114" x14ac:dyDescent="0.25">
      <c r="A10" s="6" t="s">
        <v>12</v>
      </c>
      <c r="B10" s="7">
        <v>2921.60262423226</v>
      </c>
      <c r="C10" s="18" t="s">
        <v>13</v>
      </c>
      <c r="D10"/>
      <c r="H10"/>
      <c r="I10" s="203" t="s">
        <v>45</v>
      </c>
      <c r="J10" s="204"/>
      <c r="K10" s="204"/>
      <c r="L10" s="204"/>
      <c r="M10" s="142">
        <f>J22/1000</f>
        <v>1.02213715</v>
      </c>
      <c r="N10" s="143" t="s">
        <v>35</v>
      </c>
      <c r="O10" s="205"/>
      <c r="P10" s="205"/>
      <c r="Q10" s="206"/>
    </row>
    <row r="11" spans="1:114" ht="15.75" thickBot="1" x14ac:dyDescent="0.3">
      <c r="A11" s="29" t="s">
        <v>24</v>
      </c>
      <c r="B11" s="30">
        <v>29</v>
      </c>
      <c r="C11" s="31"/>
      <c r="I11" s="207" t="s">
        <v>46</v>
      </c>
      <c r="J11" s="208"/>
      <c r="K11" s="208"/>
      <c r="L11" s="208"/>
      <c r="M11" s="144">
        <f>DA22/1000</f>
        <v>0.75846405714748333</v>
      </c>
      <c r="N11" s="145" t="s">
        <v>35</v>
      </c>
      <c r="O11" s="209"/>
      <c r="P11" s="209"/>
      <c r="Q11" s="210"/>
    </row>
    <row r="12" spans="1:114" ht="15.75" thickBot="1" x14ac:dyDescent="0.3"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x14ac:dyDescent="0.25">
      <c r="A13" s="236" t="s">
        <v>142</v>
      </c>
      <c r="B13" s="240">
        <v>0</v>
      </c>
      <c r="C13" s="237" t="s">
        <v>9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ht="15.75" thickBot="1" x14ac:dyDescent="0.3">
      <c r="A14" s="238" t="s">
        <v>140</v>
      </c>
      <c r="B14" s="137">
        <v>3500</v>
      </c>
      <c r="C14" s="239" t="s">
        <v>9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x14ac:dyDescent="0.25">
      <c r="A15" s="14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x14ac:dyDescent="0.25">
      <c r="A16" s="13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 s="175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x14ac:dyDescent="0.25">
      <c r="A17" s="140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ht="15.75" thickBot="1" x14ac:dyDescent="0.3"/>
    <row r="19" spans="1:114" s="21" customFormat="1" x14ac:dyDescent="0.25">
      <c r="A19" s="28" t="s">
        <v>20</v>
      </c>
      <c r="B19" s="157" t="s">
        <v>0</v>
      </c>
      <c r="C19" s="214">
        <v>1</v>
      </c>
      <c r="D19" s="215"/>
      <c r="E19" s="215"/>
      <c r="F19" s="215"/>
      <c r="G19" s="215"/>
      <c r="H19" s="214">
        <v>2</v>
      </c>
      <c r="I19" s="215"/>
      <c r="J19" s="215"/>
      <c r="K19" s="215"/>
      <c r="L19" s="215"/>
      <c r="M19" s="214">
        <v>3</v>
      </c>
      <c r="N19" s="215"/>
      <c r="O19" s="215"/>
      <c r="P19" s="215"/>
      <c r="Q19" s="215"/>
      <c r="R19" s="214">
        <v>4</v>
      </c>
      <c r="S19" s="215"/>
      <c r="T19" s="215"/>
      <c r="U19" s="215"/>
      <c r="V19" s="215"/>
      <c r="W19" s="214">
        <v>5</v>
      </c>
      <c r="X19" s="215"/>
      <c r="Y19" s="215"/>
      <c r="Z19" s="215"/>
      <c r="AA19" s="215"/>
      <c r="AB19" s="214">
        <v>6</v>
      </c>
      <c r="AC19" s="215"/>
      <c r="AD19" s="215"/>
      <c r="AE19" s="215"/>
      <c r="AF19" s="215"/>
      <c r="AG19" s="214">
        <v>7</v>
      </c>
      <c r="AH19" s="215"/>
      <c r="AI19" s="215"/>
      <c r="AJ19" s="215"/>
      <c r="AK19" s="215"/>
      <c r="AL19" s="214">
        <v>8</v>
      </c>
      <c r="AM19" s="215"/>
      <c r="AN19" s="215"/>
      <c r="AO19" s="215"/>
      <c r="AP19" s="215"/>
      <c r="AQ19" s="214">
        <v>9</v>
      </c>
      <c r="AR19" s="215"/>
      <c r="AS19" s="215"/>
      <c r="AT19" s="215"/>
      <c r="AU19" s="215"/>
      <c r="AV19" s="214">
        <v>10</v>
      </c>
      <c r="AW19" s="215"/>
      <c r="AX19" s="215"/>
      <c r="AY19" s="215"/>
      <c r="AZ19" s="215"/>
      <c r="BA19" s="214">
        <v>11</v>
      </c>
      <c r="BB19" s="215"/>
      <c r="BC19" s="215"/>
      <c r="BD19" s="215"/>
      <c r="BE19" s="215"/>
      <c r="BF19" s="214">
        <v>12</v>
      </c>
      <c r="BG19" s="215"/>
      <c r="BH19" s="215"/>
      <c r="BI19" s="215"/>
      <c r="BJ19" s="215"/>
      <c r="BK19" s="214">
        <v>13</v>
      </c>
      <c r="BL19" s="215"/>
      <c r="BM19" s="215"/>
      <c r="BN19" s="215"/>
      <c r="BO19" s="215"/>
      <c r="BP19" s="214">
        <v>14</v>
      </c>
      <c r="BQ19" s="215"/>
      <c r="BR19" s="215"/>
      <c r="BS19" s="215"/>
      <c r="BT19" s="215"/>
      <c r="BU19" s="214">
        <v>15</v>
      </c>
      <c r="BV19" s="215"/>
      <c r="BW19" s="215"/>
      <c r="BX19" s="215"/>
      <c r="BY19" s="215"/>
      <c r="BZ19" s="214">
        <v>16</v>
      </c>
      <c r="CA19" s="215"/>
      <c r="CB19" s="215"/>
      <c r="CC19" s="215"/>
      <c r="CD19" s="215"/>
      <c r="CE19" s="214">
        <v>17</v>
      </c>
      <c r="CF19" s="215"/>
      <c r="CG19" s="215"/>
      <c r="CH19" s="215"/>
      <c r="CI19" s="215"/>
      <c r="CJ19" s="214">
        <v>18</v>
      </c>
      <c r="CK19" s="215"/>
      <c r="CL19" s="215"/>
      <c r="CM19" s="215"/>
      <c r="CN19" s="215"/>
      <c r="CO19" s="214">
        <v>19</v>
      </c>
      <c r="CP19" s="215"/>
      <c r="CQ19" s="215"/>
      <c r="CR19" s="215"/>
      <c r="CS19" s="215"/>
      <c r="CT19" s="214">
        <v>20</v>
      </c>
      <c r="CU19" s="215"/>
      <c r="CV19" s="215"/>
      <c r="CW19" s="215"/>
      <c r="CX19" s="215"/>
      <c r="CY19" s="214">
        <v>21</v>
      </c>
      <c r="CZ19" s="215"/>
      <c r="DA19" s="215"/>
      <c r="DB19" s="215"/>
      <c r="DC19" s="215"/>
      <c r="DD19" s="214">
        <v>22</v>
      </c>
      <c r="DE19" s="215"/>
      <c r="DF19" s="215"/>
      <c r="DG19" s="215"/>
      <c r="DH19" s="216"/>
    </row>
    <row r="20" spans="1:114" s="21" customFormat="1" x14ac:dyDescent="0.25">
      <c r="A20" s="176"/>
      <c r="B20" s="177" t="s">
        <v>1</v>
      </c>
      <c r="C20" s="167" t="s">
        <v>2</v>
      </c>
      <c r="D20" s="159" t="s">
        <v>3</v>
      </c>
      <c r="E20" s="159" t="s">
        <v>4</v>
      </c>
      <c r="F20" s="159" t="s">
        <v>126</v>
      </c>
      <c r="G20" s="159" t="s">
        <v>127</v>
      </c>
      <c r="H20" s="167" t="s">
        <v>2</v>
      </c>
      <c r="I20" s="159" t="s">
        <v>3</v>
      </c>
      <c r="J20" s="159" t="s">
        <v>4</v>
      </c>
      <c r="K20" s="159" t="s">
        <v>126</v>
      </c>
      <c r="L20" s="159" t="s">
        <v>127</v>
      </c>
      <c r="M20" s="167" t="s">
        <v>2</v>
      </c>
      <c r="N20" s="159" t="s">
        <v>3</v>
      </c>
      <c r="O20" s="159" t="s">
        <v>4</v>
      </c>
      <c r="P20" s="159" t="s">
        <v>126</v>
      </c>
      <c r="Q20" s="159" t="s">
        <v>127</v>
      </c>
      <c r="R20" s="167" t="s">
        <v>2</v>
      </c>
      <c r="S20" s="159" t="s">
        <v>3</v>
      </c>
      <c r="T20" s="159" t="s">
        <v>4</v>
      </c>
      <c r="U20" s="159" t="s">
        <v>126</v>
      </c>
      <c r="V20" s="159" t="s">
        <v>127</v>
      </c>
      <c r="W20" s="167" t="s">
        <v>2</v>
      </c>
      <c r="X20" s="159" t="s">
        <v>3</v>
      </c>
      <c r="Y20" s="159" t="s">
        <v>4</v>
      </c>
      <c r="Z20" s="159" t="s">
        <v>126</v>
      </c>
      <c r="AA20" s="159" t="s">
        <v>127</v>
      </c>
      <c r="AB20" s="167" t="s">
        <v>2</v>
      </c>
      <c r="AC20" s="159" t="s">
        <v>3</v>
      </c>
      <c r="AD20" s="159" t="s">
        <v>4</v>
      </c>
      <c r="AE20" s="159" t="s">
        <v>126</v>
      </c>
      <c r="AF20" s="159" t="s">
        <v>127</v>
      </c>
      <c r="AG20" s="167" t="s">
        <v>2</v>
      </c>
      <c r="AH20" s="159" t="s">
        <v>3</v>
      </c>
      <c r="AI20" s="159" t="s">
        <v>4</v>
      </c>
      <c r="AJ20" s="159" t="s">
        <v>126</v>
      </c>
      <c r="AK20" s="159" t="s">
        <v>127</v>
      </c>
      <c r="AL20" s="167" t="s">
        <v>2</v>
      </c>
      <c r="AM20" s="159" t="s">
        <v>3</v>
      </c>
      <c r="AN20" s="159" t="s">
        <v>4</v>
      </c>
      <c r="AO20" s="159" t="s">
        <v>126</v>
      </c>
      <c r="AP20" s="159" t="s">
        <v>127</v>
      </c>
      <c r="AQ20" s="167" t="s">
        <v>2</v>
      </c>
      <c r="AR20" s="159" t="s">
        <v>3</v>
      </c>
      <c r="AS20" s="159" t="s">
        <v>4</v>
      </c>
      <c r="AT20" s="159" t="s">
        <v>126</v>
      </c>
      <c r="AU20" s="159" t="s">
        <v>127</v>
      </c>
      <c r="AV20" s="167" t="s">
        <v>2</v>
      </c>
      <c r="AW20" s="159" t="s">
        <v>3</v>
      </c>
      <c r="AX20" s="159" t="s">
        <v>4</v>
      </c>
      <c r="AY20" s="159" t="s">
        <v>126</v>
      </c>
      <c r="AZ20" s="159" t="s">
        <v>127</v>
      </c>
      <c r="BA20" s="167" t="s">
        <v>2</v>
      </c>
      <c r="BB20" s="159" t="s">
        <v>3</v>
      </c>
      <c r="BC20" s="159" t="s">
        <v>4</v>
      </c>
      <c r="BD20" s="159" t="s">
        <v>126</v>
      </c>
      <c r="BE20" s="159" t="s">
        <v>127</v>
      </c>
      <c r="BF20" s="167" t="s">
        <v>2</v>
      </c>
      <c r="BG20" s="159" t="s">
        <v>3</v>
      </c>
      <c r="BH20" s="159" t="s">
        <v>4</v>
      </c>
      <c r="BI20" s="159" t="s">
        <v>126</v>
      </c>
      <c r="BJ20" s="159" t="s">
        <v>127</v>
      </c>
      <c r="BK20" s="167" t="s">
        <v>2</v>
      </c>
      <c r="BL20" s="159" t="s">
        <v>3</v>
      </c>
      <c r="BM20" s="159" t="s">
        <v>4</v>
      </c>
      <c r="BN20" s="159" t="s">
        <v>126</v>
      </c>
      <c r="BO20" s="159" t="s">
        <v>127</v>
      </c>
      <c r="BP20" s="167" t="s">
        <v>2</v>
      </c>
      <c r="BQ20" s="159" t="s">
        <v>3</v>
      </c>
      <c r="BR20" s="159" t="s">
        <v>4</v>
      </c>
      <c r="BS20" s="159" t="s">
        <v>126</v>
      </c>
      <c r="BT20" s="159" t="s">
        <v>127</v>
      </c>
      <c r="BU20" s="167" t="s">
        <v>2</v>
      </c>
      <c r="BV20" s="159" t="s">
        <v>3</v>
      </c>
      <c r="BW20" s="159" t="s">
        <v>4</v>
      </c>
      <c r="BX20" s="159" t="s">
        <v>126</v>
      </c>
      <c r="BY20" s="159" t="s">
        <v>127</v>
      </c>
      <c r="BZ20" s="167" t="s">
        <v>2</v>
      </c>
      <c r="CA20" s="159" t="s">
        <v>3</v>
      </c>
      <c r="CB20" s="159" t="s">
        <v>4</v>
      </c>
      <c r="CC20" s="159" t="s">
        <v>126</v>
      </c>
      <c r="CD20" s="159" t="s">
        <v>127</v>
      </c>
      <c r="CE20" s="167" t="s">
        <v>2</v>
      </c>
      <c r="CF20" s="159" t="s">
        <v>3</v>
      </c>
      <c r="CG20" s="159" t="s">
        <v>4</v>
      </c>
      <c r="CH20" s="159" t="s">
        <v>126</v>
      </c>
      <c r="CI20" s="159" t="s">
        <v>127</v>
      </c>
      <c r="CJ20" s="167" t="s">
        <v>2</v>
      </c>
      <c r="CK20" s="159" t="s">
        <v>3</v>
      </c>
      <c r="CL20" s="159" t="s">
        <v>4</v>
      </c>
      <c r="CM20" s="159" t="s">
        <v>126</v>
      </c>
      <c r="CN20" s="159" t="s">
        <v>127</v>
      </c>
      <c r="CO20" s="167" t="s">
        <v>2</v>
      </c>
      <c r="CP20" s="159" t="s">
        <v>3</v>
      </c>
      <c r="CQ20" s="159" t="s">
        <v>4</v>
      </c>
      <c r="CR20" s="159" t="s">
        <v>126</v>
      </c>
      <c r="CS20" s="159" t="s">
        <v>127</v>
      </c>
      <c r="CT20" s="167" t="s">
        <v>2</v>
      </c>
      <c r="CU20" s="159" t="s">
        <v>3</v>
      </c>
      <c r="CV20" s="159" t="s">
        <v>4</v>
      </c>
      <c r="CW20" s="159" t="s">
        <v>126</v>
      </c>
      <c r="CX20" s="159" t="s">
        <v>127</v>
      </c>
      <c r="CY20" s="167" t="s">
        <v>2</v>
      </c>
      <c r="CZ20" s="159" t="s">
        <v>3</v>
      </c>
      <c r="DA20" s="159" t="s">
        <v>4</v>
      </c>
      <c r="DB20" s="159" t="s">
        <v>126</v>
      </c>
      <c r="DC20" s="159" t="s">
        <v>127</v>
      </c>
      <c r="DD20" s="167" t="s">
        <v>2</v>
      </c>
      <c r="DE20" s="159" t="s">
        <v>3</v>
      </c>
      <c r="DF20" s="159" t="s">
        <v>4</v>
      </c>
      <c r="DG20" s="159" t="s">
        <v>126</v>
      </c>
      <c r="DH20" s="162" t="s">
        <v>127</v>
      </c>
    </row>
    <row r="21" spans="1:114" s="3" customFormat="1" x14ac:dyDescent="0.25">
      <c r="A21" s="22" t="s">
        <v>128</v>
      </c>
      <c r="B21" s="158">
        <v>1</v>
      </c>
      <c r="C21" s="182">
        <v>0</v>
      </c>
      <c r="D21" s="183">
        <f xml:space="preserve"> -0.0000000000069067777*C21^4 + 0.0000000964451557*C21^3 - 0.000510827416*C21^2 + 1.21848117*C21 + 51.4486088</f>
        <v>51.448608800000002</v>
      </c>
      <c r="E21" s="183">
        <f xml:space="preserve"> 0.0000185995137*C21^2 - 0.167922431*C21 + 1120.68543</f>
        <v>1120.68543</v>
      </c>
      <c r="F21" s="184" t="b">
        <v>1</v>
      </c>
      <c r="G21" s="184">
        <v>1</v>
      </c>
      <c r="H21" s="182">
        <v>100</v>
      </c>
      <c r="I21" s="183">
        <f xml:space="preserve"> -0.0000000000069067777*H21^4 + 0.0000000964451557*H21^3 - 0.000510827416*H21^2 + 1.21848117*H21 + 51.4486088</f>
        <v>168.28420611793001</v>
      </c>
      <c r="J21" s="183">
        <f xml:space="preserve"> 0.0000185995137*H21^2 - 0.167922431*H21 + 1120.68543</f>
        <v>1104.079182037</v>
      </c>
      <c r="K21" s="184" t="b">
        <v>0</v>
      </c>
      <c r="L21" s="184">
        <v>1</v>
      </c>
      <c r="M21" s="182">
        <v>200</v>
      </c>
      <c r="N21" s="183">
        <f xml:space="preserve"> -0.0000000000069067777*M21^4 + 0.0000000964451557*M21^3 - 0.000510827416*M21^2 + 1.21848117*M21 + 51.4486088</f>
        <v>275.47225656128001</v>
      </c>
      <c r="O21" s="183">
        <f xml:space="preserve"> 0.0000185995137*M21^2 - 0.167922431*M21 + 1120.68543</f>
        <v>1087.8449243479999</v>
      </c>
      <c r="P21" s="184" t="b">
        <v>0</v>
      </c>
      <c r="Q21" s="184">
        <v>1</v>
      </c>
      <c r="R21" s="182">
        <v>400</v>
      </c>
      <c r="S21" s="183">
        <f xml:space="preserve"> -0.0000000000069067777*R21^4 + 0.0000000964451557*R21^3 - 0.000510827416*R21^2 + 1.21848117*R21 + 51.4486088</f>
        <v>463.10436669568003</v>
      </c>
      <c r="T21" s="183">
        <f xml:space="preserve"> 0.0000185995137*R21^2 - 0.167922431*R21 + 1120.68543</f>
        <v>1056.4923797920001</v>
      </c>
      <c r="U21" s="184" t="b">
        <v>0</v>
      </c>
      <c r="V21" s="184">
        <v>1</v>
      </c>
      <c r="W21" s="182">
        <v>600</v>
      </c>
      <c r="X21" s="183">
        <f xml:space="preserve"> -0.0000000000069067777*W21^4 + 0.0000000964451557*W21^3 - 0.000510827416*W21^2 + 1.21848117*W21 + 51.4486088</f>
        <v>618.57647628127995</v>
      </c>
      <c r="Y21" s="183">
        <f xml:space="preserve"> 0.0000185995137*W21^2 - 0.167922431*W21 + 1120.68543</f>
        <v>1026.6277963319999</v>
      </c>
      <c r="Z21" s="184" t="b">
        <v>0</v>
      </c>
      <c r="AA21" s="184">
        <v>1</v>
      </c>
      <c r="AB21" s="182">
        <v>800</v>
      </c>
      <c r="AC21" s="183">
        <f xml:space="preserve"> -0.0000000000069067777*AB21^4 + 0.0000000964451557*AB21^3 - 0.000510827416*AB21^2 + 1.21848117*AB21 + 51.4486088</f>
        <v>745.85490213247999</v>
      </c>
      <c r="AD21" s="183">
        <f xml:space="preserve"> 0.0000185995137*AB21^2 - 0.167922431*AB21 + 1120.68543</f>
        <v>998.25117396799999</v>
      </c>
      <c r="AE21" s="184" t="b">
        <v>0</v>
      </c>
      <c r="AF21" s="184">
        <v>1</v>
      </c>
      <c r="AG21" s="182">
        <v>1000</v>
      </c>
      <c r="AH21" s="183">
        <f xml:space="preserve"> -0.0000000000069067777*AG21^4 + 0.0000000964451557*AG21^3 - 0.000510827416*AG21^2 + 1.21848117*AG21 + 51.4486088</f>
        <v>848.6407408</v>
      </c>
      <c r="AI21" s="183">
        <f xml:space="preserve"> 0.0000185995137*AG21^2 - 0.167922431*AG21 + 1120.68543</f>
        <v>971.36251270000002</v>
      </c>
      <c r="AJ21" s="184" t="b">
        <v>0</v>
      </c>
      <c r="AK21" s="184">
        <v>1</v>
      </c>
      <c r="AL21" s="182">
        <v>1500</v>
      </c>
      <c r="AM21" s="183">
        <f xml:space="preserve"> -0.0000000000069067777*AL21^4 + 0.0000000964451557*AL21^3 - 0.000510827416*AL21^2 + 1.21848117*AL21 + 51.4486088</f>
        <v>1020.34551618125</v>
      </c>
      <c r="AN21" s="183">
        <f xml:space="preserve"> 0.0000185995137*AL21^2 - 0.167922431*AL21 + 1120.68543</f>
        <v>910.65068932500003</v>
      </c>
      <c r="AO21" s="184" t="b">
        <v>0</v>
      </c>
      <c r="AP21" s="184">
        <v>1</v>
      </c>
      <c r="AQ21" s="182">
        <v>2000</v>
      </c>
      <c r="AR21" s="183">
        <f xml:space="preserve"> -0.0000000000069067777*AQ21^4 + 0.0000000964451557*AQ21^3 - 0.000510827416*AQ21^2 + 1.21848117*AQ21 + 51.4486088</f>
        <v>1106.1540872</v>
      </c>
      <c r="AS21" s="183">
        <f xml:space="preserve"> 0.0000185995137*AQ21^2 - 0.167922431*AQ21 + 1120.68543</f>
        <v>859.23862280000003</v>
      </c>
      <c r="AT21" s="184" t="b">
        <v>0</v>
      </c>
      <c r="AU21" s="184">
        <v>1</v>
      </c>
      <c r="AV21" s="182">
        <v>2500</v>
      </c>
      <c r="AW21" s="183">
        <f xml:space="preserve"> -0.0000000000069067777*AV21^4 + 0.0000000964451557*AV21^3 - 0.000510827416*AV21^2 + 1.21848117*AV21 + 51.4486088</f>
        <v>1142.1397377062501</v>
      </c>
      <c r="AX21" s="183">
        <f xml:space="preserve"> 0.0000185995137*AV21^2 - 0.167922431*AV21 + 1120.68543</f>
        <v>817.12631312500002</v>
      </c>
      <c r="AY21" s="184" t="b">
        <v>0</v>
      </c>
      <c r="AZ21" s="184">
        <v>1</v>
      </c>
      <c r="BA21" s="182">
        <v>3000</v>
      </c>
      <c r="BB21" s="183">
        <f xml:space="preserve"> -0.0000000000069067777*BA21^4 + 0.0000000964451557*BA21^3 - 0.000510827416*BA21^2 + 1.21848117*BA21 + 51.4486088</f>
        <v>1154.0155850000003</v>
      </c>
      <c r="BC21" s="183">
        <f xml:space="preserve"> 0.0000185995137*BA21^2 - 0.167922431*BA21 + 1120.68543</f>
        <v>784.31376030000001</v>
      </c>
      <c r="BD21" s="184" t="b">
        <v>0</v>
      </c>
      <c r="BE21" s="184">
        <v>1</v>
      </c>
      <c r="BF21" s="182">
        <v>3500</v>
      </c>
      <c r="BG21" s="183">
        <f xml:space="preserve"> -0.0000000000069067777*BF21^4 + 0.0000000964451557*BF21^3 - 0.000510827416*BF21^2 + 1.21848117*BF21 + 51.4486088</f>
        <v>1157.1345798312498</v>
      </c>
      <c r="BH21" s="183">
        <f xml:space="preserve"> 0.0000185995137*BF21^2 - 0.167922431*BF21 + 1120.68543</f>
        <v>760.80096432499988</v>
      </c>
      <c r="BI21" s="184" t="b">
        <v>0</v>
      </c>
      <c r="BJ21" s="184">
        <v>1</v>
      </c>
      <c r="BK21" s="182">
        <v>4000</v>
      </c>
      <c r="BL21" s="183">
        <f xml:space="preserve"> -0.0000000000069067777*BK21^4 + 0.0000000964451557*BK21^3 - 0.000510827416*BK21^2 + 1.21848117*BK21 + 51.4486088</f>
        <v>1156.4895064</v>
      </c>
      <c r="BM21" s="183">
        <f xml:space="preserve"> 0.0000185995137*BK21^2 - 0.167922431*BK21 + 1120.68543</f>
        <v>746.58792519999997</v>
      </c>
      <c r="BN21" s="184" t="b">
        <v>0</v>
      </c>
      <c r="BO21" s="184">
        <v>1</v>
      </c>
      <c r="BP21" s="182">
        <v>4500</v>
      </c>
      <c r="BQ21" s="183">
        <f xml:space="preserve"> -0.0000000000069067777*BP21^4 + 0.0000000964451557*BP21^3 - 0.000510827416*BP21^2 + 1.21848117*BP21 + 51.4486088</f>
        <v>1146.7129823562507</v>
      </c>
      <c r="BR21" s="183">
        <f xml:space="preserve"> 0.0000185995137*BP21^2 - 0.167922431*BP21 + 1120.68543</f>
        <v>741.67464292499994</v>
      </c>
      <c r="BS21" s="184" t="b">
        <v>0</v>
      </c>
      <c r="BT21" s="184">
        <v>1</v>
      </c>
      <c r="BU21" s="182">
        <v>5000</v>
      </c>
      <c r="BV21" s="183">
        <f xml:space="preserve"> -0.0000000000069067777*BU21^4 + 0.0000000964451557*BU21^3 - 0.000510827416*BU21^2 + 1.21848117*BU21 + 51.4486088</f>
        <v>1112.0774588000002</v>
      </c>
      <c r="BW21" s="183">
        <f xml:space="preserve"> 0.0000185995137*BU21^2 - 0.167922431*BU21 + 1120.68543</f>
        <v>746.06111749999991</v>
      </c>
      <c r="BX21" s="184" t="b">
        <v>0</v>
      </c>
      <c r="BY21" s="184">
        <v>1</v>
      </c>
      <c r="BZ21" s="182">
        <v>6000</v>
      </c>
      <c r="CA21" s="183">
        <f xml:space="preserve"> -0.0000000000069067777*BZ21^4 + 0.0000000964451557*BZ21^3 - 0.000510827416*BZ21^2 + 1.21848117*BZ21 + 51.4486088</f>
        <v>853.51838480000026</v>
      </c>
      <c r="CB21" s="183">
        <f xml:space="preserve"> 0.0000185995137*BZ21^2 - 0.167922431*BZ21 + 1120.68543</f>
        <v>782.73333719999994</v>
      </c>
      <c r="CC21" s="184" t="b">
        <v>0</v>
      </c>
      <c r="CD21" s="184">
        <v>1</v>
      </c>
      <c r="CE21" s="182">
        <v>6200</v>
      </c>
      <c r="CF21" s="183">
        <f xml:space="preserve"> -0.0000000000069067777*CE21^4 + 0.0000000964451557*CE21^3 - 0.000510827416*CE21^2 + 1.21848117*CE21 + 51.4486088</f>
        <v>749.72026217887799</v>
      </c>
      <c r="CG21" s="183">
        <f xml:space="preserve"> 0.0000185995137*CE21^2 - 0.167922431*CE21 + 1120.68543</f>
        <v>794.53166442799989</v>
      </c>
      <c r="CH21" s="184" t="b">
        <v>0</v>
      </c>
      <c r="CI21" s="184">
        <v>1</v>
      </c>
      <c r="CJ21" s="182">
        <v>6400</v>
      </c>
      <c r="CK21" s="183">
        <f xml:space="preserve"> -0.0000000000069067777*CJ21^4 + 0.0000000964451557*CJ21^3 - 0.000510827416*CJ21^2 + 1.21848117*CJ21 + 51.4486088</f>
        <v>621.10589957248033</v>
      </c>
      <c r="CL21" s="183">
        <f xml:space="preserve"> 0.0000185995137*CJ21^2 - 0.167922431*CJ21 + 1120.68543</f>
        <v>807.817952752</v>
      </c>
      <c r="CM21" s="184" t="b">
        <v>0</v>
      </c>
      <c r="CN21" s="184">
        <v>1</v>
      </c>
      <c r="CO21" s="182">
        <v>6600</v>
      </c>
      <c r="CP21" s="183">
        <f xml:space="preserve"> -0.0000000000069067777*CO21^4 + 0.0000000964451557*CO21^3 - 0.000510827416*CO21^2 + 1.21848117*CO21 + 51.4486088</f>
        <v>463.95022614847915</v>
      </c>
      <c r="CQ21" s="183">
        <f xml:space="preserve"> 0.0000185995137*CO21^2 - 0.167922431*CO21 + 1120.68543</f>
        <v>822.59220217199982</v>
      </c>
      <c r="CR21" s="184" t="b">
        <v>0</v>
      </c>
      <c r="CS21" s="184">
        <v>1</v>
      </c>
      <c r="CT21" s="182">
        <v>6800</v>
      </c>
      <c r="CU21" s="183">
        <f xml:space="preserve"> -0.0000000000069067777*CT21^4 + 0.0000000964451557*CT21^3 - 0.000510827416*CT21^2 + 1.21848117*CT21 + 51.4486088</f>
        <v>274.26295081088085</v>
      </c>
      <c r="CV21" s="183">
        <f xml:space="preserve"> 0.0000185995137*CT21^2 - 0.167922431*CT21 + 1120.68543</f>
        <v>838.85441268800002</v>
      </c>
      <c r="CW21" s="184" t="b">
        <v>0</v>
      </c>
      <c r="CX21" s="184">
        <v>1</v>
      </c>
      <c r="CY21" s="182">
        <v>6900</v>
      </c>
      <c r="CZ21" s="183">
        <f xml:space="preserve"> -0.0000000000069067777*CY21^4 + 0.0000000964451557*CY21^3 - 0.000510827416*CY21^2 + 1.21848117*CY21 + 51.4486088</f>
        <v>165.90047529113019</v>
      </c>
      <c r="DA21" s="183">
        <f xml:space="preserve"> 0.0000185995137*CY21^2 - 0.167922431*CY21 + 1120.68543</f>
        <v>847.54350335700008</v>
      </c>
      <c r="DB21" s="184" t="b">
        <v>0</v>
      </c>
      <c r="DC21" s="184">
        <v>1</v>
      </c>
      <c r="DD21" s="182">
        <v>7038.1816740976328</v>
      </c>
      <c r="DE21" s="183">
        <f xml:space="preserve"> -0.0000000000069067777*DD21^4 + 0.0000000964451557*DD21^3 - 0.000510827416*DD21^2 + 1.21848117*DD21 + 51.4486088</f>
        <v>-1.7573287180994157E-6</v>
      </c>
      <c r="DF21" s="183">
        <f xml:space="preserve"> 0.0000185995137*DD21^2 - 0.167922431*DD21 + 1120.68543</f>
        <v>860.16238787188445</v>
      </c>
      <c r="DG21" s="184" t="b">
        <v>1</v>
      </c>
      <c r="DH21" s="185">
        <v>0</v>
      </c>
    </row>
    <row r="22" spans="1:114" s="21" customFormat="1" x14ac:dyDescent="0.25">
      <c r="A22" s="178" t="s">
        <v>19</v>
      </c>
      <c r="B22" s="179">
        <v>2</v>
      </c>
      <c r="C22" s="171">
        <v>0</v>
      </c>
      <c r="D22" s="172">
        <v>0</v>
      </c>
      <c r="E22" s="172">
        <f xml:space="preserve"> 0.0000185995137*C22^2 - 0.167922431*C22 + 1120.68543</f>
        <v>1120.68543</v>
      </c>
      <c r="F22" s="173" t="b">
        <v>1</v>
      </c>
      <c r="G22" s="174">
        <v>2</v>
      </c>
      <c r="H22" s="168">
        <v>0</v>
      </c>
      <c r="I22" s="161">
        <f xml:space="preserve"> -0.0000000000067919258*H22^4 + 0.0000000945983196*H22^3 - 0.000504025587*H22^2 + 1.22127801*H22</f>
        <v>0</v>
      </c>
      <c r="J22" s="161">
        <f xml:space="preserve"> 0.0000182672053*H22^2 - 0.165450041*H22 + 1022.13715</f>
        <v>1022.13715</v>
      </c>
      <c r="K22" s="160" t="b">
        <v>1</v>
      </c>
      <c r="L22" s="160">
        <v>2</v>
      </c>
      <c r="M22" s="168">
        <v>200</v>
      </c>
      <c r="N22" s="161">
        <f xml:space="preserve"> -0.0000000000067919258*M22^4 + 0.0000000945983196*M22^3 - 0.000504025587*M22^2 + 1.22127801*M22</f>
        <v>224.84049799552002</v>
      </c>
      <c r="O22" s="161">
        <f xml:space="preserve"> 0.0000182672053*M22^2 - 0.165450041*M22 + 1022.13715</f>
        <v>989.77783001199998</v>
      </c>
      <c r="P22" s="160" t="b">
        <v>0</v>
      </c>
      <c r="Q22" s="160">
        <v>2</v>
      </c>
      <c r="R22" s="168">
        <v>400</v>
      </c>
      <c r="S22" s="161">
        <f xml:space="preserve"> -0.0000000000067919258*R22^4 + 0.0000000945983196*R22^3 - 0.000504025587*R22^2 + 1.22127801*R22</f>
        <v>413.74752923392003</v>
      </c>
      <c r="T22" s="161">
        <f xml:space="preserve"> 0.0000182672053*R22^2 - 0.165450041*R22 + 1022.13715</f>
        <v>958.87988644799998</v>
      </c>
      <c r="U22" s="160" t="b">
        <v>0</v>
      </c>
      <c r="V22" s="160">
        <v>2</v>
      </c>
      <c r="W22" s="168">
        <v>600</v>
      </c>
      <c r="X22" s="161">
        <f xml:space="preserve"> -0.0000000000067919258*W22^4 + 0.0000000945983196*W22^3 - 0.000504025587*W22^2 + 1.22127801*W22</f>
        <v>570.87059812991993</v>
      </c>
      <c r="Y22" s="161">
        <f xml:space="preserve"> 0.0000182672053*W22^2 - 0.165450041*W22 + 1022.13715</f>
        <v>929.44331930800001</v>
      </c>
      <c r="Z22" s="160" t="b">
        <v>0</v>
      </c>
      <c r="AA22" s="160">
        <v>2</v>
      </c>
      <c r="AB22" s="168">
        <v>800</v>
      </c>
      <c r="AC22" s="161">
        <f xml:space="preserve"> -0.0000000000067919258*AB22^4 + 0.0000000945983196*AB22^3 - 0.000504025587*AB22^2 + 1.22127801*AB22</f>
        <v>700.09839914752001</v>
      </c>
      <c r="AD22" s="161">
        <f xml:space="preserve"> 0.0000182672053*AB22^2 - 0.165450041*AB22 + 1022.13715</f>
        <v>901.46812859199997</v>
      </c>
      <c r="AE22" s="160" t="b">
        <v>0</v>
      </c>
      <c r="AF22" s="160">
        <v>2</v>
      </c>
      <c r="AG22" s="168">
        <v>1000</v>
      </c>
      <c r="AH22" s="161">
        <f xml:space="preserve"> -0.0000000000067919258*AG22^4 + 0.0000000945983196*AG22^3 - 0.000504025587*AG22^2 + 1.22127801*AG22</f>
        <v>805.05881680000005</v>
      </c>
      <c r="AI22" s="161">
        <f xml:space="preserve"> 0.0000182672053*AG22^2 - 0.165450041*AG22 + 1022.13715</f>
        <v>874.95431430000008</v>
      </c>
      <c r="AJ22" s="160" t="b">
        <v>0</v>
      </c>
      <c r="AK22" s="160">
        <v>2</v>
      </c>
      <c r="AL22" s="168">
        <v>1500</v>
      </c>
      <c r="AM22" s="161">
        <f xml:space="preserve"> -0.0000000000067919258*AL22^4 + 0.0000000945983196*AL22^3 - 0.000504025587*AL22^2 + 1.22127801*AL22</f>
        <v>982.74464853749998</v>
      </c>
      <c r="AN22" s="161">
        <f xml:space="preserve"> 0.0000182672053*AL22^2 - 0.165450041*AL22 + 1022.13715</f>
        <v>815.06330042500008</v>
      </c>
      <c r="AO22" s="160" t="b">
        <v>0</v>
      </c>
      <c r="AP22" s="160">
        <v>2</v>
      </c>
      <c r="AQ22" s="168">
        <v>2000</v>
      </c>
      <c r="AR22" s="161">
        <f xml:space="preserve"> -0.0000000000067919258*AQ22^4 + 0.0000000945983196*AQ22^3 - 0.000504025587*AQ22^2 + 1.22127801*AQ22</f>
        <v>1074.569416</v>
      </c>
      <c r="AS22" s="161">
        <f xml:space="preserve"> 0.0000182672053*AQ22^2 - 0.165450041*AQ22 + 1022.13715</f>
        <v>764.30588920000002</v>
      </c>
      <c r="AT22" s="160" t="b">
        <v>0</v>
      </c>
      <c r="AU22" s="160">
        <v>2</v>
      </c>
      <c r="AV22" s="168">
        <v>2500</v>
      </c>
      <c r="AW22" s="161">
        <f xml:space="preserve"> -0.0000000000067919258*AV22^4 + 0.0000000945983196*AV22^3 - 0.000504025587*AV22^2 + 1.22127801*AV22</f>
        <v>1115.8242484375</v>
      </c>
      <c r="AX22" s="161">
        <f xml:space="preserve"> 0.0000182672053*AV22^2 - 0.165450041*AV22 + 1022.13715</f>
        <v>722.68208062500003</v>
      </c>
      <c r="AY22" s="160" t="b">
        <v>0</v>
      </c>
      <c r="AZ22" s="160">
        <v>2</v>
      </c>
      <c r="BA22" s="168">
        <v>3000</v>
      </c>
      <c r="BB22" s="161">
        <f xml:space="preserve"> -0.0000000000067919258*BA22^4 + 0.0000000945983196*BA22^3 - 0.000504025587*BA22^2 + 1.22127801*BA22</f>
        <v>1131.6123864000001</v>
      </c>
      <c r="BC22" s="161">
        <f xml:space="preserve"> 0.0000182672053*BA22^2 - 0.165450041*BA22 + 1022.13715</f>
        <v>690.19187469999997</v>
      </c>
      <c r="BD22" s="160" t="b">
        <v>0</v>
      </c>
      <c r="BE22" s="160">
        <v>2</v>
      </c>
      <c r="BF22" s="168">
        <v>3500</v>
      </c>
      <c r="BG22" s="161">
        <f xml:space="preserve"> -0.0000000000067919258*BF22^4 + 0.0000000945983196*BF22^3 - 0.000504025587*BF22^2 + 1.22127801*BF22</f>
        <v>1136.8491817374997</v>
      </c>
      <c r="BH22" s="161">
        <f xml:space="preserve"> 0.0000182672053*BF22^2 - 0.165450041*BF22 + 1022.13715</f>
        <v>666.83527142499997</v>
      </c>
      <c r="BI22" s="160" t="b">
        <v>0</v>
      </c>
      <c r="BJ22" s="160">
        <v>2</v>
      </c>
      <c r="BK22" s="168">
        <v>4000</v>
      </c>
      <c r="BL22" s="161">
        <f xml:space="preserve"> -0.0000000000067919258*BK22^4 + 0.0000000945983196*BK22^3 - 0.000504025587*BK22^2 + 1.22127801*BK22</f>
        <v>1136.2620975999998</v>
      </c>
      <c r="BM22" s="161">
        <f xml:space="preserve"> 0.0000182672053*BK22^2 - 0.165450041*BK22 + 1022.13715</f>
        <v>652.61227080000003</v>
      </c>
      <c r="BN22" s="160" t="b">
        <v>0</v>
      </c>
      <c r="BO22" s="160">
        <v>2</v>
      </c>
      <c r="BP22" s="168">
        <v>4500</v>
      </c>
      <c r="BQ22" s="161">
        <f xml:space="preserve"> -0.0000000000067919258*BP22^4 + 0.0000000945983196*BP22^3 - 0.000504025587*BP22^2 + 1.22127801*BP22</f>
        <v>1124.3907084374996</v>
      </c>
      <c r="BR22" s="161">
        <f xml:space="preserve"> 0.0000182672053*BP22^2 - 0.165450041*BP22 + 1022.13715</f>
        <v>647.52287282500015</v>
      </c>
      <c r="BS22" s="160" t="b">
        <v>0</v>
      </c>
      <c r="BT22" s="160">
        <v>2</v>
      </c>
      <c r="BU22" s="168">
        <v>5000</v>
      </c>
      <c r="BV22" s="161">
        <f xml:space="preserve"> -0.0000000000067919258*BU22^4 + 0.0000000945983196*BU22^3 - 0.000504025587*BU22^2 + 1.22127801*BU22</f>
        <v>1085.5866999999998</v>
      </c>
      <c r="BW22" s="161">
        <f xml:space="preserve"> 0.0000182672053*BU22^2 - 0.165450041*BU22 + 1022.13715</f>
        <v>651.5670775000001</v>
      </c>
      <c r="BX22" s="160" t="b">
        <v>0</v>
      </c>
      <c r="BY22" s="160">
        <v>2</v>
      </c>
      <c r="BZ22" s="168">
        <v>6000</v>
      </c>
      <c r="CA22" s="161">
        <f xml:space="preserve"> -0.0000000000067919258*BZ22^4 + 0.0000000945983196*BZ22^3 - 0.000504025587*BZ22^2 + 1.22127801*BZ22</f>
        <v>813.64812479999819</v>
      </c>
      <c r="CB22" s="161">
        <f xml:space="preserve"> 0.0000182672053*BZ22^2 - 0.165450041*BZ22 + 1022.13715</f>
        <v>687.05629479999993</v>
      </c>
      <c r="CC22" s="160" t="b">
        <v>0</v>
      </c>
      <c r="CD22" s="160">
        <v>2</v>
      </c>
      <c r="CE22" s="168">
        <v>6200</v>
      </c>
      <c r="CF22" s="161">
        <f xml:space="preserve"> -0.0000000000067919258*CE22^4 + 0.0000000945983196*CE22^3 - 0.000504025587*CE22^2 + 1.22127801*CE22</f>
        <v>706.63064056191888</v>
      </c>
      <c r="CG22" s="161">
        <f xml:space="preserve"> 0.0000182672053*CE22^2 - 0.165450041*CE22 + 1022.13715</f>
        <v>698.53826753200008</v>
      </c>
      <c r="CH22" s="160" t="b">
        <v>0</v>
      </c>
      <c r="CI22" s="160">
        <v>2</v>
      </c>
      <c r="CJ22" s="168">
        <v>6400</v>
      </c>
      <c r="CK22" s="161">
        <f xml:space="preserve"> -0.0000000000067919258*CJ22^4 + 0.0000000945983196*CJ22^3 - 0.000504025587*CJ22^2 + 1.22127801*CJ22</f>
        <v>574.71249344511853</v>
      </c>
      <c r="CL22" s="161">
        <f xml:space="preserve"> 0.0000182672053*CJ22^2 - 0.165450041*CJ22 + 1022.13715</f>
        <v>711.48161668799992</v>
      </c>
      <c r="CM22" s="160" t="b">
        <v>0</v>
      </c>
      <c r="CN22" s="160">
        <v>2</v>
      </c>
      <c r="CO22" s="168">
        <v>6600</v>
      </c>
      <c r="CP22" s="161">
        <f xml:space="preserve"> -0.0000000000067919258*CO22^4 + 0.0000000945983196*CO22^3 - 0.000504025587*CO22^2 + 1.22127801*CO22</f>
        <v>414.21888934272374</v>
      </c>
      <c r="CQ22" s="161">
        <f xml:space="preserve"> 0.0000182672053*CO22^2 - 0.165450041*CO22 + 1022.13715</f>
        <v>725.88634226799991</v>
      </c>
      <c r="CR22" s="160" t="b">
        <v>0</v>
      </c>
      <c r="CS22" s="160">
        <v>2</v>
      </c>
      <c r="CT22" s="168">
        <v>6800</v>
      </c>
      <c r="CU22" s="161">
        <f xml:space="preserve"> -0.0000000000067919258*CT22^4 + 0.0000000945983196*CT22^3 - 0.000504025587*CT22^2 + 1.22127801*CT22</f>
        <v>221.21422419712326</v>
      </c>
      <c r="CV22" s="161">
        <f xml:space="preserve"> 0.0000182672053*CT22^2 - 0.165450041*CT22 + 1022.13715</f>
        <v>741.75244427200005</v>
      </c>
      <c r="CW22" s="160" t="b">
        <v>0</v>
      </c>
      <c r="CX22" s="160">
        <v>2</v>
      </c>
      <c r="CY22" s="168">
        <v>6993.1696523062756</v>
      </c>
      <c r="CZ22" s="161">
        <f xml:space="preserve"> -0.0000000000067919258*CY22^4 + 0.0000000945983196*CY22^3 - 0.000504025587*CY22^2 + 1.22127801*CY22</f>
        <v>4.4159787648823112E-7</v>
      </c>
      <c r="DA22" s="161">
        <f xml:space="preserve"> 0.0000182672053*CY22^2 - 0.165450041*CY22 + 1022.13715</f>
        <v>758.46405714748335</v>
      </c>
      <c r="DB22" s="160" t="b">
        <v>1</v>
      </c>
      <c r="DC22" s="170">
        <v>2</v>
      </c>
      <c r="DD22" s="160">
        <v>7038.1816740976328</v>
      </c>
      <c r="DE22" s="161">
        <f xml:space="preserve"> -0.0000000000069067777*DD22^4 + 0.0000000964451557*DD22^3 - 0.000510827416*DD22^2 + 1.21848117*DD22 + 51.4486088</f>
        <v>-1.7573287180994157E-6</v>
      </c>
      <c r="DF22" s="161">
        <f xml:space="preserve"> 0.0000185995137*DD22^2 - 0.167922431*DD22 + 1120.68543</f>
        <v>860.16238787188445</v>
      </c>
      <c r="DG22" s="160" t="b">
        <v>1</v>
      </c>
      <c r="DH22" s="163">
        <v>0</v>
      </c>
    </row>
    <row r="23" spans="1:114" s="21" customFormat="1" x14ac:dyDescent="0.25">
      <c r="A23" s="178" t="s">
        <v>18</v>
      </c>
      <c r="B23" s="179">
        <v>3</v>
      </c>
      <c r="C23" s="171">
        <v>0</v>
      </c>
      <c r="D23" s="172">
        <f xml:space="preserve"> -0.0000000000067919258*C23^4 + 0.0000000945983196*C23^3 - 0.000504025587*C23^2 + 1.22127801*C23</f>
        <v>0</v>
      </c>
      <c r="E23" s="172">
        <f xml:space="preserve"> 0.0000182672053*C23^2 - 0.165450041*C23 + 1022.13715</f>
        <v>1022.13715</v>
      </c>
      <c r="F23" s="173" t="b">
        <v>1</v>
      </c>
      <c r="G23" s="173">
        <v>3</v>
      </c>
      <c r="H23" s="168">
        <v>150.26461315744879</v>
      </c>
      <c r="I23" s="161">
        <f xml:space="preserve"> -1.96836918E-12*H23^4 + 0.0000000223263403*H23^3 - 0.00015881897*H23^2 + 0.678982126*H23 - 98.516196</f>
        <v>-5.07773295268521E-4</v>
      </c>
      <c r="J23" s="161">
        <f xml:space="preserve"> 0.0000325080672*H23^2 - 0.237650785*H23 + 321.043886</f>
        <v>286.0673971323211</v>
      </c>
      <c r="K23" s="160" t="b">
        <v>1</v>
      </c>
      <c r="L23" s="160">
        <v>3</v>
      </c>
      <c r="M23" s="168">
        <v>200</v>
      </c>
      <c r="N23" s="161">
        <f xml:space="preserve"> -1.96836918E-12*M23^4 + 0.0000000223263403*M23^3 - 0.00015881897*M23^2 + 0.678982126*M23 - 98.516196</f>
        <v>31.10293173171199</v>
      </c>
      <c r="O23" s="161">
        <f xml:space="preserve"> 0.0000325080672*M23^2 - 0.237650785*M23 + 321.043886</f>
        <v>274.81405168800001</v>
      </c>
      <c r="P23" s="160" t="b">
        <v>0</v>
      </c>
      <c r="Q23" s="160">
        <v>3</v>
      </c>
      <c r="R23" s="168">
        <v>400</v>
      </c>
      <c r="S23" s="161">
        <f xml:space="preserve"> -1.96836918E-12*R23^4 + 0.0000000223263403*R23^3 - 0.00015881897*R23^2 + 0.678982126*R23 - 98.516196</f>
        <v>149.04411472819197</v>
      </c>
      <c r="T23" s="161">
        <f xml:space="preserve"> 0.0000325080672*R23^2 - 0.237650785*R23 + 321.043886</f>
        <v>231.18486275199999</v>
      </c>
      <c r="U23" s="160" t="b">
        <v>0</v>
      </c>
      <c r="V23" s="160">
        <v>3</v>
      </c>
      <c r="W23" s="168">
        <v>600</v>
      </c>
      <c r="X23" s="161">
        <f xml:space="preserve"> -1.96836918E-12*W23^4 + 0.0000000223263403*W23^3 - 0.00015881897*W23^2 + 0.678982126*W23 - 98.516196</f>
        <v>256.26563925907197</v>
      </c>
      <c r="Y23" s="161">
        <f xml:space="preserve"> 0.0000325080672*W23^2 - 0.237650785*W23 + 321.043886</f>
        <v>190.15631919199998</v>
      </c>
      <c r="Z23" s="160" t="b">
        <v>0</v>
      </c>
      <c r="AA23" s="160">
        <v>3</v>
      </c>
      <c r="AB23" s="168">
        <v>800</v>
      </c>
      <c r="AC23" s="161">
        <f xml:space="preserve"> -1.96836918E-12*AB23^4 + 0.0000000223263403*AB23^3 - 0.00015881897*AB23^2 + 0.678982126*AB23 - 98.516196</f>
        <v>353.65020621747198</v>
      </c>
      <c r="AD23" s="161">
        <f xml:space="preserve"> 0.0000325080672*AB23^2 - 0.237650785*AB23 + 321.043886</f>
        <v>151.72842100799997</v>
      </c>
      <c r="AE23" s="160" t="b">
        <v>0</v>
      </c>
      <c r="AF23" s="160">
        <v>3</v>
      </c>
      <c r="AG23" s="168">
        <v>1000</v>
      </c>
      <c r="AH23" s="161">
        <f xml:space="preserve"> -1.96836918E-12*AG23^4 + 0.0000000223263403*AG23^3 - 0.00015881897*AG23^2 + 0.678982126*AG23 - 98.516196</f>
        <v>442.00493111999998</v>
      </c>
      <c r="AI23" s="161">
        <f xml:space="preserve"> 0.0000325080672*AG23^2 - 0.237650785*AG23 + 321.043886</f>
        <v>115.90116819999997</v>
      </c>
      <c r="AJ23" s="160" t="b">
        <v>0</v>
      </c>
      <c r="AK23" s="160">
        <v>3</v>
      </c>
      <c r="AL23" s="168">
        <v>1500</v>
      </c>
      <c r="AM23" s="161">
        <f xml:space="preserve"> -1.96836918E-12*AL23^4 + 0.0000000223263403*AL23^3 - 0.00015881897*AL23^2 + 0.678982126*AL23 - 98.516196</f>
        <v>628.00084003874986</v>
      </c>
      <c r="AN23" s="161">
        <f xml:space="preserve"> 0.0000325080672*AL23^2 - 0.237650785*AL23 + 321.043886</f>
        <v>37.710859699999958</v>
      </c>
      <c r="AO23" s="160" t="b">
        <v>0</v>
      </c>
      <c r="AP23" s="160">
        <v>3</v>
      </c>
      <c r="AQ23" s="168">
        <v>2000</v>
      </c>
      <c r="AR23" s="161">
        <f xml:space="preserve"> -1.96836918E-12*AQ23^4 + 0.0000000223263403*AQ23^3 - 0.00015881897*AQ23^2 + 0.678982126*AQ23 - 98.516196</f>
        <v>771.28899151999985</v>
      </c>
      <c r="AS23" s="161">
        <f xml:space="preserve"> 0.0000325080672*AQ23^2 - 0.237650785*AQ23 + 321.043886</f>
        <v>-24.225415200000043</v>
      </c>
      <c r="AT23" s="160" t="b">
        <v>0</v>
      </c>
      <c r="AU23" s="160">
        <v>3</v>
      </c>
      <c r="AV23" s="168">
        <v>2500</v>
      </c>
      <c r="AW23" s="161">
        <f xml:space="preserve"> -1.96836918E-12*AV23^4 + 0.0000000223263403*AV23^3 - 0.00015881897*AV23^2 + 0.678982126*AV23 - 98.516196</f>
        <v>878.28020259374989</v>
      </c>
      <c r="AX23" s="161">
        <f xml:space="preserve"> 0.0000325080672*AV23^2 - 0.237650785*AV23 + 321.043886</f>
        <v>-69.907656499999973</v>
      </c>
      <c r="AY23" s="160" t="b">
        <v>0</v>
      </c>
      <c r="AZ23" s="160">
        <v>3</v>
      </c>
      <c r="BA23" s="168">
        <v>3000</v>
      </c>
      <c r="BB23" s="161">
        <f xml:space="preserve"> -1.96836918E-12*BA23^4 + 0.0000000223263403*BA23^3 - 0.00015881897*BA23^2 + 0.678982126*BA23 - 98.516196</f>
        <v>952.43273651999993</v>
      </c>
      <c r="BC23" s="161">
        <f xml:space="preserve"> 0.0000325080672*BA23^2 - 0.237650785*BA23 + 321.043886</f>
        <v>-99.335864200000003</v>
      </c>
      <c r="BD23" s="160" t="b">
        <v>0</v>
      </c>
      <c r="BE23" s="160">
        <v>3</v>
      </c>
      <c r="BF23" s="168">
        <v>3500</v>
      </c>
      <c r="BG23" s="161">
        <f xml:space="preserve"> -1.96836918E-12*BF23^4 + 0.0000000223263403*BF23^3 - 0.00015881897*BF23^2 + 0.678982126*BF23 - 98.516196</f>
        <v>994.25230278874983</v>
      </c>
      <c r="BH23" s="161">
        <f xml:space="preserve"> 0.0000325080672*BF23^2 - 0.237650785*BF23 + 321.043886</f>
        <v>-112.51003830000002</v>
      </c>
      <c r="BI23" s="160" t="b">
        <v>0</v>
      </c>
      <c r="BJ23" s="160">
        <v>3</v>
      </c>
      <c r="BK23" s="168">
        <v>4000</v>
      </c>
      <c r="BL23" s="161">
        <f xml:space="preserve"> -1.96836918E-12*BK23^4 + 0.0000000223263403*BK23^3 - 0.00015881897*BK23^2 + 0.678982126*BK23 - 98.516196</f>
        <v>1001.2920571199998</v>
      </c>
      <c r="BM23" s="161">
        <f xml:space="preserve"> 0.0000325080672*BK23^2 - 0.237650785*BK23 + 321.043886</f>
        <v>-109.43017880000008</v>
      </c>
      <c r="BN23" s="160" t="b">
        <v>0</v>
      </c>
      <c r="BO23" s="160">
        <v>3</v>
      </c>
      <c r="BP23" s="168">
        <v>4500</v>
      </c>
      <c r="BQ23" s="161">
        <f xml:space="preserve"> -1.96836918E-12*BP23^4 + 0.0000000223263403*BP23^3 - 0.00015881897*BP23^2 + 0.678982126*BP23 - 98.516196</f>
        <v>968.15260146374976</v>
      </c>
      <c r="BR23" s="161">
        <f xml:space="preserve"> 0.0000325080672*BP23^2 - 0.237650785*BP23 + 321.043886</f>
        <v>-90.096285700000124</v>
      </c>
      <c r="BS23" s="160" t="b">
        <v>0</v>
      </c>
      <c r="BT23" s="160">
        <v>3</v>
      </c>
      <c r="BU23" s="168">
        <v>5000</v>
      </c>
      <c r="BV23" s="161">
        <f xml:space="preserve"> -1.96836918E-12*BU23^4 + 0.0000000223263403*BU23^3 - 0.00015881897*BU23^2 + 0.678982126*BU23 - 98.516196</f>
        <v>886.48198400000001</v>
      </c>
      <c r="BW23" s="161">
        <f xml:space="preserve"> 0.0000325080672*BU23^2 - 0.237650785*BU23 + 321.043886</f>
        <v>-54.508358999999984</v>
      </c>
      <c r="BX23" s="160" t="b">
        <v>0</v>
      </c>
      <c r="BY23" s="160">
        <v>3</v>
      </c>
      <c r="BZ23" s="168">
        <v>6000</v>
      </c>
      <c r="CA23" s="161">
        <f xml:space="preserve"> -1.96836918E-12*BZ23^4 + 0.0000000223263403*BZ23^3 - 0.00015881897*BZ23^2 + 0.678982126*BZ23 - 98.516196</f>
        <v>529.3766875199999</v>
      </c>
      <c r="CB23" s="161">
        <f xml:space="preserve"> 0.0000325080672*BZ23^2 - 0.237650785*BZ23 + 321.043886</f>
        <v>65.429595200000051</v>
      </c>
      <c r="CC23" s="160" t="b">
        <v>0</v>
      </c>
      <c r="CD23" s="160">
        <v>3</v>
      </c>
      <c r="CE23" s="168">
        <v>6200</v>
      </c>
      <c r="CF23" s="161">
        <f xml:space="preserve"> -1.96836918E-12*CE23^4 + 0.0000000223263403*CE23^3 - 0.00015881897*CE23^2 + 0.678982126*CE23 - 98.516196</f>
        <v>418.6353718459514</v>
      </c>
      <c r="CG23" s="161">
        <f xml:space="preserve"> 0.0000325080672*CE23^2 - 0.237650785*CE23 + 321.043886</f>
        <v>97.219122168000069</v>
      </c>
      <c r="CH23" s="160" t="b">
        <v>0</v>
      </c>
      <c r="CI23" s="160">
        <v>3</v>
      </c>
      <c r="CJ23" s="168">
        <v>6400</v>
      </c>
      <c r="CK23" s="161">
        <f xml:space="preserve"> -1.96836918E-12*CJ23^4 + 0.0000000223263403*CJ23^3 - 0.00015881897*CJ23^2 + 0.678982126*CJ23 - 98.516196</f>
        <v>292.08506074291023</v>
      </c>
      <c r="CL23" s="161">
        <f xml:space="preserve"> 0.0000325080672*CJ23^2 - 0.237650785*CJ23 + 321.043886</f>
        <v>131.60929451199996</v>
      </c>
      <c r="CM23" s="160" t="b">
        <v>0</v>
      </c>
      <c r="CN23" s="160">
        <v>3</v>
      </c>
      <c r="CO23" s="168">
        <v>6600</v>
      </c>
      <c r="CP23" s="161">
        <f xml:space="preserve"> -1.96836918E-12*CO23^4 + 0.0000000223263403*CO23^3 - 0.00015881897*CO23^2 + 0.678982126*CO23 - 98.516196</f>
        <v>148.41647918515133</v>
      </c>
      <c r="CQ23" s="161">
        <f xml:space="preserve"> 0.0000325080672*CO23^2 - 0.237650785*CO23 + 321.043886</f>
        <v>168.60011223199996</v>
      </c>
      <c r="CR23" s="160" t="b">
        <v>0</v>
      </c>
      <c r="CS23" s="160">
        <v>3</v>
      </c>
      <c r="CT23" s="168">
        <v>6783.9217119189834</v>
      </c>
      <c r="CU23" s="161">
        <f xml:space="preserve"> -1.96836918E-12*CT23^4 + 0.0000000223263403*CT23^3 - 0.00015881897*CT23^2 + 0.678982126*CT23 - 98.516196</f>
        <v>2.2616363537508732E-7</v>
      </c>
      <c r="CV23" s="161">
        <f xml:space="preserve"> 0.0000325080672*CT23^2 - 0.237650785*CT23 + 321.043886</f>
        <v>204.91262947234833</v>
      </c>
      <c r="CW23" s="160" t="b">
        <v>1</v>
      </c>
      <c r="CX23" s="160">
        <v>3</v>
      </c>
      <c r="CY23" s="168">
        <v>6993.1696523062756</v>
      </c>
      <c r="CZ23" s="161">
        <f xml:space="preserve"> -0.0000000000067919258*CY23^4 + 0.0000000945983196*CY23^3 - 0.000504025587*CY23^2 + 1.22127801*CY23</f>
        <v>4.4159787648823112E-7</v>
      </c>
      <c r="DA23" s="161">
        <f xml:space="preserve"> 0.0000182672053*CY23^2 - 0.165450041*CY23 + 1022.13715</f>
        <v>758.46405714748335</v>
      </c>
      <c r="DB23" s="160" t="b">
        <v>1</v>
      </c>
      <c r="DC23" s="160">
        <v>3</v>
      </c>
      <c r="DD23" s="168"/>
      <c r="DE23" s="161"/>
      <c r="DF23" s="161"/>
      <c r="DG23" s="160"/>
      <c r="DH23" s="163"/>
    </row>
    <row r="24" spans="1:114" s="21" customFormat="1" x14ac:dyDescent="0.25">
      <c r="A24" s="178" t="s">
        <v>125</v>
      </c>
      <c r="B24" s="179">
        <v>4</v>
      </c>
      <c r="C24" s="168"/>
      <c r="D24" s="161"/>
      <c r="E24" s="161"/>
      <c r="F24" s="160"/>
      <c r="G24" s="160"/>
      <c r="H24" s="171">
        <v>150.26461315744879</v>
      </c>
      <c r="I24" s="172">
        <v>0</v>
      </c>
      <c r="J24" s="172">
        <v>286</v>
      </c>
      <c r="K24" s="173" t="b">
        <v>1</v>
      </c>
      <c r="L24" s="173">
        <v>5</v>
      </c>
      <c r="M24" s="171">
        <v>200</v>
      </c>
      <c r="N24" s="172">
        <v>0</v>
      </c>
      <c r="O24" s="172">
        <v>237</v>
      </c>
      <c r="P24" s="173" t="b">
        <v>0</v>
      </c>
      <c r="Q24" s="173">
        <v>5</v>
      </c>
      <c r="R24" s="171">
        <v>400</v>
      </c>
      <c r="S24" s="172">
        <v>0</v>
      </c>
      <c r="T24" s="172">
        <v>42</v>
      </c>
      <c r="U24" s="173" t="b">
        <v>0</v>
      </c>
      <c r="V24" s="173">
        <v>5</v>
      </c>
      <c r="W24" s="171">
        <v>150.26461315744879</v>
      </c>
      <c r="X24" s="172">
        <f xml:space="preserve"> -1.96836918E-12*W24^4 + 0.0000000223263403*W24^3 - 0.00015881897*W24^2 + 0.678982126*W24 - 98.516196</f>
        <v>-5.07773295268521E-4</v>
      </c>
      <c r="Y24" s="172">
        <f xml:space="preserve"> 0.0000325080672*W24^2 - 0.237650785*W24 + 321.043886</f>
        <v>286.0673971323211</v>
      </c>
      <c r="Z24" s="173" t="b">
        <v>1</v>
      </c>
      <c r="AA24" s="173">
        <v>5</v>
      </c>
      <c r="AB24" s="168">
        <v>804.67869038425295</v>
      </c>
      <c r="AC24" s="161">
        <f xml:space="preserve"> -8.20168948E-16*AB24^5 + 0.0000000000135889885*AB24^4 - 0.0000000840631515*AB24^3 + 0.000206462105*AB24^2 - 0.0717799351*AB24 - 37.5476442</f>
        <v>-8.0980725471135884E-4</v>
      </c>
      <c r="AD24" s="161">
        <f xml:space="preserve"> -0.0536796537*AB24- 309.948723</f>
        <v>-353.14359643959619</v>
      </c>
      <c r="AE24" s="173" t="b">
        <v>1</v>
      </c>
      <c r="AF24" s="160">
        <v>5</v>
      </c>
      <c r="AG24" s="168">
        <v>1000</v>
      </c>
      <c r="AH24" s="161">
        <f xml:space="preserve"> -8.20168948E-16*AG24^5 + 0.0000000000135889885*AG24^4 - 0.0000000840631515*AG24^3 + 0.000206462105*AG24^2 - 0.0717799351*AG24 - 37.5476442</f>
        <v>25.840193751999969</v>
      </c>
      <c r="AI24" s="161">
        <f xml:space="preserve"> -0.0536796537*AG24- 309.948723</f>
        <v>-363.62837669999999</v>
      </c>
      <c r="AJ24" s="160" t="b">
        <v>0</v>
      </c>
      <c r="AK24" s="160">
        <v>5</v>
      </c>
      <c r="AL24" s="168">
        <v>1500</v>
      </c>
      <c r="AM24" s="161">
        <f xml:space="preserve"> -8.20168948E-16*AL24^5 + 0.0000000000135889885*AL24^4 - 0.0000000840631515*AL24^3 + 0.000206462105*AL24^2 - 0.0717799351*AL24 - 37.5476442</f>
        <v>98.175149419874941</v>
      </c>
      <c r="AN24" s="161">
        <f xml:space="preserve"> -0.0536796537*AL24- 309.948723</f>
        <v>-390.46820355</v>
      </c>
      <c r="AO24" s="160" t="b">
        <v>0</v>
      </c>
      <c r="AP24" s="160">
        <v>5</v>
      </c>
      <c r="AQ24" s="168">
        <v>2000</v>
      </c>
      <c r="AR24" s="161">
        <f xml:space="preserve"> -8.20168948E-16*AQ24^5 + 0.0000000000135889885*AQ24^4 - 0.0000000840631515*AQ24^3 + 0.000206462105*AQ24^2 - 0.0717799351*AQ24 - 37.5476442</f>
        <v>163.41410326399989</v>
      </c>
      <c r="AS24" s="161">
        <f xml:space="preserve"> -0.0536796537*AQ24- 309.948723</f>
        <v>-417.30803040000001</v>
      </c>
      <c r="AT24" s="160" t="b">
        <v>0</v>
      </c>
      <c r="AU24" s="160">
        <v>5</v>
      </c>
      <c r="AV24" s="168">
        <v>2500</v>
      </c>
      <c r="AW24" s="161">
        <f xml:space="preserve"> -8.20168948E-16*AV24^5 + 0.0000000000135889885*AV24^4 - 0.0000000840631515*AV24^3 + 0.000206462105*AV24^2 - 0.0717799351*AV24 - 37.5476442</f>
        <v>210.62917156562486</v>
      </c>
      <c r="AX24" s="161">
        <f xml:space="preserve"> -0.0536796537*AV24- 309.948723</f>
        <v>-444.14785725000002</v>
      </c>
      <c r="AY24" s="160" t="b">
        <v>0</v>
      </c>
      <c r="AZ24" s="160">
        <v>5</v>
      </c>
      <c r="BA24" s="168">
        <v>3000</v>
      </c>
      <c r="BB24" s="161">
        <f xml:space="preserve"> -8.20168948E-16*BA24^5 + 0.0000000000135889885*BA24^4 - 0.0000000840631515*BA24^3 + 0.000206462105*BA24^2 - 0.0717799351*BA24 - 37.5476442</f>
        <v>236.97341913599965</v>
      </c>
      <c r="BC24" s="161">
        <f xml:space="preserve"> -0.0536796537*BA24- 309.948723</f>
        <v>-470.98768410000002</v>
      </c>
      <c r="BD24" s="160" t="b">
        <v>0</v>
      </c>
      <c r="BE24" s="160">
        <v>5</v>
      </c>
      <c r="BF24" s="168">
        <v>3500</v>
      </c>
      <c r="BG24" s="161">
        <f xml:space="preserve"> -8.20168948E-16*BF24^5 + 0.0000000000135889885*BF24^4 - 0.0000000840631515*BF24^3 + 0.000206462105*BF24^2 - 0.0717799351*BF24 - 37.5476442</f>
        <v>244.60522576137478</v>
      </c>
      <c r="BH24" s="161">
        <f xml:space="preserve"> -0.0536796537*BF24- 309.948723</f>
        <v>-497.82751094999998</v>
      </c>
      <c r="BI24" s="160" t="b">
        <v>0</v>
      </c>
      <c r="BJ24" s="160">
        <v>5</v>
      </c>
      <c r="BK24" s="168">
        <v>4000</v>
      </c>
      <c r="BL24" s="161">
        <f xml:space="preserve"> -8.20168948E-16*BK24^5 + 0.0000000000135889885*BK24^4 - 0.0000000840631515*BK24^3 + 0.000206462105*BK24^2 - 0.0717799351*BK24 - 37.5476442</f>
        <v>237.61265264799917</v>
      </c>
      <c r="BM24" s="161">
        <f xml:space="preserve"> -0.0536796537*BK24- 309.948723</f>
        <v>-524.66733780000004</v>
      </c>
      <c r="BN24" s="160" t="b">
        <v>0</v>
      </c>
      <c r="BO24" s="160">
        <v>5</v>
      </c>
      <c r="BP24" s="168">
        <v>4500</v>
      </c>
      <c r="BQ24" s="161">
        <f xml:space="preserve"> -8.20168948E-16*BP24^5 + 0.0000000000135889885*BP24^4 - 0.0000000840631515*BP24^3 + 0.000206462105*BP24^2 - 0.0717799351*BP24 - 37.5476442</f>
        <v>218.9378088671256</v>
      </c>
      <c r="BR24" s="161">
        <f xml:space="preserve"> -0.0536796537*BP24- 309.948723</f>
        <v>-551.50716465000005</v>
      </c>
      <c r="BS24" s="160" t="b">
        <v>0</v>
      </c>
      <c r="BT24" s="160">
        <v>5</v>
      </c>
      <c r="BU24" s="168">
        <v>5000</v>
      </c>
      <c r="BV24" s="161">
        <f xml:space="preserve"> -8.20168948E-16*BU24^5 + 0.0000000000135889885*BU24^4 - 0.0000000840631515*BU24^3 + 0.000206462105*BU24^2 - 0.0717799351*BU24 - 37.5476442</f>
        <v>187.30121779999874</v>
      </c>
      <c r="BW24" s="161">
        <f xml:space="preserve"> -0.0536796537*BU24- 309.948723</f>
        <v>-578.34699150000006</v>
      </c>
      <c r="BX24" s="160" t="b">
        <v>0</v>
      </c>
      <c r="BY24" s="160">
        <v>5</v>
      </c>
      <c r="BZ24" s="168">
        <v>6000</v>
      </c>
      <c r="CA24" s="161">
        <f xml:space="preserve"> -8.20168948E-16*BZ24^5 + 0.0000000000135889885*BZ24^4 - 0.0000000840631515*BZ24^3 + 0.000206462105*BZ24^2 - 0.0717799351*BZ24 - 37.5476442</f>
        <v>40.463157551995302</v>
      </c>
      <c r="CB24" s="161">
        <f xml:space="preserve"> -0.0536796537*BZ24- 309.948723</f>
        <v>-632.02664520000008</v>
      </c>
      <c r="CC24" s="160" t="b">
        <v>0</v>
      </c>
      <c r="CD24" s="160">
        <v>5</v>
      </c>
      <c r="CE24" s="168">
        <v>6150.1064355037925</v>
      </c>
      <c r="CF24" s="161">
        <f xml:space="preserve"> -8.20168948E-16*CE24^5 + 0.0000000000135889885*CE24^4 - 0.0000000840631515*CE24^3 + 0.000206462105*CE24^2 - 0.0717799351*CE24 - 37.5476442</f>
        <v>-7.0294944278970206E-4</v>
      </c>
      <c r="CG24" s="161">
        <f xml:space="preserve"> -0.0536796537*CE24- 309.948723</f>
        <v>-640.08430667598498</v>
      </c>
      <c r="CH24" s="160" t="b">
        <v>1</v>
      </c>
      <c r="CI24" s="160">
        <v>5</v>
      </c>
      <c r="CJ24" s="168">
        <v>6783.9217119189834</v>
      </c>
      <c r="CK24" s="161">
        <f xml:space="preserve"> -1.96836918E-12*CJ24^4 + 0.0000000223263403*CJ24^3 - 0.00015881897*CJ24^2 + 0.678982126*CJ24 - 98.516196</f>
        <v>2.2616363537508732E-7</v>
      </c>
      <c r="CL24" s="161">
        <f xml:space="preserve"> 0.0000325080672*CJ24^2 - 0.237650785*CJ24 + 321.043886</f>
        <v>204.91262947234833</v>
      </c>
      <c r="CM24" s="160" t="b">
        <v>1</v>
      </c>
      <c r="CN24" s="160">
        <v>5</v>
      </c>
      <c r="CO24" s="168"/>
      <c r="CP24" s="161"/>
      <c r="CQ24" s="161"/>
      <c r="CR24" s="160"/>
      <c r="CS24" s="160"/>
      <c r="CT24" s="168"/>
      <c r="CU24" s="161"/>
      <c r="CV24" s="161"/>
      <c r="CW24" s="160"/>
      <c r="CX24" s="160"/>
      <c r="CY24" s="168"/>
      <c r="CZ24" s="161"/>
      <c r="DA24" s="161"/>
      <c r="DB24" s="160"/>
      <c r="DC24" s="160"/>
      <c r="DD24" s="168"/>
      <c r="DE24" s="161"/>
      <c r="DF24" s="161"/>
      <c r="DG24" s="160"/>
      <c r="DH24" s="163"/>
    </row>
    <row r="25" spans="1:114" s="21" customFormat="1" x14ac:dyDescent="0.25">
      <c r="A25" s="178" t="s">
        <v>124</v>
      </c>
      <c r="B25" s="179">
        <v>5</v>
      </c>
      <c r="C25" s="168"/>
      <c r="D25" s="161"/>
      <c r="E25" s="161"/>
      <c r="F25" s="160"/>
      <c r="G25" s="160"/>
      <c r="H25" s="171">
        <v>150.26461315744879</v>
      </c>
      <c r="I25" s="172">
        <v>0</v>
      </c>
      <c r="J25" s="172">
        <v>286</v>
      </c>
      <c r="K25" s="173" t="b">
        <v>1</v>
      </c>
      <c r="L25" s="173">
        <v>6</v>
      </c>
      <c r="M25" s="171">
        <v>200</v>
      </c>
      <c r="N25" s="172">
        <v>0</v>
      </c>
      <c r="O25" s="172">
        <v>237</v>
      </c>
      <c r="P25" s="173" t="b">
        <v>0</v>
      </c>
      <c r="Q25" s="173">
        <v>6</v>
      </c>
      <c r="R25" s="171">
        <v>400</v>
      </c>
      <c r="S25" s="172">
        <v>0</v>
      </c>
      <c r="T25" s="172">
        <v>42</v>
      </c>
      <c r="U25" s="173" t="b">
        <v>0</v>
      </c>
      <c r="V25" s="173">
        <v>6</v>
      </c>
      <c r="W25" s="171">
        <v>804.67869038425295</v>
      </c>
      <c r="X25" s="172">
        <f xml:space="preserve"> -8.20168948E-16*W25^5 + 0.0000000000135889885*W25^4 - 0.0000000840631515*W25^3 + 0.000206462105*W25^2 - 0.0717799351*W25 - 37.5476442</f>
        <v>-8.0980725471135884E-4</v>
      </c>
      <c r="Y25" s="172">
        <f xml:space="preserve"> -0.0536796537*W25- 309.948723</f>
        <v>-353.14359643959619</v>
      </c>
      <c r="Z25" s="173" t="b">
        <v>1</v>
      </c>
      <c r="AA25" s="173">
        <v>6</v>
      </c>
      <c r="AB25" s="168">
        <v>804.67869038425295</v>
      </c>
      <c r="AC25" s="161">
        <f xml:space="preserve"> -8.20168948E-16*AB25^5 + 0.0000000000135889885*AB25^4 - 0.0000000840631515*AB25^3 + 0.000206462105*AB25^2 - 0.0717799351*AB25 - 37.5476442</f>
        <v>-8.0980725471135884E-4</v>
      </c>
      <c r="AD25" s="161">
        <f xml:space="preserve"> -0.0536796537*AB25 - 386.148723</f>
        <v>-429.34359643959624</v>
      </c>
      <c r="AE25" s="173" t="b">
        <v>1</v>
      </c>
      <c r="AF25" s="160">
        <v>6</v>
      </c>
      <c r="AG25" s="168">
        <v>1000</v>
      </c>
      <c r="AH25" s="161">
        <f xml:space="preserve"> -8.20168948E-16*AG25^5 + 0.0000000000135889885*AG25^4 - 0.0000000840631515*AG25^3 + 0.000206462105*AG25^2 - 0.0717799351*AG25 - 37.5476442</f>
        <v>25.840193751999969</v>
      </c>
      <c r="AI25" s="161">
        <f xml:space="preserve"> -0.0536796537*AG25 - 386.148723</f>
        <v>-439.82837670000004</v>
      </c>
      <c r="AJ25" s="160" t="b">
        <v>0</v>
      </c>
      <c r="AK25" s="160">
        <v>6</v>
      </c>
      <c r="AL25" s="168">
        <v>1500</v>
      </c>
      <c r="AM25" s="161">
        <f xml:space="preserve"> -8.20168948E-16*AL25^5 + 0.0000000000135889885*AL25^4 - 0.0000000840631515*AL25^3 + 0.000206462105*AL25^2 - 0.0717799351*AL25 - 37.5476442</f>
        <v>98.175149419874941</v>
      </c>
      <c r="AN25" s="161">
        <f xml:space="preserve"> -0.0536796537*AL25 - 386.148723</f>
        <v>-466.66820355000004</v>
      </c>
      <c r="AO25" s="160" t="b">
        <v>0</v>
      </c>
      <c r="AP25" s="160">
        <v>6</v>
      </c>
      <c r="AQ25" s="168">
        <v>2000</v>
      </c>
      <c r="AR25" s="161">
        <f xml:space="preserve"> -8.20168948E-16*AQ25^5 + 0.0000000000135889885*AQ25^4 - 0.0000000840631515*AQ25^3 + 0.000206462105*AQ25^2 - 0.0717799351*AQ25 - 37.5476442</f>
        <v>163.41410326399989</v>
      </c>
      <c r="AS25" s="161">
        <f xml:space="preserve"> -0.0536796537*AQ25 - 386.148723</f>
        <v>-493.50803040000005</v>
      </c>
      <c r="AT25" s="160" t="b">
        <v>0</v>
      </c>
      <c r="AU25" s="160">
        <v>6</v>
      </c>
      <c r="AV25" s="168">
        <v>2500</v>
      </c>
      <c r="AW25" s="161">
        <f xml:space="preserve"> -8.20168948E-16*AV25^5 + 0.0000000000135889885*AV25^4 - 0.0000000840631515*AV25^3 + 0.000206462105*AV25^2 - 0.0717799351*AV25 - 37.5476442</f>
        <v>210.62917156562486</v>
      </c>
      <c r="AX25" s="161">
        <f xml:space="preserve"> -0.0536796537*AV25 - 386.148723</f>
        <v>-520.34785725000006</v>
      </c>
      <c r="AY25" s="160" t="b">
        <v>0</v>
      </c>
      <c r="AZ25" s="160">
        <v>6</v>
      </c>
      <c r="BA25" s="168">
        <v>3000</v>
      </c>
      <c r="BB25" s="161">
        <f xml:space="preserve"> -8.20168948E-16*BA25^5 + 0.0000000000135889885*BA25^4 - 0.0000000840631515*BA25^3 + 0.000206462105*BA25^2 - 0.0717799351*BA25 - 37.5476442</f>
        <v>236.97341913599965</v>
      </c>
      <c r="BC25" s="161">
        <f xml:space="preserve"> -0.0536796537*BA25 - 386.148723</f>
        <v>-547.18768410000007</v>
      </c>
      <c r="BD25" s="160" t="b">
        <v>0</v>
      </c>
      <c r="BE25" s="160">
        <v>6</v>
      </c>
      <c r="BF25" s="168">
        <v>3500</v>
      </c>
      <c r="BG25" s="161">
        <f xml:space="preserve"> -8.20168948E-16*BF25^5 + 0.0000000000135889885*BF25^4 - 0.0000000840631515*BF25^3 + 0.000206462105*BF25^2 - 0.0717799351*BF25 - 37.5476442</f>
        <v>244.60522576137478</v>
      </c>
      <c r="BH25" s="161">
        <f xml:space="preserve"> -0.0536796537*BF25 - 386.148723</f>
        <v>-574.02751095000008</v>
      </c>
      <c r="BI25" s="160" t="b">
        <v>0</v>
      </c>
      <c r="BJ25" s="160">
        <v>6</v>
      </c>
      <c r="BK25" s="168">
        <v>4000</v>
      </c>
      <c r="BL25" s="161">
        <f xml:space="preserve"> -8.20168948E-16*BK25^5 + 0.0000000000135889885*BK25^4 - 0.0000000840631515*BK25^3 + 0.000206462105*BK25^2 - 0.0717799351*BK25 - 37.5476442</f>
        <v>237.61265264799917</v>
      </c>
      <c r="BM25" s="161">
        <f xml:space="preserve"> -0.0536796537*BK25 - 386.148723</f>
        <v>-600.86733780000009</v>
      </c>
      <c r="BN25" s="160" t="b">
        <v>0</v>
      </c>
      <c r="BO25" s="160">
        <v>6</v>
      </c>
      <c r="BP25" s="168">
        <v>4500</v>
      </c>
      <c r="BQ25" s="161">
        <f xml:space="preserve"> -8.20168948E-16*BP25^5 + 0.0000000000135889885*BP25^4 - 0.0000000840631515*BP25^3 + 0.000206462105*BP25^2 - 0.0717799351*BP25 - 37.5476442</f>
        <v>218.9378088671256</v>
      </c>
      <c r="BR25" s="161">
        <f xml:space="preserve"> -0.0536796537*BP25 - 386.148723</f>
        <v>-627.7071646500001</v>
      </c>
      <c r="BS25" s="160" t="b">
        <v>0</v>
      </c>
      <c r="BT25" s="160">
        <v>6</v>
      </c>
      <c r="BU25" s="168">
        <v>5000</v>
      </c>
      <c r="BV25" s="161">
        <f xml:space="preserve"> -8.20168948E-16*BU25^5 + 0.0000000000135889885*BU25^4 - 0.0000000840631515*BU25^3 + 0.000206462105*BU25^2 - 0.0717799351*BU25 - 37.5476442</f>
        <v>187.30121779999874</v>
      </c>
      <c r="BW25" s="161">
        <f xml:space="preserve"> -0.0536796537*BU25 - 386.148723</f>
        <v>-654.5469915000001</v>
      </c>
      <c r="BX25" s="160" t="b">
        <v>0</v>
      </c>
      <c r="BY25" s="160">
        <v>6</v>
      </c>
      <c r="BZ25" s="168">
        <v>6000</v>
      </c>
      <c r="CA25" s="161">
        <f xml:space="preserve"> -8.20168948E-16*BZ25^5 + 0.0000000000135889885*BZ25^4 - 0.0000000840631515*BZ25^3 + 0.000206462105*BZ25^2 - 0.0717799351*BZ25 - 37.5476442</f>
        <v>40.463157551995302</v>
      </c>
      <c r="CB25" s="161">
        <f xml:space="preserve"> -0.0536796537*BZ25 - 386.148723</f>
        <v>-708.22664520000012</v>
      </c>
      <c r="CC25" s="160" t="b">
        <v>0</v>
      </c>
      <c r="CD25" s="160">
        <v>6</v>
      </c>
      <c r="CE25" s="168">
        <v>6150.1064355037925</v>
      </c>
      <c r="CF25" s="161">
        <f xml:space="preserve"> -8.20168948E-16*CE25^5 + 0.0000000000135889885*CE25^4 - 0.0000000840631515*CE25^3 + 0.000206462105*CE25^2 - 0.0717799351*CE25 - 37.5476442</f>
        <v>-7.0294944278970206E-4</v>
      </c>
      <c r="CG25" s="161">
        <f xml:space="preserve"> -0.0536796537*CE25 - 386.148723</f>
        <v>-716.28430667598502</v>
      </c>
      <c r="CH25" s="160" t="b">
        <v>1</v>
      </c>
      <c r="CI25" s="160">
        <v>6</v>
      </c>
      <c r="CJ25" s="168">
        <v>6150.1064355037925</v>
      </c>
      <c r="CK25" s="161">
        <f xml:space="preserve"> -8.20168948E-16*CJ25^5 + 0.0000000000135889885*CJ25^4 - 0.0000000840631515*CJ25^3 + 0.000206462105*CJ25^2 - 0.0717799351*CJ25 - 37.5476442</f>
        <v>-7.0294944278970206E-4</v>
      </c>
      <c r="CL25" s="161">
        <f xml:space="preserve"> -0.0536796537*CJ25- 309.948723</f>
        <v>-640.08430667598498</v>
      </c>
      <c r="CM25" s="160" t="b">
        <v>1</v>
      </c>
      <c r="CN25" s="160">
        <v>6</v>
      </c>
      <c r="CO25" s="171">
        <v>6783.9217119189834</v>
      </c>
      <c r="CP25" s="172">
        <v>0</v>
      </c>
      <c r="CQ25" s="172">
        <v>204.91262947234833</v>
      </c>
      <c r="CR25" s="173" t="b">
        <v>1</v>
      </c>
      <c r="CS25" s="173">
        <v>6</v>
      </c>
      <c r="CT25" s="168"/>
      <c r="CU25" s="161"/>
      <c r="CV25" s="161"/>
      <c r="CW25" s="160"/>
      <c r="CX25" s="160"/>
      <c r="CY25" s="168"/>
      <c r="CZ25" s="161"/>
      <c r="DA25" s="161"/>
      <c r="DB25" s="160"/>
      <c r="DC25" s="160"/>
      <c r="DD25" s="168"/>
      <c r="DE25" s="161"/>
      <c r="DF25" s="161"/>
      <c r="DG25" s="160"/>
      <c r="DH25" s="163"/>
    </row>
    <row r="26" spans="1:114" s="21" customFormat="1" ht="15.75" thickBot="1" x14ac:dyDescent="0.3">
      <c r="A26" s="61" t="s">
        <v>21</v>
      </c>
      <c r="B26" s="180">
        <v>6</v>
      </c>
      <c r="C26" s="169"/>
      <c r="D26" s="165"/>
      <c r="E26" s="165"/>
      <c r="F26" s="164"/>
      <c r="G26" s="164"/>
      <c r="H26" s="242">
        <v>150.26461315744879</v>
      </c>
      <c r="I26" s="243">
        <v>0</v>
      </c>
      <c r="J26" s="243">
        <v>286</v>
      </c>
      <c r="K26" s="181" t="b">
        <v>1</v>
      </c>
      <c r="L26" s="181">
        <v>7</v>
      </c>
      <c r="M26" s="242">
        <v>200</v>
      </c>
      <c r="N26" s="243">
        <v>0</v>
      </c>
      <c r="O26" s="243">
        <v>181</v>
      </c>
      <c r="P26" s="181" t="b">
        <v>0</v>
      </c>
      <c r="Q26" s="181">
        <v>7</v>
      </c>
      <c r="R26" s="242">
        <v>400</v>
      </c>
      <c r="S26" s="243">
        <v>0</v>
      </c>
      <c r="T26" s="243">
        <v>-158</v>
      </c>
      <c r="U26" s="181" t="b">
        <v>0</v>
      </c>
      <c r="V26" s="181">
        <v>7</v>
      </c>
      <c r="W26" s="242">
        <v>600</v>
      </c>
      <c r="X26" s="243">
        <v>0</v>
      </c>
      <c r="Y26" s="243">
        <v>-362</v>
      </c>
      <c r="Z26" s="181" t="b">
        <v>0</v>
      </c>
      <c r="AA26" s="181">
        <v>7</v>
      </c>
      <c r="AB26" s="169">
        <v>804.67869038425295</v>
      </c>
      <c r="AC26" s="165">
        <v>0</v>
      </c>
      <c r="AD26" s="165">
        <f xml:space="preserve"> -0.0536796537*AB26 - 386.148723</f>
        <v>-429.34359643959624</v>
      </c>
      <c r="AE26" s="181" t="b">
        <v>1</v>
      </c>
      <c r="AF26" s="164">
        <v>7</v>
      </c>
      <c r="AG26" s="169">
        <v>1000</v>
      </c>
      <c r="AH26" s="165">
        <v>0</v>
      </c>
      <c r="AI26" s="165">
        <f xml:space="preserve"> -0.0536796537*AG26 - 386.148723</f>
        <v>-439.82837670000004</v>
      </c>
      <c r="AJ26" s="164" t="b">
        <v>0</v>
      </c>
      <c r="AK26" s="164">
        <v>7</v>
      </c>
      <c r="AL26" s="169">
        <v>1500</v>
      </c>
      <c r="AM26" s="165">
        <v>0</v>
      </c>
      <c r="AN26" s="165">
        <f xml:space="preserve"> -0.0536796537*AL26 - 386.148723</f>
        <v>-466.66820355000004</v>
      </c>
      <c r="AO26" s="164" t="b">
        <v>0</v>
      </c>
      <c r="AP26" s="164">
        <v>7</v>
      </c>
      <c r="AQ26" s="169">
        <v>2000</v>
      </c>
      <c r="AR26" s="165">
        <v>0</v>
      </c>
      <c r="AS26" s="165">
        <f xml:space="preserve"> -0.0536796537*AQ26 - 386.148723</f>
        <v>-493.50803040000005</v>
      </c>
      <c r="AT26" s="164" t="b">
        <v>0</v>
      </c>
      <c r="AU26" s="164">
        <v>7</v>
      </c>
      <c r="AV26" s="169">
        <v>2500</v>
      </c>
      <c r="AW26" s="165">
        <v>0</v>
      </c>
      <c r="AX26" s="165">
        <f xml:space="preserve"> -0.0536796537*AV26 - 386.148723</f>
        <v>-520.34785725000006</v>
      </c>
      <c r="AY26" s="164" t="b">
        <v>0</v>
      </c>
      <c r="AZ26" s="164">
        <v>7</v>
      </c>
      <c r="BA26" s="169">
        <v>3000</v>
      </c>
      <c r="BB26" s="165">
        <v>0</v>
      </c>
      <c r="BC26" s="165">
        <f xml:space="preserve"> -0.0536796537*BA26 - 386.148723</f>
        <v>-547.18768410000007</v>
      </c>
      <c r="BD26" s="164" t="b">
        <v>0</v>
      </c>
      <c r="BE26" s="164">
        <v>7</v>
      </c>
      <c r="BF26" s="169">
        <v>3500</v>
      </c>
      <c r="BG26" s="165">
        <v>0</v>
      </c>
      <c r="BH26" s="165">
        <f xml:space="preserve"> -0.0536796537*BF26 - 386.148723</f>
        <v>-574.02751095000008</v>
      </c>
      <c r="BI26" s="164" t="b">
        <v>0</v>
      </c>
      <c r="BJ26" s="164">
        <v>7</v>
      </c>
      <c r="BK26" s="169">
        <v>4000</v>
      </c>
      <c r="BL26" s="165">
        <v>0</v>
      </c>
      <c r="BM26" s="165">
        <f xml:space="preserve"> -0.0536796537*BK26 - 386.148723</f>
        <v>-600.86733780000009</v>
      </c>
      <c r="BN26" s="164" t="b">
        <v>0</v>
      </c>
      <c r="BO26" s="164">
        <v>7</v>
      </c>
      <c r="BP26" s="169">
        <v>4500</v>
      </c>
      <c r="BQ26" s="165">
        <v>0</v>
      </c>
      <c r="BR26" s="165">
        <f xml:space="preserve"> -0.0536796537*BP26 - 386.148723</f>
        <v>-627.7071646500001</v>
      </c>
      <c r="BS26" s="164" t="b">
        <v>0</v>
      </c>
      <c r="BT26" s="164">
        <v>7</v>
      </c>
      <c r="BU26" s="169">
        <v>5000</v>
      </c>
      <c r="BV26" s="165">
        <v>0</v>
      </c>
      <c r="BW26" s="165">
        <f xml:space="preserve"> -0.0536796537*BU26 - 386.148723</f>
        <v>-654.5469915000001</v>
      </c>
      <c r="BX26" s="164" t="b">
        <v>0</v>
      </c>
      <c r="BY26" s="164">
        <v>7</v>
      </c>
      <c r="BZ26" s="169">
        <v>6000</v>
      </c>
      <c r="CA26" s="165">
        <v>0</v>
      </c>
      <c r="CB26" s="165">
        <f xml:space="preserve"> -0.0536796537*BZ26 - 386.148723</f>
        <v>-708.22664520000012</v>
      </c>
      <c r="CC26" s="164" t="b">
        <v>0</v>
      </c>
      <c r="CD26" s="164">
        <v>7</v>
      </c>
      <c r="CE26" s="169">
        <v>6150.1064355037925</v>
      </c>
      <c r="CF26" s="165">
        <v>0</v>
      </c>
      <c r="CG26" s="165">
        <f xml:space="preserve"> -0.0536796537*CE26 - 386.148723</f>
        <v>-716.28430667598502</v>
      </c>
      <c r="CH26" s="164" t="b">
        <v>1</v>
      </c>
      <c r="CI26" s="164">
        <v>7</v>
      </c>
      <c r="CJ26" s="242">
        <v>6400</v>
      </c>
      <c r="CK26" s="243">
        <v>0</v>
      </c>
      <c r="CL26" s="243">
        <v>-716.28430667598502</v>
      </c>
      <c r="CM26" s="181" t="b">
        <v>1</v>
      </c>
      <c r="CN26" s="181">
        <v>7</v>
      </c>
      <c r="CO26" s="242">
        <v>6500</v>
      </c>
      <c r="CP26" s="243">
        <v>0</v>
      </c>
      <c r="CQ26" s="243">
        <v>-546.1832651387449</v>
      </c>
      <c r="CR26" s="181" t="b">
        <v>1</v>
      </c>
      <c r="CS26" s="181">
        <v>7</v>
      </c>
      <c r="CT26" s="242">
        <v>6600</v>
      </c>
      <c r="CU26" s="243">
        <v>0</v>
      </c>
      <c r="CV26" s="243">
        <v>-281.63995510635868</v>
      </c>
      <c r="CW26" s="181" t="b">
        <v>1</v>
      </c>
      <c r="CX26" s="181">
        <v>7</v>
      </c>
      <c r="CY26" s="242">
        <v>6783.9217119189834</v>
      </c>
      <c r="CZ26" s="243">
        <v>0</v>
      </c>
      <c r="DA26" s="243">
        <v>204.91262947234833</v>
      </c>
      <c r="DB26" s="181" t="b">
        <v>1</v>
      </c>
      <c r="DC26" s="181">
        <v>7</v>
      </c>
      <c r="DD26" s="169"/>
      <c r="DE26" s="165"/>
      <c r="DF26" s="165"/>
      <c r="DG26" s="164"/>
      <c r="DH26" s="166"/>
    </row>
    <row r="28" spans="1:114" s="23" customFormat="1" ht="15.75" thickBot="1" x14ac:dyDescent="0.3">
      <c r="BN28"/>
      <c r="BO28"/>
      <c r="BP28"/>
      <c r="BQ28"/>
    </row>
    <row r="29" spans="1:114" s="23" customFormat="1" x14ac:dyDescent="0.25">
      <c r="A29" s="43" t="s">
        <v>22</v>
      </c>
      <c r="B29" s="197" t="str">
        <f>A25</f>
        <v>Keel Floor</v>
      </c>
      <c r="C29" s="198"/>
      <c r="D29" s="198"/>
      <c r="E29" s="212"/>
      <c r="F29" s="39"/>
      <c r="G29" s="197" t="str">
        <f>A24</f>
        <v>Keel Side</v>
      </c>
      <c r="H29" s="198"/>
      <c r="I29" s="198"/>
      <c r="J29" s="212"/>
      <c r="K29" s="40"/>
      <c r="L29" s="197" t="str">
        <f>A23</f>
        <v>Sole</v>
      </c>
      <c r="M29" s="198"/>
      <c r="N29" s="198"/>
      <c r="O29" s="212"/>
      <c r="P29" s="39"/>
      <c r="Q29" s="197" t="str">
        <f>A22</f>
        <v>Side</v>
      </c>
      <c r="R29" s="198"/>
      <c r="S29" s="198"/>
      <c r="T29" s="212"/>
      <c r="U29" s="39"/>
      <c r="V29" s="197" t="s">
        <v>128</v>
      </c>
      <c r="W29" s="198"/>
      <c r="X29" s="198"/>
      <c r="Y29" s="199"/>
      <c r="BN29"/>
      <c r="BO29"/>
      <c r="BP29"/>
      <c r="BQ29"/>
    </row>
    <row r="30" spans="1:114" s="23" customFormat="1" x14ac:dyDescent="0.25">
      <c r="A30" s="33"/>
      <c r="B30" s="148" t="s">
        <v>14</v>
      </c>
      <c r="C30" s="149" t="s">
        <v>15</v>
      </c>
      <c r="D30" s="149" t="s">
        <v>16</v>
      </c>
      <c r="E30" s="150" t="s">
        <v>17</v>
      </c>
      <c r="F30" s="149"/>
      <c r="G30" s="148" t="s">
        <v>14</v>
      </c>
      <c r="H30" s="149" t="s">
        <v>15</v>
      </c>
      <c r="I30" s="149" t="s">
        <v>16</v>
      </c>
      <c r="J30" s="150" t="s">
        <v>17</v>
      </c>
      <c r="K30" s="36"/>
      <c r="L30" s="45" t="s">
        <v>14</v>
      </c>
      <c r="M30" s="36" t="s">
        <v>15</v>
      </c>
      <c r="N30" s="36" t="s">
        <v>16</v>
      </c>
      <c r="O30" s="150" t="s">
        <v>17</v>
      </c>
      <c r="P30" s="149"/>
      <c r="Q30" s="148" t="s">
        <v>14</v>
      </c>
      <c r="R30" s="149" t="s">
        <v>15</v>
      </c>
      <c r="S30" s="149" t="s">
        <v>16</v>
      </c>
      <c r="T30" s="42" t="s">
        <v>17</v>
      </c>
      <c r="U30" s="149"/>
      <c r="V30" s="148" t="s">
        <v>14</v>
      </c>
      <c r="W30" s="149" t="s">
        <v>15</v>
      </c>
      <c r="X30" s="149" t="s">
        <v>16</v>
      </c>
      <c r="Y30" s="32" t="s">
        <v>17</v>
      </c>
      <c r="BN30"/>
      <c r="BO30"/>
      <c r="BP30"/>
      <c r="BQ30"/>
    </row>
    <row r="31" spans="1:114" s="23" customFormat="1" x14ac:dyDescent="0.25">
      <c r="A31" s="34"/>
      <c r="B31" s="34"/>
      <c r="C31" s="38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0</v>
      </c>
      <c r="Z31" s="34"/>
      <c r="AA31" s="34"/>
      <c r="AB31" s="34"/>
      <c r="AC31" s="34"/>
      <c r="AD31" s="34"/>
      <c r="AE31" s="34"/>
      <c r="BN31"/>
      <c r="BO31"/>
      <c r="BP31"/>
      <c r="BQ31"/>
    </row>
    <row r="32" spans="1:114" s="23" customFormat="1" x14ac:dyDescent="0.25">
      <c r="A32" s="34"/>
      <c r="B32" s="34"/>
      <c r="C32" s="38"/>
      <c r="D32" s="34"/>
      <c r="E32" s="34"/>
      <c r="F32" s="34"/>
      <c r="G32" s="34"/>
      <c r="H32" s="34"/>
      <c r="I32" s="34"/>
      <c r="J32" s="34"/>
      <c r="K32" s="35"/>
      <c r="L32" s="35"/>
      <c r="M32" s="35"/>
      <c r="N32" s="34"/>
      <c r="O32" s="34"/>
      <c r="P32" s="34"/>
      <c r="Q32" s="34">
        <v>1.8904441010504473E-2</v>
      </c>
      <c r="R32" s="34">
        <v>-4.6283289109474428E-2</v>
      </c>
      <c r="S32" s="34">
        <v>9.8266951429521014E-3</v>
      </c>
      <c r="T32" s="34">
        <v>1.853134414837164E-3</v>
      </c>
      <c r="U32" s="34"/>
      <c r="V32" s="34">
        <v>42.883564645295984</v>
      </c>
      <c r="W32" s="34">
        <v>-88.728594456753996</v>
      </c>
      <c r="X32" s="34">
        <v>46.337514304943866</v>
      </c>
      <c r="Y32" s="34">
        <v>22.391682601883133</v>
      </c>
      <c r="Z32" s="34"/>
      <c r="AA32" s="34"/>
      <c r="AB32" s="34"/>
      <c r="AC32" s="34"/>
      <c r="AD32" s="34"/>
      <c r="AE32" s="34"/>
      <c r="BN32"/>
      <c r="BO32"/>
      <c r="BP32"/>
      <c r="BQ32"/>
    </row>
    <row r="33" spans="1:31" s="23" customFormat="1" x14ac:dyDescent="0.25">
      <c r="A33" s="34"/>
      <c r="B33" s="34"/>
      <c r="C33" s="38"/>
      <c r="D33" s="34"/>
      <c r="E33" s="34"/>
      <c r="F33" s="34"/>
      <c r="G33" s="34"/>
      <c r="H33" s="34"/>
      <c r="I33" s="34"/>
      <c r="J33" s="34"/>
      <c r="K33" s="35"/>
      <c r="L33" s="35"/>
      <c r="M33" s="35"/>
      <c r="N33" s="34"/>
      <c r="O33" s="34"/>
      <c r="P33" s="34"/>
      <c r="Q33" s="34">
        <v>189.04533380046684</v>
      </c>
      <c r="R33" s="34">
        <v>-462.83251380996933</v>
      </c>
      <c r="S33" s="34">
        <v>153.09993054827731</v>
      </c>
      <c r="T33" s="34">
        <v>23.609966256899476</v>
      </c>
      <c r="U33" s="34"/>
      <c r="V33" s="34">
        <v>193.76312722671682</v>
      </c>
      <c r="W33" s="34">
        <v>-53.66749780809338</v>
      </c>
      <c r="X33" s="34">
        <v>197.06219903961463</v>
      </c>
      <c r="Y33" s="34">
        <v>57.083051345519706</v>
      </c>
      <c r="Z33" s="34"/>
      <c r="AA33" s="34"/>
      <c r="AB33" s="34"/>
      <c r="AC33" s="34"/>
      <c r="AD33" s="34"/>
      <c r="AE33" s="34"/>
    </row>
    <row r="34" spans="1:31" s="23" customFormat="1" x14ac:dyDescent="0.25">
      <c r="A34" s="34"/>
      <c r="B34" s="34"/>
      <c r="C34" s="38"/>
      <c r="D34" s="34"/>
      <c r="E34" s="34"/>
      <c r="F34" s="34"/>
      <c r="G34" s="34"/>
      <c r="H34" s="34"/>
      <c r="I34" s="34"/>
      <c r="J34" s="34"/>
      <c r="K34" s="35"/>
      <c r="L34" s="35"/>
      <c r="M34" s="35"/>
      <c r="N34" s="34"/>
      <c r="O34" s="34"/>
      <c r="P34" s="34"/>
      <c r="Q34" s="34">
        <v>284.06654628896371</v>
      </c>
      <c r="R34" s="34">
        <v>-695.474178044626</v>
      </c>
      <c r="S34" s="34">
        <v>227.44906810824622</v>
      </c>
      <c r="T34" s="34">
        <v>34.550637289290634</v>
      </c>
      <c r="U34" s="34"/>
      <c r="V34" s="34">
        <v>267.15732391793227</v>
      </c>
      <c r="W34" s="34">
        <v>-37.518676470256935</v>
      </c>
      <c r="X34" s="34">
        <v>270.34373544154846</v>
      </c>
      <c r="Y34" s="34">
        <v>73.023730274188182</v>
      </c>
      <c r="Z34" s="34"/>
      <c r="AA34" s="34"/>
      <c r="AB34" s="34"/>
      <c r="AC34" s="34"/>
      <c r="AD34" s="34"/>
      <c r="AE34" s="34"/>
    </row>
    <row r="35" spans="1:31" s="23" customFormat="1" x14ac:dyDescent="0.25">
      <c r="A35" s="34"/>
      <c r="B35" s="34">
        <v>180.71490357803</v>
      </c>
      <c r="C35" s="38">
        <v>-346.06381113851108</v>
      </c>
      <c r="D35" s="34">
        <v>180.71425900675413</v>
      </c>
      <c r="E35" s="34">
        <v>-346.05177450468915</v>
      </c>
      <c r="F35" s="34"/>
      <c r="G35" s="34"/>
      <c r="H35" s="34"/>
      <c r="I35" s="34"/>
      <c r="J35" s="34"/>
      <c r="K35" s="35"/>
      <c r="L35" s="35">
        <v>302.03074669883648</v>
      </c>
      <c r="M35" s="35">
        <v>114.86706712664139</v>
      </c>
      <c r="N35" s="34">
        <v>302.03519963664047</v>
      </c>
      <c r="O35" s="34">
        <v>114.87210664853605</v>
      </c>
      <c r="P35" s="34"/>
      <c r="Q35" s="34">
        <v>284.07859545069647</v>
      </c>
      <c r="R35" s="34">
        <v>-695.47397034881487</v>
      </c>
      <c r="S35" s="34">
        <v>227.46369378352796</v>
      </c>
      <c r="T35" s="34">
        <v>34.552754598564078</v>
      </c>
      <c r="U35" s="34"/>
      <c r="V35" s="34">
        <v>267.17176950711149</v>
      </c>
      <c r="W35" s="34">
        <v>-37.515559046758149</v>
      </c>
      <c r="X35" s="34">
        <v>270.35815663925405</v>
      </c>
      <c r="Y35" s="34">
        <v>73.026804974285994</v>
      </c>
      <c r="Z35" s="34"/>
      <c r="AA35" s="34"/>
      <c r="AB35" s="34"/>
      <c r="AC35" s="34"/>
      <c r="AD35" s="34"/>
      <c r="AE35" s="34"/>
    </row>
    <row r="36" spans="1:31" s="23" customFormat="1" x14ac:dyDescent="0.25">
      <c r="A36" s="34"/>
      <c r="B36" s="34">
        <v>235.98276024687925</v>
      </c>
      <c r="C36" s="38">
        <v>-448.23265344065499</v>
      </c>
      <c r="D36" s="34">
        <v>232.98820653498629</v>
      </c>
      <c r="E36" s="34">
        <v>-392.31277640162807</v>
      </c>
      <c r="F36" s="34"/>
      <c r="G36" s="34"/>
      <c r="H36" s="34"/>
      <c r="I36" s="34"/>
      <c r="J36" s="34"/>
      <c r="K36" s="35"/>
      <c r="L36" s="35">
        <v>363.88594712909367</v>
      </c>
      <c r="M36" s="35">
        <v>82.399271733221028</v>
      </c>
      <c r="N36" s="34">
        <v>359.48770007982591</v>
      </c>
      <c r="O36" s="34">
        <v>131.16350340214964</v>
      </c>
      <c r="P36" s="34"/>
      <c r="Q36" s="34">
        <v>343.78773707892992</v>
      </c>
      <c r="R36" s="34">
        <v>-694.46509900824856</v>
      </c>
      <c r="S36" s="34">
        <v>299.37517511788741</v>
      </c>
      <c r="T36" s="34">
        <v>44.950192446567094</v>
      </c>
      <c r="U36" s="34"/>
      <c r="V36" s="34">
        <v>338.25701104269251</v>
      </c>
      <c r="W36" s="34">
        <v>-22.473740761287392</v>
      </c>
      <c r="X36" s="34">
        <v>341.31337915965969</v>
      </c>
      <c r="Y36" s="34">
        <v>87.850275576502412</v>
      </c>
      <c r="Z36" s="34"/>
      <c r="AA36" s="34"/>
      <c r="AB36" s="34"/>
      <c r="AC36" s="34"/>
      <c r="AD36" s="34"/>
      <c r="AE36" s="34"/>
    </row>
    <row r="37" spans="1:31" s="23" customFormat="1" x14ac:dyDescent="0.25">
      <c r="A37" s="34"/>
      <c r="B37" s="34">
        <v>453.82435160670269</v>
      </c>
      <c r="C37" s="38">
        <v>-776.05278868835398</v>
      </c>
      <c r="D37" s="34">
        <v>443.12951692135937</v>
      </c>
      <c r="E37" s="34">
        <v>-576.33894212018743</v>
      </c>
      <c r="F37" s="34"/>
      <c r="G37" s="34"/>
      <c r="H37" s="34"/>
      <c r="I37" s="34"/>
      <c r="J37" s="34"/>
      <c r="K37" s="35"/>
      <c r="L37" s="35">
        <v>611.71718283539121</v>
      </c>
      <c r="M37" s="35">
        <v>-46.459870776302367</v>
      </c>
      <c r="N37" s="34">
        <v>587.45778205669717</v>
      </c>
      <c r="O37" s="34">
        <v>193.15762003658111</v>
      </c>
      <c r="P37" s="34"/>
      <c r="Q37" s="34">
        <v>580.01895835051369</v>
      </c>
      <c r="R37" s="34">
        <v>-691.56012562482147</v>
      </c>
      <c r="S37" s="34">
        <v>573.62176885712938</v>
      </c>
      <c r="T37" s="34">
        <v>82.757006517751762</v>
      </c>
      <c r="U37" s="34"/>
      <c r="V37" s="34">
        <v>610.22760941370473</v>
      </c>
      <c r="W37" s="34">
        <v>29.22290312884909</v>
      </c>
      <c r="X37" s="34">
        <v>612.63515500346318</v>
      </c>
      <c r="Y37" s="34">
        <v>138.57782979103609</v>
      </c>
      <c r="Z37" s="34"/>
      <c r="AA37" s="34"/>
      <c r="AB37" s="34"/>
      <c r="AC37" s="34"/>
      <c r="AD37" s="34"/>
      <c r="AE37" s="34"/>
    </row>
    <row r="38" spans="1:31" s="23" customFormat="1" x14ac:dyDescent="0.25">
      <c r="A38" s="34"/>
      <c r="B38" s="34">
        <v>560.0433168030961</v>
      </c>
      <c r="C38" s="38">
        <v>-889.50925188407268</v>
      </c>
      <c r="D38" s="34">
        <v>548.17166360387512</v>
      </c>
      <c r="E38" s="34">
        <v>-667.81966103991147</v>
      </c>
      <c r="F38" s="34"/>
      <c r="G38" s="34"/>
      <c r="H38" s="34"/>
      <c r="I38" s="34"/>
      <c r="J38" s="34"/>
      <c r="K38" s="35"/>
      <c r="L38" s="35">
        <v>735.38479216035842</v>
      </c>
      <c r="M38" s="35">
        <v>-110.42898285782016</v>
      </c>
      <c r="N38" s="34">
        <v>699.7183544784433</v>
      </c>
      <c r="O38" s="34">
        <v>222.23276378967122</v>
      </c>
      <c r="P38" s="34"/>
      <c r="Q38" s="34">
        <v>695.98352440732594</v>
      </c>
      <c r="R38" s="34">
        <v>-691.42039740218581</v>
      </c>
      <c r="S38" s="34">
        <v>703.06537215985225</v>
      </c>
      <c r="T38" s="34">
        <v>98.193352134692731</v>
      </c>
      <c r="U38" s="34"/>
      <c r="V38" s="34">
        <v>738.88440439617568</v>
      </c>
      <c r="W38" s="34">
        <v>50.231384912090391</v>
      </c>
      <c r="X38" s="34">
        <v>740.90480260652328</v>
      </c>
      <c r="Y38" s="34">
        <v>159.04830262455303</v>
      </c>
      <c r="Z38" s="34"/>
      <c r="AA38" s="34"/>
      <c r="AB38" s="34"/>
      <c r="AC38" s="34"/>
      <c r="AD38" s="34"/>
      <c r="AE38" s="34"/>
    </row>
    <row r="39" spans="1:31" s="23" customFormat="1" x14ac:dyDescent="0.25">
      <c r="A39" s="34"/>
      <c r="B39" s="34">
        <v>664.44692955391952</v>
      </c>
      <c r="C39" s="38">
        <v>-969.06607750254057</v>
      </c>
      <c r="D39" s="34">
        <v>653.22309513419441</v>
      </c>
      <c r="E39" s="34">
        <v>-759.47376390844602</v>
      </c>
      <c r="F39" s="34"/>
      <c r="G39" s="34"/>
      <c r="H39" s="34"/>
      <c r="I39" s="34"/>
      <c r="J39" s="34"/>
      <c r="K39" s="35"/>
      <c r="L39" s="35">
        <v>859.1208842933188</v>
      </c>
      <c r="M39" s="35">
        <v>-174.5561764105008</v>
      </c>
      <c r="N39" s="34">
        <v>810.91864797901621</v>
      </c>
      <c r="O39" s="34">
        <v>250.16313602554106</v>
      </c>
      <c r="P39" s="34"/>
      <c r="Q39" s="34">
        <v>810.63703113180736</v>
      </c>
      <c r="R39" s="34">
        <v>-691.84977325980446</v>
      </c>
      <c r="S39" s="34">
        <v>828.11150625536311</v>
      </c>
      <c r="T39" s="34">
        <v>111.40373056436108</v>
      </c>
      <c r="U39" s="34"/>
      <c r="V39" s="34">
        <v>863.31936005207365</v>
      </c>
      <c r="W39" s="34">
        <v>68.314292902847654</v>
      </c>
      <c r="X39" s="34">
        <v>864.92618982424926</v>
      </c>
      <c r="Y39" s="34">
        <v>176.56442677206749</v>
      </c>
      <c r="Z39" s="34"/>
      <c r="AA39" s="34"/>
      <c r="AB39" s="34"/>
      <c r="AC39" s="34"/>
      <c r="AD39" s="34"/>
      <c r="AE39" s="34"/>
    </row>
    <row r="40" spans="1:31" s="23" customFormat="1" x14ac:dyDescent="0.25">
      <c r="A40" s="34"/>
      <c r="B40" s="34">
        <v>867.76570134918154</v>
      </c>
      <c r="C40" s="38">
        <v>-1025.6891121322326</v>
      </c>
      <c r="D40" s="34">
        <v>863.43868430299813</v>
      </c>
      <c r="E40" s="34">
        <v>-944.88700121754891</v>
      </c>
      <c r="F40" s="34"/>
      <c r="G40" s="34"/>
      <c r="H40" s="34"/>
      <c r="I40" s="34"/>
      <c r="J40" s="34"/>
      <c r="K40" s="35"/>
      <c r="L40" s="35">
        <v>1107.5061594660624</v>
      </c>
      <c r="M40" s="35">
        <v>-304.67306949179078</v>
      </c>
      <c r="N40" s="34">
        <v>1030.379004050993</v>
      </c>
      <c r="O40" s="34">
        <v>303.0555679348052</v>
      </c>
      <c r="P40" s="34"/>
      <c r="Q40" s="34">
        <v>1036.3711502726576</v>
      </c>
      <c r="R40" s="34">
        <v>-693.98628823036347</v>
      </c>
      <c r="S40" s="34">
        <v>1067.0345094995632</v>
      </c>
      <c r="T40" s="34">
        <v>131.35954105185897</v>
      </c>
      <c r="U40" s="34"/>
      <c r="V40" s="34">
        <v>1101.3980703185582</v>
      </c>
      <c r="W40" s="34">
        <v>96.615592683747678</v>
      </c>
      <c r="X40" s="34">
        <v>1102.1401554337533</v>
      </c>
      <c r="Y40" s="34">
        <v>203.66728462435802</v>
      </c>
      <c r="Z40" s="34"/>
      <c r="AA40" s="34"/>
      <c r="AB40" s="34"/>
      <c r="AC40" s="34"/>
      <c r="AD40" s="34"/>
      <c r="AE40" s="34"/>
    </row>
    <row r="41" spans="1:31" s="23" customFormat="1" x14ac:dyDescent="0.25">
      <c r="A41" s="34"/>
      <c r="B41" s="34">
        <v>872.43391554497907</v>
      </c>
      <c r="C41" s="38">
        <v>-1025.36829714961</v>
      </c>
      <c r="D41" s="34">
        <v>868.35918352986346</v>
      </c>
      <c r="E41" s="34">
        <v>-949.27732160713867</v>
      </c>
      <c r="F41" s="34"/>
      <c r="G41" s="34">
        <v>68.257283310116975</v>
      </c>
      <c r="H41" s="34">
        <v>-1303.3430411216225</v>
      </c>
      <c r="I41" s="34">
        <v>68.257283310116975</v>
      </c>
      <c r="J41" s="35">
        <v>-1303.3430411216225</v>
      </c>
      <c r="K41" s="35"/>
      <c r="L41" s="35">
        <v>1113.3383969627894</v>
      </c>
      <c r="M41" s="35">
        <v>-307.76670706069962</v>
      </c>
      <c r="N41" s="35">
        <v>1035.4698858456325</v>
      </c>
      <c r="O41" s="35">
        <v>304.24868075387383</v>
      </c>
      <c r="P41" s="35"/>
      <c r="Q41" s="35">
        <v>1041.599466801184</v>
      </c>
      <c r="R41" s="35">
        <v>-694.05910253909224</v>
      </c>
      <c r="S41" s="35">
        <v>1072.4716974169157</v>
      </c>
      <c r="T41" s="35">
        <v>131.72070892630569</v>
      </c>
      <c r="U41" s="35"/>
      <c r="V41" s="35">
        <v>1106.8195035544943</v>
      </c>
      <c r="W41" s="35">
        <v>97.164697728729479</v>
      </c>
      <c r="X41" s="35">
        <v>1107.541321525588</v>
      </c>
      <c r="Y41" s="35">
        <v>204.18757764270978</v>
      </c>
      <c r="Z41" s="34"/>
      <c r="AA41" s="34"/>
      <c r="AB41" s="34"/>
      <c r="AC41" s="34"/>
      <c r="AD41" s="34"/>
      <c r="AE41" s="34"/>
    </row>
    <row r="42" spans="1:31" s="23" customFormat="1" x14ac:dyDescent="0.25">
      <c r="A42" s="34"/>
      <c r="B42" s="34">
        <v>872.44392994205862</v>
      </c>
      <c r="C42" s="38">
        <v>-1025.368298436382</v>
      </c>
      <c r="D42" s="34">
        <v>872.44390116696366</v>
      </c>
      <c r="E42" s="34">
        <v>-1025.3677624116522</v>
      </c>
      <c r="F42" s="34"/>
      <c r="G42" s="34">
        <v>72.351255712857807</v>
      </c>
      <c r="H42" s="34">
        <v>-1379.4329845436384</v>
      </c>
      <c r="I42" s="34">
        <v>68.267375647896571</v>
      </c>
      <c r="J42" s="34">
        <v>-1303.3430369968169</v>
      </c>
      <c r="K42" s="34"/>
      <c r="L42" s="34">
        <v>1113.3483688636086</v>
      </c>
      <c r="M42" s="34">
        <v>-307.76515255340775</v>
      </c>
      <c r="N42" s="34">
        <v>1035.4807648181559</v>
      </c>
      <c r="O42" s="35">
        <v>304.25122878754496</v>
      </c>
      <c r="P42" s="35"/>
      <c r="Q42" s="35">
        <v>1041.6106390889718</v>
      </c>
      <c r="R42" s="35">
        <v>-694.05925907771439</v>
      </c>
      <c r="S42" s="35">
        <v>1072.4833117247751</v>
      </c>
      <c r="T42" s="35">
        <v>131.72147593950243</v>
      </c>
      <c r="U42" s="35"/>
      <c r="V42" s="35">
        <v>1106.8310843728716</v>
      </c>
      <c r="W42" s="35">
        <v>97.165866104526216</v>
      </c>
      <c r="X42" s="35">
        <v>1107.552859035254</v>
      </c>
      <c r="Y42" s="35">
        <v>204.18868440703582</v>
      </c>
      <c r="Z42" s="34"/>
      <c r="AA42" s="34"/>
      <c r="AB42" s="34"/>
      <c r="AC42" s="34"/>
      <c r="AD42" s="34"/>
      <c r="AE42" s="34"/>
    </row>
    <row r="43" spans="1:31" s="23" customFormat="1" x14ac:dyDescent="0.25">
      <c r="A43" s="34"/>
      <c r="B43" s="34">
        <v>1068.0364324289324</v>
      </c>
      <c r="C43" s="38">
        <v>-1025.3677624116478</v>
      </c>
      <c r="D43" s="34">
        <v>1068.0364324289324</v>
      </c>
      <c r="E43" s="34">
        <v>-999.52756865811568</v>
      </c>
      <c r="F43" s="34"/>
      <c r="G43" s="34">
        <v>269.64328766761315</v>
      </c>
      <c r="H43" s="34">
        <v>-1379.3434232139412</v>
      </c>
      <c r="I43" s="34">
        <v>265.55921487873132</v>
      </c>
      <c r="J43" s="34">
        <v>-1303.2529484522793</v>
      </c>
      <c r="K43" s="34"/>
      <c r="L43" s="35">
        <v>1308.1616119341929</v>
      </c>
      <c r="M43" s="35">
        <v>-276.59019036653604</v>
      </c>
      <c r="N43" s="35">
        <v>1245.7035733827395</v>
      </c>
      <c r="O43" s="35">
        <v>355.26475064515114</v>
      </c>
      <c r="P43" s="35"/>
      <c r="Q43" s="35">
        <v>1257.9042031568886</v>
      </c>
      <c r="R43" s="35">
        <v>-697.67903750961557</v>
      </c>
      <c r="S43" s="35">
        <v>1294.1631362246785</v>
      </c>
      <c r="T43" s="35">
        <v>142.94875901179375</v>
      </c>
      <c r="U43" s="35"/>
      <c r="V43" s="35">
        <v>1327.9996680315853</v>
      </c>
      <c r="W43" s="35">
        <v>115.93962646018598</v>
      </c>
      <c r="X43" s="35">
        <v>1327.8908091768683</v>
      </c>
      <c r="Y43" s="35">
        <v>221.74091647134449</v>
      </c>
      <c r="Z43" s="34"/>
      <c r="AA43" s="34"/>
      <c r="AB43" s="34"/>
      <c r="AC43" s="34"/>
      <c r="AD43" s="34"/>
      <c r="AE43" s="34"/>
    </row>
    <row r="44" spans="1:31" s="23" customFormat="1" x14ac:dyDescent="0.25">
      <c r="A44" s="34"/>
      <c r="B44" s="34">
        <v>1568.7562905385741</v>
      </c>
      <c r="C44" s="38">
        <v>-1025.3677624116481</v>
      </c>
      <c r="D44" s="34">
        <v>1568.7562905385744</v>
      </c>
      <c r="E44" s="34">
        <v>-927.19261299177276</v>
      </c>
      <c r="F44" s="34"/>
      <c r="G44" s="34">
        <v>775.56091522977351</v>
      </c>
      <c r="H44" s="34">
        <v>-1379.0673096762341</v>
      </c>
      <c r="I44" s="34">
        <v>771.47684244089169</v>
      </c>
      <c r="J44" s="34">
        <v>-1302.9768349145725</v>
      </c>
      <c r="K44" s="34"/>
      <c r="L44" s="35">
        <v>1808.2307518230866</v>
      </c>
      <c r="M44" s="35">
        <v>-199.88570909201511</v>
      </c>
      <c r="N44" s="35">
        <v>1770.1872143394712</v>
      </c>
      <c r="O44" s="35">
        <v>480.2652020307649</v>
      </c>
      <c r="P44" s="35"/>
      <c r="Q44" s="35">
        <v>1796.9082218194421</v>
      </c>
      <c r="R44" s="35">
        <v>-711.20199367513294</v>
      </c>
      <c r="S44" s="35">
        <v>1828.1660620558318</v>
      </c>
      <c r="T44" s="35">
        <v>142.69667372813043</v>
      </c>
      <c r="U44" s="35"/>
      <c r="V44" s="35">
        <v>1861.658525456186</v>
      </c>
      <c r="W44" s="35">
        <v>135.10762675996847</v>
      </c>
      <c r="X44" s="35">
        <v>1859.7839571636632</v>
      </c>
      <c r="Y44" s="35">
        <v>237.80748147261781</v>
      </c>
      <c r="Z44" s="34"/>
      <c r="AA44" s="34"/>
      <c r="AB44" s="34"/>
      <c r="AC44" s="34"/>
      <c r="AD44" s="34"/>
      <c r="AE44" s="34"/>
    </row>
    <row r="45" spans="1:31" s="23" customFormat="1" x14ac:dyDescent="0.25">
      <c r="A45" s="34"/>
      <c r="B45" s="34">
        <v>2069.4761486482143</v>
      </c>
      <c r="C45" s="38">
        <v>-1025.3677624116478</v>
      </c>
      <c r="D45" s="34">
        <v>2069.4761486482143</v>
      </c>
      <c r="E45" s="34">
        <v>-861.95365914764773</v>
      </c>
      <c r="F45" s="34"/>
      <c r="G45" s="34">
        <v>1280.5128407655156</v>
      </c>
      <c r="H45" s="34">
        <v>-1378.8430291357663</v>
      </c>
      <c r="I45" s="34">
        <v>1276.4287679766337</v>
      </c>
      <c r="J45" s="35">
        <v>-1302.752554374104</v>
      </c>
      <c r="K45" s="35"/>
      <c r="L45" s="35">
        <v>2309.367663427161</v>
      </c>
      <c r="M45" s="35">
        <v>-137.93174850882127</v>
      </c>
      <c r="N45" s="35">
        <v>2283.3092373189488</v>
      </c>
      <c r="O45" s="35">
        <v>585.49535948028245</v>
      </c>
      <c r="P45" s="35"/>
      <c r="Q45" s="35">
        <v>2320.4642357155053</v>
      </c>
      <c r="R45" s="35">
        <v>-727.22375439820962</v>
      </c>
      <c r="S45" s="35">
        <v>2338.4303413630291</v>
      </c>
      <c r="T45" s="35">
        <v>117.42874985392172</v>
      </c>
      <c r="U45" s="35"/>
      <c r="V45" s="35">
        <v>2372.5299662948323</v>
      </c>
      <c r="W45" s="35">
        <v>130.80952843033364</v>
      </c>
      <c r="X45" s="35">
        <v>2369.644177360567</v>
      </c>
      <c r="Y45" s="35">
        <v>230.81696608277815</v>
      </c>
      <c r="Z45" s="34"/>
      <c r="AA45" s="34"/>
      <c r="AB45" s="34"/>
      <c r="AC45" s="34"/>
      <c r="AD45" s="34"/>
      <c r="AE45" s="34"/>
    </row>
    <row r="46" spans="1:31" s="23" customFormat="1" x14ac:dyDescent="0.25">
      <c r="A46" s="34"/>
      <c r="B46" s="34">
        <v>2570.1960067578543</v>
      </c>
      <c r="C46" s="38">
        <v>-1025.3677624116478</v>
      </c>
      <c r="D46" s="34">
        <v>2570.1960067578543</v>
      </c>
      <c r="E46" s="34">
        <v>-814.73859084602282</v>
      </c>
      <c r="F46" s="34"/>
      <c r="G46" s="34">
        <v>1783.4538168689733</v>
      </c>
      <c r="H46" s="34">
        <v>-1378.7266841007859</v>
      </c>
      <c r="I46" s="34">
        <v>1779.3697440800913</v>
      </c>
      <c r="J46" s="35">
        <v>-1302.636209339124</v>
      </c>
      <c r="K46" s="35"/>
      <c r="L46" s="35">
        <v>2810.4551210576255</v>
      </c>
      <c r="M46" s="35">
        <v>-94.792453365043144</v>
      </c>
      <c r="N46" s="35">
        <v>2789.6102903186002</v>
      </c>
      <c r="O46" s="35">
        <v>670.30827210957011</v>
      </c>
      <c r="P46" s="35"/>
      <c r="Q46" s="35">
        <v>2833.5963882916353</v>
      </c>
      <c r="R46" s="35">
        <v>-742.36906422686991</v>
      </c>
      <c r="S46" s="35">
        <v>2840.808897838514</v>
      </c>
      <c r="T46" s="35">
        <v>85.020592958745794</v>
      </c>
      <c r="U46" s="35"/>
      <c r="V46" s="35">
        <v>2875.8106665449736</v>
      </c>
      <c r="W46" s="35">
        <v>118.849620593639</v>
      </c>
      <c r="X46" s="35">
        <v>2872.5089148856696</v>
      </c>
      <c r="Y46" s="35">
        <v>216.8359281266205</v>
      </c>
      <c r="Z46" s="34"/>
      <c r="AA46" s="34"/>
      <c r="AB46" s="34"/>
      <c r="AC46" s="34"/>
      <c r="AD46" s="34"/>
      <c r="AE46" s="34"/>
    </row>
    <row r="47" spans="1:31" s="24" customFormat="1" x14ac:dyDescent="0.25">
      <c r="A47" s="34"/>
      <c r="B47" s="34">
        <v>3070.9158648674947</v>
      </c>
      <c r="C47" s="38">
        <v>-1025.3677624116476</v>
      </c>
      <c r="D47" s="34">
        <v>3070.9158648674947</v>
      </c>
      <c r="E47" s="34">
        <v>-788.39434327564788</v>
      </c>
      <c r="F47" s="34"/>
      <c r="G47" s="34">
        <v>2284.8662165051119</v>
      </c>
      <c r="H47" s="34">
        <v>-1378.6923837313891</v>
      </c>
      <c r="I47" s="34">
        <v>2280.7821437162302</v>
      </c>
      <c r="J47" s="35">
        <v>-1302.6019089697274</v>
      </c>
      <c r="K47" s="35"/>
      <c r="L47" s="35">
        <v>3311.316235240789</v>
      </c>
      <c r="M47" s="35">
        <v>-71.286284289941079</v>
      </c>
      <c r="N47" s="35">
        <v>3291.8226625529492</v>
      </c>
      <c r="O47" s="35">
        <v>734.70820123116084</v>
      </c>
      <c r="P47" s="35"/>
      <c r="Q47" s="35">
        <v>3339.7945851595355</v>
      </c>
      <c r="R47" s="35">
        <v>-753.68291343059286</v>
      </c>
      <c r="S47" s="35">
        <v>3341.2667351740611</v>
      </c>
      <c r="T47" s="35">
        <v>55.920217861524051</v>
      </c>
      <c r="U47" s="35"/>
      <c r="V47" s="35">
        <v>3377.0103277064522</v>
      </c>
      <c r="W47" s="35">
        <v>108.66245057491726</v>
      </c>
      <c r="X47" s="35">
        <v>3373.5935915227615</v>
      </c>
      <c r="Y47" s="35">
        <v>205.35349757649635</v>
      </c>
      <c r="Z47" s="35"/>
      <c r="AA47" s="35"/>
      <c r="AB47" s="35"/>
      <c r="AC47" s="35"/>
      <c r="AD47" s="35"/>
      <c r="AE47" s="35"/>
    </row>
    <row r="48" spans="1:31" s="24" customFormat="1" x14ac:dyDescent="0.25">
      <c r="A48" s="34"/>
      <c r="B48" s="34">
        <v>3571.6357229771343</v>
      </c>
      <c r="C48" s="38">
        <v>-1025.3677624116474</v>
      </c>
      <c r="D48" s="34">
        <v>3571.6357229771343</v>
      </c>
      <c r="E48" s="34">
        <v>-780.76253665027252</v>
      </c>
      <c r="F48" s="34"/>
      <c r="G48" s="34">
        <v>2785.6442319746839</v>
      </c>
      <c r="H48" s="34">
        <v>-1378.6921332364409</v>
      </c>
      <c r="I48" s="34">
        <v>2781.5601591858021</v>
      </c>
      <c r="J48" s="34">
        <v>-1302.6016584747788</v>
      </c>
      <c r="K48" s="34"/>
      <c r="L48" s="34">
        <v>3812.0519462690481</v>
      </c>
      <c r="M48" s="34">
        <v>-64.777176921881747</v>
      </c>
      <c r="N48" s="34">
        <v>3791.8832155848349</v>
      </c>
      <c r="O48" s="34">
        <v>777.85768891720659</v>
      </c>
      <c r="P48" s="41"/>
      <c r="Q48" s="34">
        <v>3841.6931232502543</v>
      </c>
      <c r="R48" s="34">
        <v>-758.18762746399818</v>
      </c>
      <c r="S48" s="34">
        <v>3841.363371251653</v>
      </c>
      <c r="T48" s="34">
        <v>34.095701238493305</v>
      </c>
      <c r="U48" s="41"/>
      <c r="V48" s="34">
        <v>3877.5682671422487</v>
      </c>
      <c r="W48" s="34">
        <v>104.82784371860274</v>
      </c>
      <c r="X48" s="34">
        <v>3874.1360159669234</v>
      </c>
      <c r="Y48" s="34">
        <v>200.89692547682748</v>
      </c>
      <c r="Z48" s="35"/>
      <c r="AA48" s="35"/>
      <c r="AB48" s="35"/>
      <c r="AC48" s="35"/>
      <c r="AD48" s="35"/>
      <c r="AE48" s="35"/>
    </row>
    <row r="49" spans="1:52" s="24" customFormat="1" x14ac:dyDescent="0.25">
      <c r="A49" s="35"/>
      <c r="B49" s="34">
        <v>4072.3555810867751</v>
      </c>
      <c r="C49" s="38">
        <v>-1025.3677624116476</v>
      </c>
      <c r="D49" s="34">
        <v>4072.3555810867751</v>
      </c>
      <c r="E49" s="34">
        <v>-787.75510976364831</v>
      </c>
      <c r="F49" s="34"/>
      <c r="G49" s="34">
        <v>3286.4129134874374</v>
      </c>
      <c r="H49" s="35">
        <v>-1378.6923837313891</v>
      </c>
      <c r="I49" s="34">
        <v>3282.3288406985557</v>
      </c>
      <c r="J49" s="35">
        <v>-1302.601908969727</v>
      </c>
      <c r="K49" s="35"/>
      <c r="L49" s="35">
        <v>4312.7783225518988</v>
      </c>
      <c r="M49" s="35">
        <v>-71.286284289941179</v>
      </c>
      <c r="N49" s="35">
        <v>4291.5475103211147</v>
      </c>
      <c r="O49" s="35">
        <v>797.72314237994397</v>
      </c>
      <c r="P49" s="35"/>
      <c r="Q49" s="35">
        <v>4341.7318729757744</v>
      </c>
      <c r="R49" s="35">
        <v>-753.68291343059286</v>
      </c>
      <c r="S49" s="35">
        <v>4341.3734701574458</v>
      </c>
      <c r="T49" s="35">
        <v>20.219844263783891</v>
      </c>
      <c r="U49" s="35"/>
      <c r="V49" s="35">
        <v>4377.7561660410738</v>
      </c>
      <c r="W49" s="35">
        <v>108.66245057491732</v>
      </c>
      <c r="X49" s="35">
        <v>4374.3237222160233</v>
      </c>
      <c r="Y49" s="35">
        <v>204.72904214586057</v>
      </c>
      <c r="Z49" s="35"/>
      <c r="AA49" s="35"/>
      <c r="AB49" s="35"/>
      <c r="AC49" s="35"/>
      <c r="AD49" s="35"/>
      <c r="AE49" s="35"/>
    </row>
    <row r="50" spans="1:52" s="24" customFormat="1" x14ac:dyDescent="0.25">
      <c r="A50" s="151"/>
      <c r="B50" s="34">
        <v>4573.0754391964147</v>
      </c>
      <c r="C50" s="38">
        <v>-1025.3677624116478</v>
      </c>
      <c r="D50" s="34">
        <v>4573.0754391964147</v>
      </c>
      <c r="E50" s="34">
        <v>-806.42995354452239</v>
      </c>
      <c r="F50" s="34"/>
      <c r="G50" s="34">
        <v>3787.4808987404231</v>
      </c>
      <c r="H50" s="35">
        <v>-1378.6765694263086</v>
      </c>
      <c r="I50" s="34">
        <v>3783.3968259515414</v>
      </c>
      <c r="J50" s="35">
        <v>-1302.5860946646465</v>
      </c>
      <c r="K50" s="35"/>
      <c r="L50" s="35">
        <v>4813.5577874005794</v>
      </c>
      <c r="M50" s="35">
        <v>-88.287863082720563</v>
      </c>
      <c r="N50" s="35">
        <v>4792.9771362989914</v>
      </c>
      <c r="O50" s="35">
        <v>791.37073061101967</v>
      </c>
      <c r="P50" s="35"/>
      <c r="Q50" s="35">
        <v>4843.0202514186758</v>
      </c>
      <c r="R50" s="35">
        <v>-740.19274732038082</v>
      </c>
      <c r="S50" s="35">
        <v>4841.4989439783094</v>
      </c>
      <c r="T50" s="35">
        <v>13.790047388850324</v>
      </c>
      <c r="U50" s="35"/>
      <c r="V50" s="35">
        <v>4877.8150671432113</v>
      </c>
      <c r="W50" s="35">
        <v>119.05125613273664</v>
      </c>
      <c r="X50" s="35">
        <v>4874.3219824895377</v>
      </c>
      <c r="Y50" s="35">
        <v>215.74995356692776</v>
      </c>
      <c r="Z50" s="35"/>
      <c r="AA50" s="35"/>
      <c r="AB50" s="35"/>
      <c r="AC50" s="35"/>
      <c r="AD50" s="35"/>
      <c r="AE50" s="35"/>
    </row>
    <row r="51" spans="1:52" s="24" customFormat="1" x14ac:dyDescent="0.25">
      <c r="A51" s="151"/>
      <c r="B51" s="34">
        <v>5073.7952973060546</v>
      </c>
      <c r="C51" s="38">
        <v>-1025.3677624116478</v>
      </c>
      <c r="D51" s="34">
        <v>5073.7952973060555</v>
      </c>
      <c r="E51" s="34">
        <v>-838.06654461164896</v>
      </c>
      <c r="F51" s="34"/>
      <c r="G51" s="34">
        <v>4289.1991938296806</v>
      </c>
      <c r="H51" s="35">
        <v>-1378.6258504539232</v>
      </c>
      <c r="I51" s="34">
        <v>4285.1151210407988</v>
      </c>
      <c r="J51" s="35">
        <v>-1302.5353756922614</v>
      </c>
      <c r="K51" s="35"/>
      <c r="L51" s="35">
        <v>5314.4194897185653</v>
      </c>
      <c r="M51" s="35">
        <v>-117.59324400186222</v>
      </c>
      <c r="N51" s="35">
        <v>5299.6135813423352</v>
      </c>
      <c r="O51" s="35">
        <v>755.92918948261627</v>
      </c>
      <c r="P51" s="35"/>
      <c r="Q51" s="35">
        <v>5350.542441663677</v>
      </c>
      <c r="R51" s="35">
        <v>-721.27670405992228</v>
      </c>
      <c r="S51" s="35">
        <v>5343.0165147458465</v>
      </c>
      <c r="T51" s="35">
        <v>12.295767060780102</v>
      </c>
      <c r="U51" s="35"/>
      <c r="V51" s="35">
        <v>5379.1639942919282</v>
      </c>
      <c r="W51" s="35">
        <v>132.14170719833538</v>
      </c>
      <c r="X51" s="35">
        <v>5375.3309089800132</v>
      </c>
      <c r="Y51" s="35">
        <v>230.20388825868579</v>
      </c>
      <c r="Z51" s="36"/>
      <c r="AA51" s="36"/>
      <c r="AB51" s="36"/>
      <c r="AC51" s="36"/>
      <c r="AD51" s="36"/>
      <c r="AE51" s="36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24" customFormat="1" x14ac:dyDescent="0.25">
      <c r="A52" s="151"/>
      <c r="B52" s="34">
        <v>5574.5151554156955</v>
      </c>
      <c r="C52" s="38">
        <v>-1025.3677624116481</v>
      </c>
      <c r="D52" s="34">
        <v>5574.5151301625556</v>
      </c>
      <c r="E52" s="34">
        <v>-889.82912512639814</v>
      </c>
      <c r="F52" s="34"/>
      <c r="G52" s="34">
        <v>4792.5874097491305</v>
      </c>
      <c r="H52" s="35">
        <v>-1378.4850285095733</v>
      </c>
      <c r="I52" s="34">
        <v>4788.5036247588969</v>
      </c>
      <c r="J52" s="35">
        <v>-1302.3950100609593</v>
      </c>
      <c r="K52" s="35"/>
      <c r="L52" s="35">
        <v>5815.41384216195</v>
      </c>
      <c r="M52" s="35">
        <v>-166.63061952186877</v>
      </c>
      <c r="N52" s="35">
        <v>5817.636488752677</v>
      </c>
      <c r="O52" s="35">
        <v>690.61061828331401</v>
      </c>
      <c r="P52" s="35"/>
      <c r="Q52" s="35">
        <v>5872.3923522782725</v>
      </c>
      <c r="R52" s="35">
        <v>-704.33801648028646</v>
      </c>
      <c r="S52" s="35">
        <v>5851.2729044709768</v>
      </c>
      <c r="T52" s="35">
        <v>8.0052648521460981</v>
      </c>
      <c r="U52" s="35"/>
      <c r="V52" s="35">
        <v>5887.3732000972459</v>
      </c>
      <c r="W52" s="35">
        <v>140.2884390801712</v>
      </c>
      <c r="X52" s="35">
        <v>5882.47842382814</v>
      </c>
      <c r="Y52" s="35">
        <v>240.57728992689388</v>
      </c>
      <c r="Z52" s="36"/>
      <c r="AA52" s="36"/>
      <c r="AB52" s="36"/>
      <c r="AC52" s="36"/>
      <c r="AD52" s="36"/>
      <c r="AE52" s="36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24" customFormat="1" x14ac:dyDescent="0.25">
      <c r="A53" s="151"/>
      <c r="B53" s="34">
        <v>6075.2350135253355</v>
      </c>
      <c r="C53" s="38">
        <v>-1025.3677624127774</v>
      </c>
      <c r="D53" s="34">
        <v>6075.2350135254928</v>
      </c>
      <c r="E53" s="34">
        <v>-984.90460486078177</v>
      </c>
      <c r="F53" s="34"/>
      <c r="G53" s="34">
        <v>5302.2534962230602</v>
      </c>
      <c r="H53" s="36">
        <v>-1378.0067607330261</v>
      </c>
      <c r="I53" s="34">
        <v>5298.1692097177283</v>
      </c>
      <c r="J53" s="36">
        <v>-1301.9162974426611</v>
      </c>
      <c r="K53" s="36"/>
      <c r="L53" s="36">
        <v>6317.4609518089428</v>
      </c>
      <c r="M53" s="36">
        <v>-254.42547900862218</v>
      </c>
      <c r="N53" s="36">
        <v>6358.3605148721672</v>
      </c>
      <c r="O53" s="36">
        <v>596.3440977863612</v>
      </c>
      <c r="P53" s="36"/>
      <c r="Q53" s="36">
        <v>6421.2547789999053</v>
      </c>
      <c r="R53" s="36">
        <v>-700.01530405470066</v>
      </c>
      <c r="S53" s="36">
        <v>6383.0690949273421</v>
      </c>
      <c r="T53" s="36">
        <v>-17.540500680440505</v>
      </c>
      <c r="U53" s="36"/>
      <c r="V53" s="36">
        <v>6419.6535128662117</v>
      </c>
      <c r="W53" s="36">
        <v>128.56483216422538</v>
      </c>
      <c r="X53" s="36">
        <v>6412.3790892758052</v>
      </c>
      <c r="Y53" s="36">
        <v>231.96123846689395</v>
      </c>
      <c r="Z53" s="36"/>
      <c r="AA53" s="36"/>
      <c r="AB53" s="36"/>
      <c r="AC53" s="36"/>
      <c r="AD53" s="36"/>
      <c r="AE53" s="36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24" customFormat="1" x14ac:dyDescent="0.25">
      <c r="A54" s="151"/>
      <c r="B54" s="34">
        <v>6225.5475453017789</v>
      </c>
      <c r="C54" s="38">
        <v>-1025.3677624133625</v>
      </c>
      <c r="D54" s="34">
        <v>6225.5477114787709</v>
      </c>
      <c r="E54" s="34">
        <v>-1025.3672519873603</v>
      </c>
      <c r="F54" s="34"/>
      <c r="G54" s="34">
        <v>5457.9167579436898</v>
      </c>
      <c r="H54" s="36">
        <v>-1377.7205283484452</v>
      </c>
      <c r="I54" s="34">
        <v>5453.8316865617471</v>
      </c>
      <c r="J54" s="36">
        <v>-1301.6295695665506</v>
      </c>
      <c r="K54" s="36"/>
      <c r="L54" s="36">
        <v>6468.6320626249117</v>
      </c>
      <c r="M54" s="36">
        <v>-291.54938188474534</v>
      </c>
      <c r="N54" s="36">
        <v>6527.4170901943889</v>
      </c>
      <c r="O54" s="36">
        <v>562.03469109472837</v>
      </c>
      <c r="P54" s="36"/>
      <c r="Q54" s="36">
        <v>6593.7339873059573</v>
      </c>
      <c r="R54" s="36">
        <v>-702.87602936960911</v>
      </c>
      <c r="S54" s="36">
        <v>6551.7903305659638</v>
      </c>
      <c r="T54" s="36">
        <v>-32.856635591484356</v>
      </c>
      <c r="U54" s="36"/>
      <c r="V54" s="36">
        <v>6588.7505607628736</v>
      </c>
      <c r="W54" s="36">
        <v>118.19045330711376</v>
      </c>
      <c r="X54" s="36">
        <v>6580.4539367359457</v>
      </c>
      <c r="Y54" s="36">
        <v>222.67777891054837</v>
      </c>
      <c r="Z54" s="36"/>
      <c r="AA54" s="36"/>
      <c r="AB54" s="36"/>
      <c r="AC54" s="36"/>
      <c r="AD54" s="36"/>
      <c r="AE54" s="36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24" customFormat="1" x14ac:dyDescent="0.25">
      <c r="A55" s="151"/>
      <c r="B55" s="34">
        <v>6225.5572202384492</v>
      </c>
      <c r="C55" s="38">
        <v>-1025.3703477085069</v>
      </c>
      <c r="D55" s="34">
        <v>6249.1466222986364</v>
      </c>
      <c r="E55" s="34">
        <v>-952.91360121308503</v>
      </c>
      <c r="F55" s="34"/>
      <c r="G55" s="34">
        <v>5453.8421149265014</v>
      </c>
      <c r="H55" s="36">
        <v>-1301.6295473830085</v>
      </c>
      <c r="I55" s="34">
        <v>5453.8421149265014</v>
      </c>
      <c r="J55" s="36">
        <v>-1301.6295473830085</v>
      </c>
      <c r="K55" s="36"/>
      <c r="L55" s="36">
        <v>6468.6421411752835</v>
      </c>
      <c r="M55" s="36">
        <v>-291.55206033681384</v>
      </c>
      <c r="N55" s="36">
        <v>6527.428477030493</v>
      </c>
      <c r="O55" s="36">
        <v>562.03228855864222</v>
      </c>
      <c r="P55" s="36"/>
      <c r="Q55" s="36">
        <v>6593.7456218499492</v>
      </c>
      <c r="R55" s="36">
        <v>-702.87629319193866</v>
      </c>
      <c r="S55" s="36">
        <v>6551.8017675339333</v>
      </c>
      <c r="T55" s="36">
        <v>-32.857806930564934</v>
      </c>
      <c r="U55" s="36"/>
      <c r="V55" s="36">
        <v>6588.7620276814287</v>
      </c>
      <c r="W55" s="36">
        <v>118.18962502551729</v>
      </c>
      <c r="X55" s="36">
        <v>6580.4653307196322</v>
      </c>
      <c r="Y55" s="36">
        <v>222.67702533409582</v>
      </c>
      <c r="Z55" s="36"/>
      <c r="AA55" s="36"/>
      <c r="AB55" s="36"/>
      <c r="AC55" s="36"/>
      <c r="AD55" s="36"/>
      <c r="AE55" s="36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24" customFormat="1" x14ac:dyDescent="0.25">
      <c r="A56" s="151"/>
      <c r="B56" s="34">
        <v>6272.9998101826941</v>
      </c>
      <c r="C56" s="38">
        <v>-1040.8160085075617</v>
      </c>
      <c r="D56" s="34">
        <v>6317.181230981997</v>
      </c>
      <c r="E56" s="34">
        <v>-905.10921956501795</v>
      </c>
      <c r="F56" s="34"/>
      <c r="G56" s="34"/>
      <c r="H56" s="36"/>
      <c r="I56" s="34"/>
      <c r="J56" s="36"/>
      <c r="K56" s="36"/>
      <c r="L56" s="36">
        <v>6533.2271217756743</v>
      </c>
      <c r="M56" s="36">
        <v>-239.18081664076223</v>
      </c>
      <c r="N56" s="36">
        <v>6584.4596515738285</v>
      </c>
      <c r="O56" s="36">
        <v>549.85932806949074</v>
      </c>
      <c r="P56" s="36"/>
      <c r="Q56" s="36">
        <v>6652.0437613413633</v>
      </c>
      <c r="R56" s="36">
        <v>-704.31252740070136</v>
      </c>
      <c r="S56" s="36">
        <v>6609.2182557526367</v>
      </c>
      <c r="T56" s="36">
        <v>-38.961518191920014</v>
      </c>
      <c r="U56" s="36"/>
      <c r="V56" s="36">
        <v>6646.3364979405333</v>
      </c>
      <c r="W56" s="36">
        <v>113.82055362372348</v>
      </c>
      <c r="X56" s="36">
        <v>6637.667937946926</v>
      </c>
      <c r="Y56" s="36">
        <v>218.68381604847755</v>
      </c>
      <c r="Z56" s="36"/>
      <c r="AA56" s="36"/>
      <c r="AB56" s="36"/>
      <c r="AC56" s="36"/>
      <c r="AD56" s="36"/>
      <c r="AE56" s="36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24" customFormat="1" x14ac:dyDescent="0.25">
      <c r="A57" s="151"/>
      <c r="B57" s="34">
        <v>6463.1749977977261</v>
      </c>
      <c r="C57" s="38">
        <v>-1102.7304495983708</v>
      </c>
      <c r="D57" s="34">
        <v>6589.9002053624317</v>
      </c>
      <c r="E57" s="34">
        <v>-713.48377790792517</v>
      </c>
      <c r="F57" s="34"/>
      <c r="G57" s="36"/>
      <c r="H57" s="36"/>
      <c r="I57" s="36"/>
      <c r="J57" s="36"/>
      <c r="K57" s="36"/>
      <c r="L57" s="36">
        <v>6792.1736444323287</v>
      </c>
      <c r="M57" s="36">
        <v>-29.317415159182801</v>
      </c>
      <c r="N57" s="36">
        <v>6817.6983457707802</v>
      </c>
      <c r="O57" s="36">
        <v>496.96909529038862</v>
      </c>
      <c r="P57" s="36"/>
      <c r="Q57" s="36">
        <v>6891.0596072731223</v>
      </c>
      <c r="R57" s="36">
        <v>-712.62460221099866</v>
      </c>
      <c r="S57" s="36">
        <v>6847.2638930137491</v>
      </c>
      <c r="T57" s="36">
        <v>-69.031476739525587</v>
      </c>
      <c r="U57" s="36"/>
      <c r="V57" s="36">
        <v>6885.2059671246388</v>
      </c>
      <c r="W57" s="36">
        <v>91.208509978640137</v>
      </c>
      <c r="X57" s="36">
        <v>6874.8917528116363</v>
      </c>
      <c r="Y57" s="36">
        <v>197.63526771108084</v>
      </c>
      <c r="Z57" s="36"/>
      <c r="AA57" s="36"/>
      <c r="AB57" s="36"/>
      <c r="AC57" s="36"/>
      <c r="AD57" s="36"/>
      <c r="AE57" s="36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24" customFormat="1" x14ac:dyDescent="0.25">
      <c r="A58" s="151"/>
      <c r="B58" s="34">
        <v>6610.9211461839559</v>
      </c>
      <c r="C58" s="38">
        <v>-971.94268270449027</v>
      </c>
      <c r="D58" s="34">
        <v>6726.2596925526486</v>
      </c>
      <c r="E58" s="34">
        <v>-617.67105707937844</v>
      </c>
      <c r="F58" s="34"/>
      <c r="G58" s="36"/>
      <c r="H58" s="36"/>
      <c r="I58" s="36"/>
      <c r="J58" s="36"/>
      <c r="K58" s="36"/>
      <c r="L58" s="36">
        <v>6921.7484998648088</v>
      </c>
      <c r="M58" s="36">
        <v>75.488806311681415</v>
      </c>
      <c r="N58" s="36">
        <v>6937.3603269659925</v>
      </c>
      <c r="O58" s="36">
        <v>467.70390352807766</v>
      </c>
      <c r="P58" s="36"/>
      <c r="Q58" s="36">
        <v>7014.1105527770833</v>
      </c>
      <c r="R58" s="36">
        <v>-718.44748835357768</v>
      </c>
      <c r="S58" s="36">
        <v>6971.9190481994774</v>
      </c>
      <c r="T58" s="36">
        <v>-87.78632370811664</v>
      </c>
      <c r="U58" s="36"/>
      <c r="V58" s="36">
        <v>7010.388641636494</v>
      </c>
      <c r="W58" s="36">
        <v>76.377798557668015</v>
      </c>
      <c r="X58" s="36">
        <v>6999.1674299758306</v>
      </c>
      <c r="Y58" s="36">
        <v>183.61433661428239</v>
      </c>
      <c r="Z58" s="35"/>
      <c r="AA58" s="35"/>
      <c r="AB58" s="35"/>
      <c r="AC58" s="35"/>
      <c r="AD58" s="35"/>
      <c r="AE58" s="35"/>
    </row>
    <row r="59" spans="1:52" s="24" customFormat="1" x14ac:dyDescent="0.25">
      <c r="A59" s="151"/>
      <c r="B59" s="34">
        <v>6787.9039959163119</v>
      </c>
      <c r="C59" s="38">
        <v>-751.35203516134118</v>
      </c>
      <c r="D59" s="34">
        <v>6862.6191797428655</v>
      </c>
      <c r="E59" s="34">
        <v>-521.85833625083114</v>
      </c>
      <c r="F59" s="34"/>
      <c r="G59" s="36"/>
      <c r="H59" s="36"/>
      <c r="I59" s="36"/>
      <c r="J59" s="36"/>
      <c r="K59" s="36"/>
      <c r="L59" s="36">
        <v>7051.3564952918887</v>
      </c>
      <c r="M59" s="36">
        <v>180.25404262946995</v>
      </c>
      <c r="N59" s="36">
        <v>7059.2535341752437</v>
      </c>
      <c r="O59" s="36">
        <v>436.37948058920364</v>
      </c>
      <c r="P59" s="36"/>
      <c r="Q59" s="36">
        <v>7139.7689423356996</v>
      </c>
      <c r="R59" s="36">
        <v>-725.45766451014129</v>
      </c>
      <c r="S59" s="36">
        <v>7100.9959682310782</v>
      </c>
      <c r="T59" s="36">
        <v>-109.24705123543158</v>
      </c>
      <c r="U59" s="36"/>
      <c r="V59" s="36">
        <v>7140.0673455270789</v>
      </c>
      <c r="W59" s="36">
        <v>58.917905427871872</v>
      </c>
      <c r="X59" s="36">
        <v>7127.8899857157003</v>
      </c>
      <c r="Y59" s="36">
        <v>166.97780135732322</v>
      </c>
      <c r="Z59" s="35"/>
      <c r="AA59" s="35"/>
      <c r="AB59" s="35"/>
      <c r="AC59" s="35"/>
      <c r="AD59" s="35"/>
      <c r="AE59" s="35"/>
    </row>
    <row r="60" spans="1:52" s="24" customFormat="1" x14ac:dyDescent="0.25">
      <c r="A60" s="35"/>
      <c r="B60" s="34">
        <v>7113.4138829470612</v>
      </c>
      <c r="C60" s="38">
        <v>-345.63793986681168</v>
      </c>
      <c r="D60" s="34">
        <v>7113.4138829470612</v>
      </c>
      <c r="E60" s="34">
        <v>-345.63793986681168</v>
      </c>
      <c r="F60" s="34"/>
      <c r="G60" s="35"/>
      <c r="H60" s="35"/>
      <c r="I60" s="35"/>
      <c r="J60" s="35"/>
      <c r="K60" s="35"/>
      <c r="L60" s="35">
        <v>7289.7783309965325</v>
      </c>
      <c r="M60" s="35">
        <v>372.88488002641787</v>
      </c>
      <c r="N60" s="35">
        <v>7289.7783309965325</v>
      </c>
      <c r="O60" s="35">
        <v>372.88488002641787</v>
      </c>
      <c r="P60" s="35"/>
      <c r="Q60" s="35">
        <v>7378.3309345730968</v>
      </c>
      <c r="R60" s="35">
        <v>-741.62621762559945</v>
      </c>
      <c r="S60" s="35">
        <v>7351.7468954985434</v>
      </c>
      <c r="T60" s="35">
        <v>-156.20041418620991</v>
      </c>
      <c r="U60" s="35"/>
      <c r="V60" s="35">
        <v>7392.0720161653971</v>
      </c>
      <c r="W60" s="35">
        <v>19.240559317596784</v>
      </c>
      <c r="X60" s="35">
        <v>7378.030809491238</v>
      </c>
      <c r="Y60" s="35">
        <v>128.83689481235845</v>
      </c>
      <c r="Z60" s="35"/>
      <c r="AA60" s="35"/>
      <c r="AB60" s="35"/>
      <c r="AC60" s="35"/>
      <c r="AD60" s="35"/>
      <c r="AE60" s="35"/>
    </row>
    <row r="61" spans="1:52" s="24" customFormat="1" x14ac:dyDescent="0.25">
      <c r="A61" s="35"/>
      <c r="B61" s="34"/>
      <c r="C61" s="38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>
        <v>7400.1439735041404</v>
      </c>
      <c r="R61" s="35">
        <v>-701.72826210230573</v>
      </c>
      <c r="S61" s="35">
        <v>7374.5960002255633</v>
      </c>
      <c r="T61" s="35">
        <v>-160.78349837506445</v>
      </c>
      <c r="U61" s="35"/>
      <c r="V61" s="35">
        <v>7415.033862921181</v>
      </c>
      <c r="W61" s="35">
        <v>15.26062953525958</v>
      </c>
      <c r="X61" s="35">
        <v>7400.8242849158651</v>
      </c>
      <c r="Y61" s="35">
        <v>124.99233670558473</v>
      </c>
      <c r="Z61" s="35"/>
      <c r="AA61" s="35"/>
      <c r="AB61" s="35"/>
      <c r="AC61" s="35"/>
      <c r="AD61" s="35"/>
      <c r="AE61" s="35"/>
    </row>
    <row r="62" spans="1:52" s="24" customFormat="1" x14ac:dyDescent="0.25">
      <c r="A62" s="35"/>
      <c r="B62" s="34"/>
      <c r="C62" s="38"/>
      <c r="D62" s="34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>
        <v>7535.8211606672658</v>
      </c>
      <c r="R62" s="35">
        <v>-453.58543273503801</v>
      </c>
      <c r="S62" s="35">
        <v>7520.3792850914233</v>
      </c>
      <c r="T62" s="35">
        <v>-191.11810649525427</v>
      </c>
      <c r="U62" s="35"/>
      <c r="V62" s="35">
        <v>7561.5253062175643</v>
      </c>
      <c r="W62" s="35">
        <v>-11.445392950847321</v>
      </c>
      <c r="X62" s="35">
        <v>7546.2515707087741</v>
      </c>
      <c r="Y62" s="35">
        <v>99.130570634213967</v>
      </c>
      <c r="Z62" s="35"/>
      <c r="AA62" s="35"/>
      <c r="AB62" s="35"/>
      <c r="AC62" s="35"/>
      <c r="AD62" s="35"/>
      <c r="AE62" s="35"/>
    </row>
    <row r="63" spans="1:52" s="24" customFormat="1" x14ac:dyDescent="0.25">
      <c r="A63" s="35"/>
      <c r="B63" s="34"/>
      <c r="C63" s="38"/>
      <c r="D63" s="34"/>
      <c r="E63" s="34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>
        <v>7662.2811756815854</v>
      </c>
      <c r="R63" s="35">
        <v>-222.41899510095735</v>
      </c>
      <c r="S63" s="35">
        <v>7662.2811756815854</v>
      </c>
      <c r="T63" s="35">
        <v>-222.41899510095735</v>
      </c>
      <c r="U63" s="35"/>
      <c r="V63" s="35">
        <v>7704.1020357339085</v>
      </c>
      <c r="W63" s="35">
        <v>-39.51260480012035</v>
      </c>
      <c r="X63" s="35">
        <v>7687.8368271157451</v>
      </c>
      <c r="Y63" s="35">
        <v>71.839584163418465</v>
      </c>
      <c r="Z63" s="35"/>
      <c r="AA63" s="35"/>
      <c r="AB63" s="35"/>
      <c r="AC63" s="35"/>
      <c r="AD63" s="35"/>
      <c r="AE63" s="35"/>
    </row>
    <row r="64" spans="1:52" s="24" customFormat="1" x14ac:dyDescent="0.25">
      <c r="A64" s="35"/>
      <c r="B64" s="34"/>
      <c r="C64" s="38"/>
      <c r="D64" s="34"/>
      <c r="E64" s="34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>
        <v>7758.5008776803998</v>
      </c>
      <c r="W64" s="35">
        <v>57.489449676864595</v>
      </c>
      <c r="X64" s="35">
        <v>7758.5008776803998</v>
      </c>
      <c r="Y64" s="35">
        <v>57.489449676864595</v>
      </c>
      <c r="Z64" s="35"/>
      <c r="AA64" s="35"/>
      <c r="AB64" s="35"/>
      <c r="AC64" s="35"/>
      <c r="AD64" s="35"/>
      <c r="AE64" s="35"/>
    </row>
    <row r="65" spans="1:31" s="24" customFormat="1" x14ac:dyDescent="0.25">
      <c r="A65" s="35"/>
      <c r="B65" s="34"/>
      <c r="C65" s="38"/>
      <c r="D65" s="34"/>
      <c r="E65" s="34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4" customFormat="1" x14ac:dyDescent="0.25">
      <c r="A66" s="35"/>
      <c r="B66" s="34"/>
      <c r="C66" s="38"/>
      <c r="D66" s="34"/>
      <c r="E66" s="34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4" customFormat="1" x14ac:dyDescent="0.25">
      <c r="A67" s="35"/>
      <c r="B67" s="34"/>
      <c r="C67" s="38"/>
      <c r="D67" s="34"/>
      <c r="E67" s="34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4" customFormat="1" x14ac:dyDescent="0.25">
      <c r="A68" s="35"/>
      <c r="B68" s="34"/>
      <c r="C68" s="38"/>
      <c r="D68" s="34"/>
      <c r="E68" s="34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4" customFormat="1" x14ac:dyDescent="0.25">
      <c r="A69" s="35"/>
      <c r="B69" s="34"/>
      <c r="C69" s="38"/>
      <c r="D69" s="34"/>
      <c r="E69" s="34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4" customFormat="1" x14ac:dyDescent="0.25">
      <c r="A70" s="35"/>
      <c r="B70" s="34"/>
      <c r="C70" s="38"/>
      <c r="D70" s="34"/>
      <c r="E70" s="34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4" customFormat="1" x14ac:dyDescent="0.25">
      <c r="A71" s="35"/>
      <c r="B71" s="34"/>
      <c r="C71" s="38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4" customFormat="1" x14ac:dyDescent="0.25">
      <c r="A72" s="35"/>
      <c r="B72" s="34"/>
      <c r="C72" s="38"/>
      <c r="D72" s="34"/>
      <c r="E72" s="34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4" customFormat="1" x14ac:dyDescent="0.25">
      <c r="A73" s="35"/>
      <c r="B73" s="34"/>
      <c r="C73" s="38"/>
      <c r="D73" s="34"/>
      <c r="E73" s="34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4" customFormat="1" x14ac:dyDescent="0.25">
      <c r="A74" s="35"/>
      <c r="B74" s="34"/>
      <c r="C74" s="38"/>
      <c r="D74" s="34"/>
      <c r="E74" s="34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4" customFormat="1" x14ac:dyDescent="0.25">
      <c r="A75" s="35"/>
      <c r="B75" s="34"/>
      <c r="C75" s="38"/>
      <c r="D75" s="34"/>
      <c r="E75" s="34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4" customFormat="1" x14ac:dyDescent="0.25">
      <c r="A76" s="35"/>
      <c r="B76" s="34"/>
      <c r="C76" s="38"/>
      <c r="D76" s="34"/>
      <c r="E76" s="34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4" customFormat="1" x14ac:dyDescent="0.25">
      <c r="A77" s="35"/>
      <c r="B77" s="34"/>
      <c r="C77" s="38"/>
      <c r="D77" s="34"/>
      <c r="E77" s="34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4" customFormat="1" x14ac:dyDescent="0.25">
      <c r="A78" s="35"/>
      <c r="B78" s="34"/>
      <c r="C78" s="38"/>
      <c r="D78" s="34"/>
      <c r="E78" s="34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4" customFormat="1" x14ac:dyDescent="0.25">
      <c r="A79" s="35"/>
      <c r="B79" s="34"/>
      <c r="C79" s="38"/>
      <c r="D79" s="34"/>
      <c r="E79" s="34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4" customFormat="1" x14ac:dyDescent="0.25">
      <c r="A80" s="35"/>
      <c r="B80" s="34"/>
      <c r="C80" s="38"/>
      <c r="D80" s="34"/>
      <c r="E80" s="34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4" customFormat="1" x14ac:dyDescent="0.25">
      <c r="A81" s="35"/>
      <c r="B81" s="34"/>
      <c r="C81" s="38"/>
      <c r="D81" s="34"/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4" customFormat="1" x14ac:dyDescent="0.25">
      <c r="A82" s="35"/>
      <c r="B82" s="34"/>
      <c r="C82" s="38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4" customFormat="1" x14ac:dyDescent="0.25">
      <c r="A83" s="35"/>
      <c r="B83" s="34"/>
      <c r="C83" s="38"/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4" customFormat="1" x14ac:dyDescent="0.25">
      <c r="A84" s="35"/>
      <c r="B84" s="34"/>
      <c r="C84" s="38"/>
      <c r="D84" s="34"/>
      <c r="E84" s="34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4" customFormat="1" x14ac:dyDescent="0.25">
      <c r="A85" s="35"/>
      <c r="B85" s="34"/>
      <c r="C85" s="38"/>
      <c r="D85" s="34"/>
      <c r="E85" s="34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4" customFormat="1" x14ac:dyDescent="0.25">
      <c r="A86" s="35"/>
      <c r="B86" s="34"/>
      <c r="C86" s="38"/>
      <c r="D86" s="34"/>
      <c r="E86" s="34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x14ac:dyDescent="0.25">
      <c r="A87" s="152"/>
      <c r="B87" s="34"/>
      <c r="C87" s="38"/>
      <c r="D87" s="34"/>
      <c r="E87" s="34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</row>
    <row r="88" spans="1:31" x14ac:dyDescent="0.25">
      <c r="A88" s="152"/>
      <c r="B88" s="34"/>
      <c r="C88" s="38"/>
      <c r="D88" s="34"/>
      <c r="E88" s="34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</row>
    <row r="89" spans="1:31" x14ac:dyDescent="0.25">
      <c r="A89" s="152"/>
      <c r="B89" s="34"/>
      <c r="C89" s="38"/>
      <c r="D89" s="34"/>
      <c r="E89" s="34"/>
      <c r="F89" s="34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</row>
    <row r="90" spans="1:31" x14ac:dyDescent="0.25">
      <c r="A90" s="152"/>
      <c r="B90" s="34"/>
      <c r="C90" s="38"/>
      <c r="D90" s="34"/>
      <c r="E90" s="34"/>
      <c r="F90" s="34"/>
      <c r="G90" s="35"/>
      <c r="H90" s="35"/>
      <c r="I90" s="35"/>
      <c r="J90" s="35"/>
      <c r="K90" s="34"/>
      <c r="L90" s="149"/>
      <c r="M90" s="34"/>
      <c r="N90" s="34"/>
      <c r="O90" s="34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152"/>
      <c r="AE90" s="152"/>
    </row>
    <row r="91" spans="1:31" x14ac:dyDescent="0.25">
      <c r="A91" s="152"/>
      <c r="B91" s="34"/>
      <c r="C91" s="38"/>
      <c r="D91" s="34"/>
      <c r="E91" s="34"/>
      <c r="F91" s="3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</row>
    <row r="92" spans="1:31" x14ac:dyDescent="0.25">
      <c r="A92" s="152"/>
      <c r="B92" s="34"/>
      <c r="C92" s="38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</row>
    <row r="93" spans="1:31" x14ac:dyDescent="0.25">
      <c r="A93" s="152"/>
      <c r="B93" s="34"/>
      <c r="C93" s="38"/>
      <c r="D93" s="34"/>
      <c r="E93" s="34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</row>
    <row r="94" spans="1:31" x14ac:dyDescent="0.25">
      <c r="A94" s="152"/>
      <c r="B94" s="34"/>
      <c r="C94" s="38"/>
      <c r="D94" s="34"/>
      <c r="E94" s="34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</row>
    <row r="95" spans="1:31" x14ac:dyDescent="0.25">
      <c r="A95" s="152"/>
      <c r="B95" s="34"/>
      <c r="C95" s="38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</row>
    <row r="96" spans="1:31" x14ac:dyDescent="0.25">
      <c r="A96" s="152"/>
      <c r="B96" s="34"/>
      <c r="C96" s="38"/>
      <c r="D96" s="34"/>
      <c r="E96" s="34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</row>
    <row r="97" spans="1:31" x14ac:dyDescent="0.25">
      <c r="A97" s="152"/>
      <c r="B97" s="34"/>
      <c r="C97" s="38"/>
      <c r="D97" s="34"/>
      <c r="E97" s="34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</row>
    <row r="98" spans="1:31" x14ac:dyDescent="0.25">
      <c r="A98" s="152"/>
      <c r="B98" s="34"/>
      <c r="C98" s="38"/>
      <c r="D98" s="34"/>
      <c r="E98" s="34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</row>
    <row r="99" spans="1:31" x14ac:dyDescent="0.25">
      <c r="A99" s="152"/>
      <c r="B99" s="34"/>
      <c r="C99" s="38"/>
      <c r="D99" s="34"/>
      <c r="E99" s="34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</row>
    <row r="100" spans="1:31" x14ac:dyDescent="0.25">
      <c r="A100" s="152"/>
      <c r="B100" s="34"/>
      <c r="C100" s="38"/>
      <c r="D100" s="34"/>
      <c r="E100" s="34"/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</row>
    <row r="101" spans="1:31" x14ac:dyDescent="0.25">
      <c r="A101" s="152"/>
      <c r="B101" s="34"/>
      <c r="C101" s="38"/>
      <c r="D101" s="34"/>
      <c r="E101" s="34"/>
      <c r="F101" s="34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</row>
    <row r="102" spans="1:31" x14ac:dyDescent="0.25">
      <c r="A102" s="152"/>
      <c r="B102" s="34"/>
      <c r="C102" s="38"/>
      <c r="D102" s="34"/>
      <c r="E102" s="34"/>
      <c r="F102" s="3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</row>
    <row r="103" spans="1:31" x14ac:dyDescent="0.25">
      <c r="A103" s="152"/>
      <c r="B103" s="34"/>
      <c r="C103" s="38"/>
      <c r="D103" s="34"/>
      <c r="E103" s="34"/>
      <c r="F103" s="34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</row>
    <row r="104" spans="1:31" x14ac:dyDescent="0.25">
      <c r="A104" s="152"/>
      <c r="B104" s="34"/>
      <c r="C104" s="38"/>
      <c r="D104" s="34"/>
      <c r="E104" s="34"/>
      <c r="F104" s="34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</row>
    <row r="105" spans="1:31" x14ac:dyDescent="0.25">
      <c r="A105" s="152"/>
      <c r="B105" s="34"/>
      <c r="C105" s="38"/>
      <c r="D105" s="34"/>
      <c r="E105" s="34"/>
      <c r="F105" s="34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</row>
    <row r="106" spans="1:31" x14ac:dyDescent="0.25">
      <c r="A106" s="152"/>
      <c r="B106" s="34"/>
      <c r="C106" s="38"/>
      <c r="D106" s="34"/>
      <c r="E106" s="34"/>
      <c r="F106" s="34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</row>
    <row r="107" spans="1:31" x14ac:dyDescent="0.25">
      <c r="A107" s="152"/>
      <c r="B107" s="34"/>
      <c r="C107" s="38"/>
      <c r="D107" s="34"/>
      <c r="E107" s="34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</row>
    <row r="108" spans="1:31" x14ac:dyDescent="0.25">
      <c r="A108" s="152"/>
      <c r="B108" s="34"/>
      <c r="C108" s="38"/>
      <c r="D108" s="34"/>
      <c r="E108" s="34"/>
      <c r="F108" s="34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</row>
    <row r="109" spans="1:31" x14ac:dyDescent="0.25">
      <c r="A109" s="152"/>
      <c r="B109" s="34"/>
      <c r="C109" s="38"/>
      <c r="D109" s="34"/>
      <c r="E109" s="34"/>
      <c r="F109" s="34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</row>
    <row r="110" spans="1:31" x14ac:dyDescent="0.25">
      <c r="A110" s="152"/>
      <c r="B110" s="34"/>
      <c r="C110" s="38"/>
      <c r="D110" s="34"/>
      <c r="E110" s="34"/>
      <c r="F110" s="34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</row>
    <row r="111" spans="1:31" x14ac:dyDescent="0.25">
      <c r="A111" s="152"/>
      <c r="B111" s="34"/>
      <c r="C111" s="38"/>
      <c r="D111" s="34"/>
      <c r="E111" s="34"/>
      <c r="F111" s="34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</row>
    <row r="112" spans="1:31" x14ac:dyDescent="0.25">
      <c r="A112" s="152"/>
      <c r="B112" s="34"/>
      <c r="C112" s="38"/>
      <c r="D112" s="34"/>
      <c r="E112" s="34"/>
      <c r="F112" s="34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</row>
    <row r="113" spans="1:31" x14ac:dyDescent="0.25">
      <c r="A113" s="152"/>
      <c r="B113" s="34"/>
      <c r="C113" s="38"/>
      <c r="D113" s="34"/>
      <c r="E113" s="34"/>
      <c r="F113" s="34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</row>
    <row r="114" spans="1:31" x14ac:dyDescent="0.25">
      <c r="A114" s="152"/>
      <c r="B114" s="34"/>
      <c r="C114" s="38"/>
      <c r="D114" s="34"/>
      <c r="E114" s="34"/>
      <c r="F114" s="34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</row>
    <row r="115" spans="1:31" x14ac:dyDescent="0.25">
      <c r="A115" s="152"/>
      <c r="B115" s="34"/>
      <c r="C115" s="38"/>
      <c r="D115" s="34"/>
      <c r="E115" s="34"/>
      <c r="F115" s="34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</row>
    <row r="116" spans="1:31" x14ac:dyDescent="0.25">
      <c r="A116" s="152"/>
      <c r="B116" s="34"/>
      <c r="C116" s="38"/>
      <c r="D116" s="34"/>
      <c r="E116" s="34"/>
      <c r="F116" s="34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</row>
    <row r="117" spans="1:31" x14ac:dyDescent="0.25">
      <c r="A117" s="152"/>
      <c r="B117" s="34"/>
      <c r="C117" s="38"/>
      <c r="D117" s="34"/>
      <c r="E117" s="34"/>
      <c r="F117" s="34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pans="1:31" x14ac:dyDescent="0.25">
      <c r="A118" s="152"/>
      <c r="B118" s="34"/>
      <c r="C118" s="38"/>
      <c r="D118" s="34"/>
      <c r="E118" s="34"/>
      <c r="F118" s="34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</row>
    <row r="119" spans="1:31" x14ac:dyDescent="0.25">
      <c r="A119" s="152"/>
      <c r="B119" s="34"/>
      <c r="C119" s="38"/>
      <c r="D119" s="34"/>
      <c r="E119" s="34"/>
      <c r="F119" s="34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</row>
    <row r="120" spans="1:31" x14ac:dyDescent="0.25">
      <c r="A120" s="152"/>
      <c r="B120" s="34"/>
      <c r="C120" s="38"/>
      <c r="D120" s="34"/>
      <c r="E120" s="34"/>
      <c r="F120" s="34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pans="1:31" x14ac:dyDescent="0.25">
      <c r="A121" s="152"/>
      <c r="B121" s="34"/>
      <c r="C121" s="38"/>
      <c r="D121" s="34"/>
      <c r="E121" s="34"/>
      <c r="F121" s="34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pans="1:31" x14ac:dyDescent="0.25">
      <c r="A122" s="152"/>
      <c r="B122" s="34"/>
      <c r="C122" s="38"/>
      <c r="D122" s="34"/>
      <c r="E122" s="34"/>
      <c r="F122" s="34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pans="1:31" x14ac:dyDescent="0.25">
      <c r="A123" s="152"/>
      <c r="B123" s="34"/>
      <c r="C123" s="38"/>
      <c r="D123" s="34"/>
      <c r="E123" s="34"/>
      <c r="F123" s="34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pans="1:31" x14ac:dyDescent="0.25">
      <c r="A124" s="152"/>
      <c r="B124" s="34"/>
      <c r="C124" s="38"/>
      <c r="D124" s="34"/>
      <c r="E124" s="34"/>
      <c r="F124" s="34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</row>
    <row r="125" spans="1:31" x14ac:dyDescent="0.25">
      <c r="A125" s="152"/>
      <c r="B125" s="34"/>
      <c r="C125" s="38"/>
      <c r="D125" s="34"/>
      <c r="E125" s="34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</row>
    <row r="126" spans="1:31" x14ac:dyDescent="0.25">
      <c r="A126" s="152"/>
      <c r="B126" s="34"/>
      <c r="C126" s="38"/>
      <c r="D126" s="34"/>
      <c r="E126" s="34"/>
      <c r="F126" s="34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</row>
    <row r="127" spans="1:31" x14ac:dyDescent="0.25">
      <c r="A127" s="152"/>
      <c r="B127" s="34"/>
      <c r="C127" s="38"/>
      <c r="D127" s="34"/>
      <c r="E127" s="34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pans="1:31" x14ac:dyDescent="0.25">
      <c r="A128" s="152"/>
      <c r="B128" s="34"/>
      <c r="C128" s="38"/>
      <c r="D128" s="34"/>
      <c r="E128" s="34"/>
      <c r="F128" s="34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</row>
    <row r="129" spans="1:31" x14ac:dyDescent="0.25">
      <c r="A129" s="152"/>
      <c r="B129" s="34"/>
      <c r="C129" s="38"/>
      <c r="D129" s="34"/>
      <c r="E129" s="34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</row>
    <row r="130" spans="1:31" x14ac:dyDescent="0.25">
      <c r="A130" s="152"/>
      <c r="B130" s="34"/>
      <c r="C130" s="38"/>
      <c r="D130" s="34"/>
      <c r="E130" s="34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</row>
    <row r="131" spans="1:31" x14ac:dyDescent="0.25">
      <c r="A131" s="152"/>
      <c r="B131" s="34"/>
      <c r="C131" s="38"/>
      <c r="D131" s="34"/>
      <c r="E131" s="34"/>
      <c r="F131" s="34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pans="1:31" x14ac:dyDescent="0.25">
      <c r="A132" s="152"/>
      <c r="B132" s="34"/>
      <c r="C132" s="38"/>
      <c r="D132" s="34"/>
      <c r="E132" s="34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</row>
    <row r="133" spans="1:31" x14ac:dyDescent="0.25">
      <c r="A133" s="152"/>
      <c r="B133" s="34"/>
      <c r="C133" s="38"/>
      <c r="D133" s="34"/>
      <c r="E133" s="34"/>
      <c r="F133" s="34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</row>
    <row r="134" spans="1:31" x14ac:dyDescent="0.25">
      <c r="A134" s="152"/>
      <c r="B134" s="34"/>
      <c r="C134" s="38"/>
      <c r="D134" s="34"/>
      <c r="E134" s="34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</row>
    <row r="135" spans="1:31" x14ac:dyDescent="0.25">
      <c r="A135" s="152"/>
      <c r="B135" s="34"/>
      <c r="C135" s="38"/>
      <c r="D135" s="34"/>
      <c r="E135" s="34"/>
      <c r="F135" s="34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</row>
    <row r="136" spans="1:31" x14ac:dyDescent="0.25">
      <c r="A136" s="152"/>
      <c r="B136" s="34"/>
      <c r="C136" s="38"/>
      <c r="D136" s="34"/>
      <c r="E136" s="34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</row>
    <row r="137" spans="1:31" x14ac:dyDescent="0.25">
      <c r="A137" s="152"/>
      <c r="B137" s="34"/>
      <c r="C137" s="38"/>
      <c r="D137" s="34"/>
      <c r="E137" s="34"/>
      <c r="F137" s="34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</row>
    <row r="138" spans="1:31" x14ac:dyDescent="0.25">
      <c r="A138" s="152"/>
      <c r="B138" s="34"/>
      <c r="C138" s="38"/>
      <c r="D138" s="34"/>
      <c r="E138" s="34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</row>
    <row r="139" spans="1:31" x14ac:dyDescent="0.25">
      <c r="A139" s="152"/>
      <c r="B139" s="34"/>
      <c r="C139" s="38"/>
      <c r="D139" s="34"/>
      <c r="E139" s="34"/>
      <c r="F139" s="34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</row>
    <row r="140" spans="1:31" x14ac:dyDescent="0.25">
      <c r="A140" s="152"/>
      <c r="B140" s="34"/>
      <c r="C140" s="38"/>
      <c r="D140" s="34"/>
      <c r="E140" s="34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</row>
    <row r="141" spans="1:31" x14ac:dyDescent="0.25">
      <c r="A141" s="152"/>
      <c r="B141" s="153"/>
      <c r="C141" s="154"/>
      <c r="D141" s="155"/>
      <c r="E141" s="155"/>
      <c r="F141" s="155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</row>
    <row r="142" spans="1:31" x14ac:dyDescent="0.25">
      <c r="A142" s="152"/>
      <c r="B142" s="153"/>
      <c r="C142" s="154"/>
      <c r="D142" s="155"/>
      <c r="E142" s="155"/>
      <c r="F142" s="155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</row>
    <row r="143" spans="1:31" x14ac:dyDescent="0.25">
      <c r="A143" s="152"/>
      <c r="B143" s="153"/>
      <c r="C143" s="154"/>
      <c r="D143" s="155"/>
      <c r="E143" s="155"/>
      <c r="F143" s="155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</row>
    <row r="144" spans="1:31" x14ac:dyDescent="0.25">
      <c r="A144" s="152"/>
      <c r="B144" s="153"/>
      <c r="C144" s="154"/>
      <c r="D144" s="155"/>
      <c r="E144" s="155"/>
      <c r="F144" s="155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</row>
    <row r="145" spans="1:31" x14ac:dyDescent="0.25">
      <c r="A145" s="152"/>
      <c r="B145" s="153"/>
      <c r="C145" s="154"/>
      <c r="D145" s="155"/>
      <c r="E145" s="155"/>
      <c r="F145" s="155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</row>
    <row r="146" spans="1:31" x14ac:dyDescent="0.25">
      <c r="A146" s="152"/>
      <c r="B146" s="153"/>
      <c r="C146" s="154"/>
      <c r="D146" s="155"/>
      <c r="E146" s="155"/>
      <c r="F146" s="155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</row>
    <row r="147" spans="1:31" x14ac:dyDescent="0.25">
      <c r="A147" s="152"/>
      <c r="B147" s="153"/>
      <c r="C147" s="154"/>
      <c r="D147" s="155"/>
      <c r="E147" s="155"/>
      <c r="F147" s="155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</row>
    <row r="148" spans="1:31" x14ac:dyDescent="0.25">
      <c r="A148" s="152"/>
      <c r="B148" s="153"/>
      <c r="C148" s="154"/>
      <c r="D148" s="155"/>
      <c r="E148" s="155"/>
      <c r="F148" s="155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</row>
    <row r="149" spans="1:31" x14ac:dyDescent="0.25">
      <c r="A149" s="152"/>
      <c r="B149" s="153"/>
      <c r="C149" s="154"/>
      <c r="D149" s="155"/>
      <c r="E149" s="155"/>
      <c r="F149" s="155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</row>
    <row r="150" spans="1:31" x14ac:dyDescent="0.25">
      <c r="A150" s="152"/>
      <c r="B150" s="153"/>
      <c r="C150" s="154"/>
      <c r="D150" s="155"/>
      <c r="E150" s="155"/>
      <c r="F150" s="155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</row>
    <row r="151" spans="1:31" x14ac:dyDescent="0.25">
      <c r="A151" s="152"/>
      <c r="B151" s="153"/>
      <c r="C151" s="154"/>
      <c r="D151" s="155"/>
      <c r="E151" s="155"/>
      <c r="F151" s="155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</row>
    <row r="152" spans="1:31" x14ac:dyDescent="0.25">
      <c r="A152" s="152"/>
      <c r="B152" s="153"/>
      <c r="C152" s="154"/>
      <c r="D152" s="155"/>
      <c r="E152" s="155"/>
      <c r="F152" s="155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</row>
    <row r="153" spans="1:31" x14ac:dyDescent="0.25">
      <c r="A153" s="152"/>
      <c r="B153" s="153"/>
      <c r="C153" s="154"/>
      <c r="D153" s="155"/>
      <c r="E153" s="155"/>
      <c r="F153" s="155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</row>
    <row r="154" spans="1:31" x14ac:dyDescent="0.25">
      <c r="A154" s="152"/>
      <c r="B154" s="153"/>
      <c r="C154" s="154"/>
      <c r="D154" s="155"/>
      <c r="E154" s="155"/>
      <c r="F154" s="155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</row>
    <row r="155" spans="1:31" x14ac:dyDescent="0.25">
      <c r="A155" s="152"/>
      <c r="B155" s="153"/>
      <c r="C155" s="154"/>
      <c r="D155" s="155"/>
      <c r="E155" s="155"/>
      <c r="F155" s="155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</row>
    <row r="156" spans="1:31" x14ac:dyDescent="0.25">
      <c r="A156" s="152"/>
      <c r="B156" s="153"/>
      <c r="C156" s="154"/>
      <c r="D156" s="155"/>
      <c r="E156" s="155"/>
      <c r="F156" s="155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</row>
    <row r="157" spans="1:31" x14ac:dyDescent="0.25">
      <c r="A157" s="152"/>
      <c r="B157" s="153"/>
      <c r="C157" s="154"/>
      <c r="D157" s="155"/>
      <c r="E157" s="155"/>
      <c r="F157" s="155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</row>
    <row r="158" spans="1:31" x14ac:dyDescent="0.25">
      <c r="A158" s="152"/>
      <c r="B158" s="153"/>
      <c r="C158" s="154"/>
      <c r="D158" s="155"/>
      <c r="E158" s="155"/>
      <c r="F158" s="155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</row>
    <row r="159" spans="1:31" x14ac:dyDescent="0.25">
      <c r="A159" s="152"/>
      <c r="B159" s="153"/>
      <c r="C159" s="154"/>
      <c r="D159" s="155"/>
      <c r="E159" s="155"/>
      <c r="F159" s="155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</row>
    <row r="160" spans="1:31" x14ac:dyDescent="0.25">
      <c r="A160" s="152"/>
      <c r="B160" s="153"/>
      <c r="C160" s="154"/>
      <c r="D160" s="155"/>
      <c r="E160" s="155"/>
      <c r="F160" s="155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</row>
    <row r="161" spans="1:31" x14ac:dyDescent="0.25">
      <c r="A161" s="152"/>
      <c r="B161" s="153"/>
      <c r="C161" s="154"/>
      <c r="D161" s="155"/>
      <c r="E161" s="155"/>
      <c r="F161" s="155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</row>
    <row r="162" spans="1:31" x14ac:dyDescent="0.25">
      <c r="A162" s="152"/>
      <c r="B162" s="153"/>
      <c r="C162" s="154"/>
      <c r="D162" s="155"/>
      <c r="E162" s="155"/>
      <c r="F162" s="155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</row>
    <row r="163" spans="1:31" x14ac:dyDescent="0.25">
      <c r="A163" s="152"/>
      <c r="B163" s="153"/>
      <c r="C163" s="154"/>
      <c r="D163" s="155"/>
      <c r="E163" s="155"/>
      <c r="F163" s="155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</row>
    <row r="164" spans="1:31" x14ac:dyDescent="0.25">
      <c r="A164" s="152"/>
      <c r="B164" s="153"/>
      <c r="C164" s="154"/>
      <c r="D164" s="155"/>
      <c r="E164" s="155"/>
      <c r="F164" s="155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</row>
    <row r="165" spans="1:31" x14ac:dyDescent="0.25">
      <c r="A165" s="152"/>
      <c r="B165" s="153"/>
      <c r="C165" s="154"/>
      <c r="D165" s="155"/>
      <c r="E165" s="155"/>
      <c r="F165" s="155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</row>
    <row r="166" spans="1:31" x14ac:dyDescent="0.25">
      <c r="A166" s="152"/>
      <c r="B166" s="153"/>
      <c r="C166" s="154"/>
      <c r="D166" s="155"/>
      <c r="E166" s="155"/>
      <c r="F166" s="155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</row>
    <row r="167" spans="1:31" x14ac:dyDescent="0.25">
      <c r="A167" s="152"/>
      <c r="B167" s="153"/>
      <c r="C167" s="154"/>
      <c r="D167" s="155"/>
      <c r="E167" s="155"/>
      <c r="F167" s="155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</row>
    <row r="168" spans="1:31" x14ac:dyDescent="0.25">
      <c r="A168" s="152"/>
      <c r="B168" s="153"/>
      <c r="C168" s="154"/>
      <c r="D168" s="155"/>
      <c r="E168" s="155"/>
      <c r="F168" s="155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</row>
    <row r="169" spans="1:31" x14ac:dyDescent="0.25">
      <c r="A169" s="152"/>
      <c r="B169" s="153"/>
      <c r="C169" s="154"/>
      <c r="D169" s="155"/>
      <c r="E169" s="155"/>
      <c r="F169" s="155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</row>
    <row r="170" spans="1:31" x14ac:dyDescent="0.25">
      <c r="A170" s="152"/>
      <c r="B170" s="153"/>
      <c r="C170" s="154"/>
      <c r="D170" s="155"/>
      <c r="E170" s="155"/>
      <c r="F170" s="155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</row>
    <row r="171" spans="1:31" x14ac:dyDescent="0.25">
      <c r="A171" s="152"/>
      <c r="B171" s="153"/>
      <c r="C171" s="154"/>
      <c r="D171" s="155"/>
      <c r="E171" s="155"/>
      <c r="F171" s="155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</row>
    <row r="172" spans="1:31" x14ac:dyDescent="0.25">
      <c r="A172" s="152"/>
      <c r="B172" s="153"/>
      <c r="C172" s="154"/>
      <c r="D172" s="155"/>
      <c r="E172" s="155"/>
      <c r="F172" s="155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</row>
    <row r="173" spans="1:31" x14ac:dyDescent="0.25">
      <c r="A173" s="152"/>
      <c r="B173" s="153"/>
      <c r="C173" s="154"/>
      <c r="D173" s="155"/>
      <c r="E173" s="155"/>
      <c r="F173" s="155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</row>
    <row r="174" spans="1:31" x14ac:dyDescent="0.25">
      <c r="A174" s="152"/>
      <c r="B174" s="153"/>
      <c r="C174" s="154"/>
      <c r="D174" s="155"/>
      <c r="E174" s="155"/>
      <c r="F174" s="155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</row>
    <row r="175" spans="1:31" x14ac:dyDescent="0.25">
      <c r="A175" s="152"/>
      <c r="B175" s="153"/>
      <c r="C175" s="154"/>
      <c r="D175" s="155"/>
      <c r="E175" s="155"/>
      <c r="F175" s="155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</row>
    <row r="176" spans="1:31" x14ac:dyDescent="0.25">
      <c r="A176" s="152"/>
      <c r="B176" s="153"/>
      <c r="C176" s="154"/>
      <c r="D176" s="155"/>
      <c r="E176" s="155"/>
      <c r="F176" s="155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</row>
    <row r="177" spans="1:31" x14ac:dyDescent="0.25">
      <c r="A177" s="152"/>
      <c r="B177" s="153"/>
      <c r="C177" s="154"/>
      <c r="D177" s="155"/>
      <c r="E177" s="155"/>
      <c r="F177" s="155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</row>
    <row r="178" spans="1:31" x14ac:dyDescent="0.25">
      <c r="A178" s="152"/>
      <c r="B178" s="153"/>
      <c r="C178" s="154"/>
      <c r="D178" s="155"/>
      <c r="E178" s="155"/>
      <c r="F178" s="155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</row>
    <row r="179" spans="1:31" x14ac:dyDescent="0.25">
      <c r="A179" s="152"/>
      <c r="B179" s="153"/>
      <c r="C179" s="154"/>
      <c r="D179" s="155"/>
      <c r="E179" s="155"/>
      <c r="F179" s="155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</row>
    <row r="180" spans="1:31" x14ac:dyDescent="0.25">
      <c r="A180" s="152"/>
      <c r="B180" s="153"/>
      <c r="C180" s="154"/>
      <c r="D180" s="155"/>
      <c r="E180" s="155"/>
      <c r="F180" s="155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</row>
    <row r="181" spans="1:31" x14ac:dyDescent="0.25">
      <c r="A181" s="152"/>
      <c r="B181" s="153"/>
      <c r="C181" s="154"/>
      <c r="D181" s="155"/>
      <c r="E181" s="155"/>
      <c r="F181" s="155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</row>
    <row r="182" spans="1:31" x14ac:dyDescent="0.25">
      <c r="A182" s="152"/>
      <c r="B182" s="153"/>
      <c r="C182" s="154"/>
      <c r="D182" s="155"/>
      <c r="E182" s="155"/>
      <c r="F182" s="155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</row>
    <row r="183" spans="1:31" x14ac:dyDescent="0.25">
      <c r="A183" s="152"/>
      <c r="B183" s="153"/>
      <c r="C183" s="154"/>
      <c r="D183" s="155"/>
      <c r="E183" s="155"/>
      <c r="F183" s="155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</row>
    <row r="184" spans="1:31" x14ac:dyDescent="0.25">
      <c r="A184" s="152"/>
      <c r="B184" s="153"/>
      <c r="C184" s="154"/>
      <c r="D184" s="155"/>
      <c r="E184" s="155"/>
      <c r="F184" s="155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</row>
    <row r="185" spans="1:31" x14ac:dyDescent="0.25">
      <c r="A185" s="152"/>
      <c r="B185" s="153"/>
      <c r="C185" s="154"/>
      <c r="D185" s="155"/>
      <c r="E185" s="155"/>
      <c r="F185" s="155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</row>
    <row r="186" spans="1:31" x14ac:dyDescent="0.25">
      <c r="A186" s="152"/>
      <c r="B186" s="153"/>
      <c r="C186" s="154"/>
      <c r="D186" s="155"/>
      <c r="E186" s="155"/>
      <c r="F186" s="155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</row>
    <row r="187" spans="1:31" x14ac:dyDescent="0.25">
      <c r="A187" s="152"/>
      <c r="B187" s="153"/>
      <c r="C187" s="154"/>
      <c r="D187" s="155"/>
      <c r="E187" s="155"/>
      <c r="F187" s="155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</row>
    <row r="188" spans="1:31" x14ac:dyDescent="0.25">
      <c r="A188" s="152"/>
      <c r="B188" s="153"/>
      <c r="C188" s="154"/>
      <c r="D188" s="155"/>
      <c r="E188" s="155"/>
      <c r="F188" s="155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</row>
    <row r="189" spans="1:31" x14ac:dyDescent="0.25">
      <c r="A189" s="152"/>
      <c r="B189" s="153"/>
      <c r="C189" s="154"/>
      <c r="D189" s="155"/>
      <c r="E189" s="155"/>
      <c r="F189" s="155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</row>
    <row r="190" spans="1:31" x14ac:dyDescent="0.25">
      <c r="A190" s="152"/>
      <c r="B190" s="153"/>
      <c r="C190" s="154"/>
      <c r="D190" s="155"/>
      <c r="E190" s="155"/>
      <c r="F190" s="155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</row>
    <row r="191" spans="1:31" x14ac:dyDescent="0.25">
      <c r="A191" s="152"/>
      <c r="B191" s="153"/>
      <c r="C191" s="154"/>
      <c r="D191" s="155"/>
      <c r="E191" s="155"/>
      <c r="F191" s="155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</row>
    <row r="192" spans="1:31" x14ac:dyDescent="0.25">
      <c r="A192" s="152"/>
      <c r="B192" s="153"/>
      <c r="C192" s="154"/>
      <c r="D192" s="155"/>
      <c r="E192" s="155"/>
      <c r="F192" s="155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</row>
    <row r="193" spans="1:31" x14ac:dyDescent="0.25">
      <c r="A193" s="152"/>
      <c r="B193" s="153"/>
      <c r="C193" s="154"/>
      <c r="D193" s="155"/>
      <c r="E193" s="155"/>
      <c r="F193" s="155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</row>
    <row r="194" spans="1:31" x14ac:dyDescent="0.25">
      <c r="A194" s="152"/>
      <c r="B194" s="153"/>
      <c r="C194" s="154"/>
      <c r="D194" s="155"/>
      <c r="E194" s="155"/>
      <c r="F194" s="155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</row>
    <row r="195" spans="1:31" x14ac:dyDescent="0.25">
      <c r="A195" s="152"/>
      <c r="B195" s="153"/>
      <c r="C195" s="154"/>
      <c r="D195" s="155"/>
      <c r="E195" s="155"/>
      <c r="F195" s="155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</row>
    <row r="196" spans="1:31" x14ac:dyDescent="0.25">
      <c r="A196" s="152"/>
      <c r="B196" s="153"/>
      <c r="C196" s="154"/>
      <c r="D196" s="155"/>
      <c r="E196" s="155"/>
      <c r="F196" s="155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</row>
    <row r="197" spans="1:31" x14ac:dyDescent="0.25">
      <c r="A197" s="152"/>
      <c r="B197" s="153"/>
      <c r="C197" s="154"/>
      <c r="D197" s="155"/>
      <c r="E197" s="155"/>
      <c r="F197" s="155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</row>
    <row r="198" spans="1:31" x14ac:dyDescent="0.25">
      <c r="A198" s="152"/>
      <c r="B198" s="153"/>
      <c r="C198" s="154"/>
      <c r="D198" s="155"/>
      <c r="E198" s="155"/>
      <c r="F198" s="155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</row>
    <row r="199" spans="1:31" x14ac:dyDescent="0.25">
      <c r="A199" s="152"/>
      <c r="B199" s="153"/>
      <c r="C199" s="154"/>
      <c r="D199" s="155"/>
      <c r="E199" s="155"/>
      <c r="F199" s="155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</row>
    <row r="200" spans="1:31" x14ac:dyDescent="0.25">
      <c r="A200" s="152"/>
      <c r="B200" s="153"/>
      <c r="C200" s="154"/>
      <c r="D200" s="155"/>
      <c r="E200" s="155"/>
      <c r="F200" s="155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</row>
    <row r="201" spans="1:31" x14ac:dyDescent="0.25">
      <c r="A201" s="152"/>
      <c r="B201" s="153"/>
      <c r="C201" s="154"/>
      <c r="D201" s="155"/>
      <c r="E201" s="155"/>
      <c r="F201" s="155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</row>
    <row r="202" spans="1:31" x14ac:dyDescent="0.25">
      <c r="A202" s="152"/>
      <c r="B202" s="153"/>
      <c r="C202" s="154"/>
      <c r="D202" s="155"/>
      <c r="E202" s="155"/>
      <c r="F202" s="155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</row>
    <row r="203" spans="1:31" x14ac:dyDescent="0.25">
      <c r="A203" s="152"/>
      <c r="B203" s="153"/>
      <c r="C203" s="154"/>
      <c r="D203" s="155"/>
      <c r="E203" s="155"/>
      <c r="F203" s="155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</row>
    <row r="204" spans="1:31" x14ac:dyDescent="0.25">
      <c r="B204" s="3"/>
      <c r="C204" s="20"/>
      <c r="D204" s="4"/>
      <c r="E204" s="4"/>
      <c r="F204" s="4"/>
    </row>
    <row r="205" spans="1:31" x14ac:dyDescent="0.25">
      <c r="B205" s="3"/>
      <c r="C205" s="20"/>
      <c r="D205" s="4"/>
      <c r="E205" s="4"/>
      <c r="F205" s="4"/>
    </row>
    <row r="206" spans="1:31" x14ac:dyDescent="0.25">
      <c r="B206" s="3"/>
      <c r="C206" s="20"/>
      <c r="D206" s="4"/>
      <c r="E206" s="4"/>
      <c r="F206" s="4"/>
    </row>
    <row r="207" spans="1:31" x14ac:dyDescent="0.25">
      <c r="B207" s="3"/>
      <c r="C207" s="20"/>
      <c r="D207" s="4"/>
      <c r="E207" s="4"/>
      <c r="F207" s="4"/>
    </row>
    <row r="208" spans="1:31" x14ac:dyDescent="0.25">
      <c r="B208" s="3"/>
      <c r="C208" s="20"/>
      <c r="D208" s="4"/>
      <c r="E208" s="4"/>
      <c r="F208" s="4"/>
    </row>
    <row r="209" spans="2:6" x14ac:dyDescent="0.25">
      <c r="B209" s="3"/>
      <c r="C209" s="20"/>
      <c r="D209" s="4"/>
      <c r="E209" s="4"/>
      <c r="F209" s="4"/>
    </row>
  </sheetData>
  <dataConsolidate/>
  <mergeCells count="50">
    <mergeCell ref="CY19:DC19"/>
    <mergeCell ref="DD19:DH19"/>
    <mergeCell ref="BZ19:CD19"/>
    <mergeCell ref="CE19:CI19"/>
    <mergeCell ref="CJ19:CN19"/>
    <mergeCell ref="CO19:CS19"/>
    <mergeCell ref="CT19:CX19"/>
    <mergeCell ref="BP19:BT19"/>
    <mergeCell ref="BU19:BY19"/>
    <mergeCell ref="O11:Q11"/>
    <mergeCell ref="AB19:AF19"/>
    <mergeCell ref="AG19:AK19"/>
    <mergeCell ref="AL19:AP19"/>
    <mergeCell ref="AQ19:AU19"/>
    <mergeCell ref="AV19:AZ19"/>
    <mergeCell ref="BA19:BE19"/>
    <mergeCell ref="BF19:BJ19"/>
    <mergeCell ref="BK19:BO19"/>
    <mergeCell ref="M19:Q19"/>
    <mergeCell ref="R19:V19"/>
    <mergeCell ref="W19:AA19"/>
    <mergeCell ref="A1:C1"/>
    <mergeCell ref="B29:E29"/>
    <mergeCell ref="G29:J29"/>
    <mergeCell ref="L29:O29"/>
    <mergeCell ref="Q29:T29"/>
    <mergeCell ref="E2:G4"/>
    <mergeCell ref="I9:L9"/>
    <mergeCell ref="O9:Q9"/>
    <mergeCell ref="I10:L10"/>
    <mergeCell ref="O10:Q10"/>
    <mergeCell ref="I11:L11"/>
    <mergeCell ref="C19:G19"/>
    <mergeCell ref="H19:L19"/>
    <mergeCell ref="V29:Y29"/>
    <mergeCell ref="I1:Q1"/>
    <mergeCell ref="I2:L2"/>
    <mergeCell ref="O2:Q2"/>
    <mergeCell ref="I3:L3"/>
    <mergeCell ref="O3:Q3"/>
    <mergeCell ref="I4:L4"/>
    <mergeCell ref="O4:Q4"/>
    <mergeCell ref="I5:L5"/>
    <mergeCell ref="O5:Q5"/>
    <mergeCell ref="I6:L6"/>
    <mergeCell ref="O6:Q6"/>
    <mergeCell ref="I7:L7"/>
    <mergeCell ref="O7:Q7"/>
    <mergeCell ref="I8:L8"/>
    <mergeCell ref="O8:Q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16"/>
  <sheetViews>
    <sheetView zoomScale="90" zoomScaleNormal="90" workbookViewId="0">
      <selection activeCell="AI5" sqref="AI5"/>
    </sheetView>
  </sheetViews>
  <sheetFormatPr defaultRowHeight="15" x14ac:dyDescent="0.25"/>
  <cols>
    <col min="1" max="1" width="12.7109375" style="226" bestFit="1" customWidth="1"/>
    <col min="2" max="10" width="5.5703125" style="24" bestFit="1" customWidth="1"/>
    <col min="11" max="12" width="5" style="24" bestFit="1" customWidth="1"/>
    <col min="13" max="34" width="5.5703125" style="24" bestFit="1" customWidth="1"/>
    <col min="35" max="35" width="5.5703125" style="224" bestFit="1" customWidth="1"/>
    <col min="36" max="16384" width="9.140625" style="224"/>
  </cols>
  <sheetData>
    <row r="1" spans="1:35" ht="15.75" thickBot="1" x14ac:dyDescent="0.3">
      <c r="A1" s="232" t="s">
        <v>137</v>
      </c>
    </row>
    <row r="2" spans="1:35" ht="15.75" thickBot="1" x14ac:dyDescent="0.3">
      <c r="A2" s="233" t="s">
        <v>136</v>
      </c>
      <c r="B2" s="227">
        <v>0</v>
      </c>
      <c r="C2" s="227">
        <v>0.01</v>
      </c>
      <c r="D2" s="227">
        <v>100</v>
      </c>
      <c r="E2" s="227">
        <v>150.26461315744879</v>
      </c>
      <c r="F2" s="227">
        <v>150.27461315744878</v>
      </c>
      <c r="G2" s="227">
        <v>200</v>
      </c>
      <c r="H2" s="227">
        <v>400</v>
      </c>
      <c r="I2" s="227">
        <v>500</v>
      </c>
      <c r="J2" s="227">
        <v>600</v>
      </c>
      <c r="K2" s="227">
        <v>800</v>
      </c>
      <c r="L2" s="227">
        <v>804.67869038425295</v>
      </c>
      <c r="M2" s="227">
        <v>804.68869038425294</v>
      </c>
      <c r="N2" s="227">
        <v>1000</v>
      </c>
      <c r="O2" s="227">
        <v>1500</v>
      </c>
      <c r="P2" s="227">
        <v>2000</v>
      </c>
      <c r="Q2" s="227">
        <v>2500</v>
      </c>
      <c r="R2" s="227">
        <v>3000</v>
      </c>
      <c r="S2" s="227">
        <v>3500</v>
      </c>
      <c r="T2" s="227">
        <v>4000</v>
      </c>
      <c r="U2" s="227">
        <v>4500</v>
      </c>
      <c r="V2" s="227">
        <v>5000</v>
      </c>
      <c r="W2" s="227">
        <v>5500</v>
      </c>
      <c r="X2" s="227">
        <v>6000</v>
      </c>
      <c r="Y2" s="227">
        <v>6150.0964355037922</v>
      </c>
      <c r="Z2" s="227">
        <v>6150.1064355037925</v>
      </c>
      <c r="AA2" s="227">
        <v>6200</v>
      </c>
      <c r="AB2" s="227">
        <v>6400</v>
      </c>
      <c r="AC2" s="227">
        <v>6500</v>
      </c>
      <c r="AD2" s="227">
        <v>6600</v>
      </c>
      <c r="AE2" s="227">
        <v>6783.9217119189834</v>
      </c>
      <c r="AF2" s="227">
        <v>6800</v>
      </c>
      <c r="AG2" s="227">
        <v>6900</v>
      </c>
      <c r="AH2" s="227">
        <v>6993.1696523062756</v>
      </c>
      <c r="AI2" s="228">
        <v>7038.1816740976328</v>
      </c>
    </row>
    <row r="3" spans="1:35" x14ac:dyDescent="0.25">
      <c r="A3" s="234">
        <v>6</v>
      </c>
      <c r="B3" s="229">
        <v>1120.68543</v>
      </c>
      <c r="C3" s="229">
        <v>1120.6837507775497</v>
      </c>
      <c r="D3" s="229">
        <v>1104.079182037</v>
      </c>
      <c r="E3" s="229">
        <v>1095.8725977287309</v>
      </c>
      <c r="F3" s="229">
        <v>1095.8709744032558</v>
      </c>
      <c r="G3" s="229">
        <v>1087.8449243479999</v>
      </c>
      <c r="H3" s="229">
        <v>1056.4923797920001</v>
      </c>
      <c r="I3" s="229">
        <v>1041.3740929249998</v>
      </c>
      <c r="J3" s="229">
        <v>1026.6277963319999</v>
      </c>
      <c r="K3" s="229">
        <v>998.25117396799999</v>
      </c>
      <c r="L3" s="229">
        <v>997.6051582362478</v>
      </c>
      <c r="M3" s="229">
        <v>997.60377834644419</v>
      </c>
      <c r="N3" s="229">
        <v>971.36251270000002</v>
      </c>
      <c r="O3" s="229">
        <v>910.65068932500003</v>
      </c>
      <c r="P3" s="229">
        <v>859.23862280000003</v>
      </c>
      <c r="Q3" s="229">
        <v>817.12631312500002</v>
      </c>
      <c r="R3" s="229">
        <v>784.31376030000001</v>
      </c>
      <c r="S3" s="229">
        <v>760.80096432499988</v>
      </c>
      <c r="T3" s="229">
        <v>746.58792519999997</v>
      </c>
      <c r="U3" s="229">
        <v>741.67464292499994</v>
      </c>
      <c r="V3" s="229">
        <v>746.06111749999991</v>
      </c>
      <c r="W3" s="229">
        <v>759.74734892499987</v>
      </c>
      <c r="X3" s="229">
        <v>782.73333719999994</v>
      </c>
      <c r="Y3" s="229">
        <v>791.44845469472</v>
      </c>
      <c r="Z3" s="229">
        <v>791.44906324832789</v>
      </c>
      <c r="AA3" s="229">
        <v>794.53166442799989</v>
      </c>
      <c r="AB3" s="229">
        <v>807.817952752</v>
      </c>
      <c r="AC3" s="229">
        <v>815.01908232499977</v>
      </c>
      <c r="AD3" s="229">
        <v>822.59220217199982</v>
      </c>
      <c r="AE3" s="229">
        <v>837.4920686779127</v>
      </c>
      <c r="AF3" s="229">
        <v>838.85441268800002</v>
      </c>
      <c r="AG3" s="229">
        <v>847.54350335700008</v>
      </c>
      <c r="AH3" s="229">
        <v>855.97384458742818</v>
      </c>
      <c r="AI3" s="230">
        <v>860.16238787188445</v>
      </c>
    </row>
    <row r="4" spans="1:35" x14ac:dyDescent="0.25">
      <c r="A4" s="235">
        <v>5</v>
      </c>
      <c r="B4" s="35">
        <v>1120.68543</v>
      </c>
      <c r="C4" s="35">
        <v>1022.13715</v>
      </c>
      <c r="D4" s="35">
        <v>1005.7753350312047</v>
      </c>
      <c r="E4" s="35">
        <v>997.68851967411831</v>
      </c>
      <c r="F4" s="35">
        <v>997.68692002311911</v>
      </c>
      <c r="G4" s="35">
        <v>989.77783001199998</v>
      </c>
      <c r="H4" s="35">
        <v>958.87988644799998</v>
      </c>
      <c r="I4" s="35">
        <v>943.97893082500002</v>
      </c>
      <c r="J4" s="35">
        <v>929.44331930800001</v>
      </c>
      <c r="K4" s="35">
        <v>901.46812859199997</v>
      </c>
      <c r="L4" s="35">
        <v>900.83118550430311</v>
      </c>
      <c r="M4" s="35">
        <v>900.82982499033665</v>
      </c>
      <c r="N4" s="35">
        <v>874.95431430000008</v>
      </c>
      <c r="O4" s="35">
        <v>815.06330042500008</v>
      </c>
      <c r="P4" s="35">
        <v>764.30588920000002</v>
      </c>
      <c r="Q4" s="35">
        <v>722.68208062500003</v>
      </c>
      <c r="R4" s="35">
        <v>690.19187469999997</v>
      </c>
      <c r="S4" s="35">
        <v>666.83527142499997</v>
      </c>
      <c r="T4" s="35">
        <v>652.61227080000003</v>
      </c>
      <c r="U4" s="35">
        <v>647.52287282500015</v>
      </c>
      <c r="V4" s="35">
        <v>651.5670775000001</v>
      </c>
      <c r="W4" s="35">
        <v>664.74488482499987</v>
      </c>
      <c r="X4" s="35">
        <v>687.05629479999993</v>
      </c>
      <c r="Y4" s="35">
        <v>695.53648298897099</v>
      </c>
      <c r="Z4" s="35">
        <v>695.53707539187155</v>
      </c>
      <c r="AA4" s="35">
        <v>698.53826753200008</v>
      </c>
      <c r="AB4" s="35">
        <v>711.48161668799992</v>
      </c>
      <c r="AC4" s="35">
        <v>718.50130742499994</v>
      </c>
      <c r="AD4" s="35">
        <v>725.88634226799991</v>
      </c>
      <c r="AE4" s="35">
        <v>740.42292668029404</v>
      </c>
      <c r="AF4" s="35">
        <v>741.75244427200005</v>
      </c>
      <c r="AG4" s="35">
        <v>750.23351143299999</v>
      </c>
      <c r="AH4" s="35">
        <v>758.46405714748335</v>
      </c>
      <c r="AI4" s="231">
        <v>860.16238787188445</v>
      </c>
    </row>
    <row r="5" spans="1:35" x14ac:dyDescent="0.25">
      <c r="A5" s="235">
        <v>4</v>
      </c>
      <c r="B5" s="35">
        <v>1022.13715</v>
      </c>
      <c r="C5" s="35">
        <v>1022.0881650968082</v>
      </c>
      <c r="D5" s="35">
        <v>532.28811808160845</v>
      </c>
      <c r="E5" s="35">
        <v>286.0673971323211</v>
      </c>
      <c r="F5" s="35">
        <v>286.06511832396473</v>
      </c>
      <c r="G5" s="35">
        <v>274.81405168800001</v>
      </c>
      <c r="H5" s="35">
        <v>231.18486275199999</v>
      </c>
      <c r="I5" s="35">
        <v>210.34551029999997</v>
      </c>
      <c r="J5" s="35">
        <v>190.15631919199998</v>
      </c>
      <c r="K5" s="35">
        <v>151.72842100799997</v>
      </c>
      <c r="L5" s="35">
        <v>150.86059046194396</v>
      </c>
      <c r="M5" s="35">
        <v>150.85873712832361</v>
      </c>
      <c r="N5" s="35">
        <v>115.90116819999997</v>
      </c>
      <c r="O5" s="35">
        <v>37.710859699999958</v>
      </c>
      <c r="P5" s="35">
        <v>-24.225415200000043</v>
      </c>
      <c r="Q5" s="35">
        <v>-69.907656499999973</v>
      </c>
      <c r="R5" s="35">
        <v>-99.335864200000003</v>
      </c>
      <c r="S5" s="35">
        <v>-112.51003830000002</v>
      </c>
      <c r="T5" s="35">
        <v>-109.43017880000008</v>
      </c>
      <c r="U5" s="35">
        <v>-90.096285700000124</v>
      </c>
      <c r="V5" s="35">
        <v>-54.508358999999984</v>
      </c>
      <c r="W5" s="35">
        <v>-2.6663986999999523</v>
      </c>
      <c r="X5" s="35">
        <v>65.429595200000051</v>
      </c>
      <c r="Y5" s="35">
        <v>89.043571912744966</v>
      </c>
      <c r="Z5" s="35">
        <v>89.045193963110052</v>
      </c>
      <c r="AA5" s="35">
        <v>97.219122168000069</v>
      </c>
      <c r="AB5" s="35">
        <v>131.60929451199996</v>
      </c>
      <c r="AC5" s="35">
        <v>149.77962269999995</v>
      </c>
      <c r="AD5" s="35">
        <v>168.60011223199996</v>
      </c>
      <c r="AE5" s="35">
        <v>204.91262947234833</v>
      </c>
      <c r="AF5" s="35">
        <v>247.44666495841207</v>
      </c>
      <c r="AG5" s="35">
        <v>511.98997499079735</v>
      </c>
      <c r="AH5" s="35">
        <v>758.46405714748335</v>
      </c>
      <c r="AI5" s="245"/>
    </row>
    <row r="6" spans="1:35" x14ac:dyDescent="0.25">
      <c r="A6" s="235">
        <v>3</v>
      </c>
      <c r="B6" s="244"/>
      <c r="C6" s="244"/>
      <c r="D6" s="244"/>
      <c r="E6" s="35">
        <v>286</v>
      </c>
      <c r="F6" s="35">
        <v>286.0673971323211</v>
      </c>
      <c r="G6" s="35">
        <v>237</v>
      </c>
      <c r="H6" s="35">
        <v>42</v>
      </c>
      <c r="I6" s="35">
        <v>-54.879950952973253</v>
      </c>
      <c r="J6" s="35">
        <v>-151.95166387326435</v>
      </c>
      <c r="K6" s="35">
        <v>-348.48575961180887</v>
      </c>
      <c r="L6" s="35">
        <v>-353.14359643959619</v>
      </c>
      <c r="M6" s="35">
        <v>-353.1441332361332</v>
      </c>
      <c r="N6" s="35">
        <v>-363.62837669999999</v>
      </c>
      <c r="O6" s="35">
        <v>-390.46820355</v>
      </c>
      <c r="P6" s="35">
        <v>-417.30803040000001</v>
      </c>
      <c r="Q6" s="35">
        <v>-444.14785725000002</v>
      </c>
      <c r="R6" s="35">
        <v>-470.98768410000002</v>
      </c>
      <c r="S6" s="35">
        <v>-497.82751094999998</v>
      </c>
      <c r="T6" s="35">
        <v>-524.66733780000004</v>
      </c>
      <c r="U6" s="35">
        <v>-551.50716465000005</v>
      </c>
      <c r="V6" s="35">
        <v>-578.34699150000006</v>
      </c>
      <c r="W6" s="35">
        <v>-605.18681835000007</v>
      </c>
      <c r="X6" s="35">
        <v>-632.02664520000008</v>
      </c>
      <c r="Y6" s="35">
        <v>-640.08376987944791</v>
      </c>
      <c r="Z6" s="35">
        <v>-640.08430667598498</v>
      </c>
      <c r="AA6" s="35">
        <v>-573.56664656014209</v>
      </c>
      <c r="AB6" s="35">
        <v>-306.9284105972701</v>
      </c>
      <c r="AC6" s="35">
        <v>-173.60929261583408</v>
      </c>
      <c r="AD6" s="35">
        <v>-40.290174634398056</v>
      </c>
      <c r="AE6" s="35">
        <v>204.91262947234833</v>
      </c>
      <c r="AF6" s="244"/>
      <c r="AG6" s="244"/>
      <c r="AH6" s="244"/>
      <c r="AI6" s="245"/>
    </row>
    <row r="7" spans="1:35" x14ac:dyDescent="0.25">
      <c r="A7" s="235">
        <v>2</v>
      </c>
      <c r="B7" s="244"/>
      <c r="C7" s="244"/>
      <c r="D7" s="244"/>
      <c r="E7" s="35">
        <v>286</v>
      </c>
      <c r="F7" s="35">
        <v>285.99011931055071</v>
      </c>
      <c r="G7" s="35">
        <v>237</v>
      </c>
      <c r="H7" s="35">
        <v>42</v>
      </c>
      <c r="I7" s="35">
        <v>-54.966873280212198</v>
      </c>
      <c r="J7" s="35">
        <v>-152.10737893673669</v>
      </c>
      <c r="K7" s="35">
        <v>-348.49643794723477</v>
      </c>
      <c r="L7" s="35">
        <v>-353.14359643959619</v>
      </c>
      <c r="M7" s="35">
        <v>-429.34359643959624</v>
      </c>
      <c r="N7" s="35">
        <v>-439.82837670000004</v>
      </c>
      <c r="O7" s="35">
        <v>-466.66820355000004</v>
      </c>
      <c r="P7" s="35">
        <v>-493.50803040000005</v>
      </c>
      <c r="Q7" s="35">
        <v>-520.34785725000006</v>
      </c>
      <c r="R7" s="35">
        <v>-547.18768410000007</v>
      </c>
      <c r="S7" s="35">
        <v>-574.02751095000008</v>
      </c>
      <c r="T7" s="35">
        <v>-600.86733780000009</v>
      </c>
      <c r="U7" s="35">
        <v>-627.7071646500001</v>
      </c>
      <c r="V7" s="35">
        <v>-654.5469915000001</v>
      </c>
      <c r="W7" s="35">
        <v>-681.38634722543259</v>
      </c>
      <c r="X7" s="35">
        <v>-708.22664520000012</v>
      </c>
      <c r="Y7" s="35">
        <v>-716.28430667598502</v>
      </c>
      <c r="Z7" s="35">
        <v>-640.08430667598498</v>
      </c>
      <c r="AA7" s="35">
        <v>-573.56664656014209</v>
      </c>
      <c r="AB7" s="35">
        <v>-306.9284105972701</v>
      </c>
      <c r="AC7" s="35">
        <v>-173.60929261583408</v>
      </c>
      <c r="AD7" s="35">
        <v>-40.290174634398056</v>
      </c>
      <c r="AE7" s="35">
        <v>204.91262947234833</v>
      </c>
      <c r="AF7" s="244"/>
      <c r="AG7" s="244"/>
      <c r="AH7" s="244"/>
      <c r="AI7" s="245"/>
    </row>
    <row r="8" spans="1:35" x14ac:dyDescent="0.25">
      <c r="A8" s="235">
        <v>1</v>
      </c>
      <c r="B8" s="244"/>
      <c r="C8" s="244"/>
      <c r="D8" s="244"/>
      <c r="E8" s="35">
        <v>286</v>
      </c>
      <c r="F8" s="134">
        <v>285.97806543043293</v>
      </c>
      <c r="G8" s="134">
        <v>181</v>
      </c>
      <c r="H8" s="134">
        <v>-158</v>
      </c>
      <c r="I8" s="134">
        <v>-276.97410478030139</v>
      </c>
      <c r="J8" s="134">
        <v>-362</v>
      </c>
      <c r="K8" s="35">
        <v>-429.41432351517835</v>
      </c>
      <c r="L8" s="35">
        <v>-429.34359643959624</v>
      </c>
      <c r="M8" s="35">
        <v>-429.34413323613325</v>
      </c>
      <c r="N8" s="35">
        <v>-439.82837670000004</v>
      </c>
      <c r="O8" s="35">
        <v>-466.66820355000004</v>
      </c>
      <c r="P8" s="35">
        <v>-493.50803040000005</v>
      </c>
      <c r="Q8" s="35">
        <v>-520.34785725000006</v>
      </c>
      <c r="R8" s="35">
        <v>-547.18768410000007</v>
      </c>
      <c r="S8" s="35">
        <v>-574.02751095000008</v>
      </c>
      <c r="T8" s="35">
        <v>-600.86733780000009</v>
      </c>
      <c r="U8" s="35">
        <v>-627.7071646500001</v>
      </c>
      <c r="V8" s="35">
        <v>-654.5469915000001</v>
      </c>
      <c r="W8" s="35">
        <v>-681.38681835000011</v>
      </c>
      <c r="X8" s="35">
        <v>-708.22664520000012</v>
      </c>
      <c r="Y8" s="35">
        <v>-716.28376987944796</v>
      </c>
      <c r="Z8" s="35">
        <v>-716.28430667598502</v>
      </c>
      <c r="AA8" s="35">
        <v>-716.28430667598514</v>
      </c>
      <c r="AB8" s="35">
        <v>-716.28430667598502</v>
      </c>
      <c r="AC8" s="35">
        <v>-546.1832651387449</v>
      </c>
      <c r="AD8" s="35">
        <v>-281.63995510635868</v>
      </c>
      <c r="AE8" s="35">
        <v>204.91262947234833</v>
      </c>
      <c r="AF8" s="244"/>
      <c r="AG8" s="244"/>
      <c r="AH8" s="244"/>
      <c r="AI8" s="245"/>
    </row>
    <row r="9" spans="1:35" ht="15.75" thickBot="1" x14ac:dyDescent="0.3">
      <c r="A9" s="2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231"/>
    </row>
    <row r="10" spans="1:35" ht="15.75" thickBot="1" x14ac:dyDescent="0.3">
      <c r="A10" s="233" t="s">
        <v>138</v>
      </c>
      <c r="B10" s="227">
        <v>0</v>
      </c>
      <c r="C10" s="227">
        <v>0.01</v>
      </c>
      <c r="D10" s="227">
        <v>100</v>
      </c>
      <c r="E10" s="227">
        <v>150.26461315744879</v>
      </c>
      <c r="F10" s="227">
        <v>150.27461315744878</v>
      </c>
      <c r="G10" s="227">
        <v>200</v>
      </c>
      <c r="H10" s="227">
        <v>400</v>
      </c>
      <c r="I10" s="227">
        <v>500</v>
      </c>
      <c r="J10" s="227">
        <v>600</v>
      </c>
      <c r="K10" s="227">
        <v>800</v>
      </c>
      <c r="L10" s="227">
        <v>804.67869038425295</v>
      </c>
      <c r="M10" s="227">
        <v>804.68869038425294</v>
      </c>
      <c r="N10" s="227">
        <v>1000</v>
      </c>
      <c r="O10" s="227">
        <v>1500</v>
      </c>
      <c r="P10" s="227">
        <v>2000</v>
      </c>
      <c r="Q10" s="227">
        <v>2500</v>
      </c>
      <c r="R10" s="227">
        <v>3000</v>
      </c>
      <c r="S10" s="227">
        <v>3500</v>
      </c>
      <c r="T10" s="227">
        <v>4000</v>
      </c>
      <c r="U10" s="227">
        <v>4500</v>
      </c>
      <c r="V10" s="227">
        <v>5000</v>
      </c>
      <c r="W10" s="227">
        <v>5500</v>
      </c>
      <c r="X10" s="227">
        <v>6000</v>
      </c>
      <c r="Y10" s="227">
        <v>6150.0964355037922</v>
      </c>
      <c r="Z10" s="227">
        <v>6150.1064355037925</v>
      </c>
      <c r="AA10" s="227">
        <v>6200</v>
      </c>
      <c r="AB10" s="227">
        <v>6400</v>
      </c>
      <c r="AC10" s="227">
        <v>6500</v>
      </c>
      <c r="AD10" s="227">
        <v>6600</v>
      </c>
      <c r="AE10" s="227">
        <v>6783.9217119189834</v>
      </c>
      <c r="AF10" s="227">
        <v>6800</v>
      </c>
      <c r="AG10" s="227">
        <v>6900</v>
      </c>
      <c r="AH10" s="227">
        <v>6993.1696523062756</v>
      </c>
      <c r="AI10" s="228">
        <v>7038.1816740976328</v>
      </c>
    </row>
    <row r="11" spans="1:35" x14ac:dyDescent="0.25">
      <c r="A11" s="235">
        <v>6</v>
      </c>
      <c r="B11" s="35">
        <v>51.448608800000002</v>
      </c>
      <c r="C11" s="35">
        <v>51.460793008171841</v>
      </c>
      <c r="D11" s="35">
        <v>168.28420611793001</v>
      </c>
      <c r="E11" s="35">
        <v>223.33336106383399</v>
      </c>
      <c r="F11" s="35">
        <v>223.34407505181034</v>
      </c>
      <c r="G11" s="35">
        <v>275.47225656128001</v>
      </c>
      <c r="H11" s="35">
        <v>463.10436669568003</v>
      </c>
      <c r="I11" s="35">
        <v>544.61252675617993</v>
      </c>
      <c r="J11" s="35">
        <v>618.57647628127995</v>
      </c>
      <c r="K11" s="35">
        <v>745.85490213247999</v>
      </c>
      <c r="L11" s="35">
        <v>748.52619768691738</v>
      </c>
      <c r="M11" s="35">
        <v>748.53189285686176</v>
      </c>
      <c r="N11" s="35">
        <v>848.6407408</v>
      </c>
      <c r="O11" s="35">
        <v>1020.34551618125</v>
      </c>
      <c r="P11" s="35">
        <v>1106.1540872</v>
      </c>
      <c r="Q11" s="35">
        <v>1142.1397377062501</v>
      </c>
      <c r="R11" s="35">
        <v>1154.0155850000003</v>
      </c>
      <c r="S11" s="35">
        <v>1157.1345798312498</v>
      </c>
      <c r="T11" s="35">
        <v>1156.4895064</v>
      </c>
      <c r="U11" s="35">
        <v>1146.7129823562507</v>
      </c>
      <c r="V11" s="35">
        <v>1112.0774588000002</v>
      </c>
      <c r="W11" s="35">
        <v>1027.7039063787515</v>
      </c>
      <c r="X11" s="35">
        <v>853.51838480000026</v>
      </c>
      <c r="Y11" s="35">
        <v>777.81869030792836</v>
      </c>
      <c r="Z11" s="35">
        <v>777.81321122002726</v>
      </c>
      <c r="AA11" s="35">
        <v>749.72026217887799</v>
      </c>
      <c r="AB11" s="35">
        <v>621.10589957248033</v>
      </c>
      <c r="AC11" s="35">
        <v>546.34511990617989</v>
      </c>
      <c r="AD11" s="35">
        <v>463.95022614847915</v>
      </c>
      <c r="AE11" s="35">
        <v>290.81456161319971</v>
      </c>
      <c r="AF11" s="35">
        <v>274.26295081088085</v>
      </c>
      <c r="AG11" s="35">
        <v>165.90047529113019</v>
      </c>
      <c r="AH11" s="35">
        <v>56.175692264491772</v>
      </c>
      <c r="AI11" s="231">
        <v>0</v>
      </c>
    </row>
    <row r="12" spans="1:35" x14ac:dyDescent="0.25">
      <c r="A12" s="235">
        <v>5</v>
      </c>
      <c r="B12" s="35">
        <v>0</v>
      </c>
      <c r="C12" s="35">
        <v>0</v>
      </c>
      <c r="D12" s="35">
        <v>117.16746055921205</v>
      </c>
      <c r="E12" s="35">
        <v>172.44462238995911</v>
      </c>
      <c r="F12" s="35">
        <v>172.45538503334666</v>
      </c>
      <c r="G12" s="35">
        <v>224.84049799552002</v>
      </c>
      <c r="H12" s="35">
        <v>413.74752923392003</v>
      </c>
      <c r="I12" s="35">
        <v>496.03901557071993</v>
      </c>
      <c r="J12" s="35">
        <v>570.87059812991993</v>
      </c>
      <c r="K12" s="35">
        <v>700.09839914752001</v>
      </c>
      <c r="L12" s="35">
        <v>702.81825474542791</v>
      </c>
      <c r="M12" s="35">
        <v>702.82405383656715</v>
      </c>
      <c r="N12" s="35">
        <v>805.05881680000005</v>
      </c>
      <c r="O12" s="35">
        <v>982.74464853749998</v>
      </c>
      <c r="P12" s="35">
        <v>1074.569416</v>
      </c>
      <c r="Q12" s="35">
        <v>1115.8242484375</v>
      </c>
      <c r="R12" s="35">
        <v>1131.6123864000001</v>
      </c>
      <c r="S12" s="35">
        <v>1136.8491817374997</v>
      </c>
      <c r="T12" s="35">
        <v>1136.2620975999998</v>
      </c>
      <c r="U12" s="35">
        <v>1124.3907084374996</v>
      </c>
      <c r="V12" s="35">
        <v>1085.5866999999998</v>
      </c>
      <c r="W12" s="35">
        <v>995.20245635249864</v>
      </c>
      <c r="X12" s="35">
        <v>813.64812479999819</v>
      </c>
      <c r="Y12" s="35">
        <v>735.54187792196535</v>
      </c>
      <c r="Z12" s="35">
        <v>735.53623652760143</v>
      </c>
      <c r="AA12" s="35">
        <v>706.63064056191888</v>
      </c>
      <c r="AB12" s="35">
        <v>574.71249344511853</v>
      </c>
      <c r="AC12" s="35">
        <v>498.28359877072114</v>
      </c>
      <c r="AD12" s="35">
        <v>414.21888934272374</v>
      </c>
      <c r="AE12" s="35">
        <v>238.03109914063251</v>
      </c>
      <c r="AF12" s="35">
        <v>221.21422419712326</v>
      </c>
      <c r="AG12" s="35">
        <v>111.20956022374199</v>
      </c>
      <c r="AH12" s="35">
        <v>4.4159787648823112E-7</v>
      </c>
      <c r="AI12" s="231">
        <v>0</v>
      </c>
    </row>
    <row r="13" spans="1:35" x14ac:dyDescent="0.25">
      <c r="A13" s="235">
        <v>4</v>
      </c>
      <c r="B13" s="35">
        <v>0</v>
      </c>
      <c r="C13" s="35">
        <v>0</v>
      </c>
      <c r="D13" s="35">
        <v>0</v>
      </c>
      <c r="E13" s="35">
        <v>0</v>
      </c>
      <c r="F13" s="35">
        <v>6.3271216589971795E-3</v>
      </c>
      <c r="G13" s="35">
        <v>31.10293173171199</v>
      </c>
      <c r="H13" s="35">
        <v>149.04411472819197</v>
      </c>
      <c r="I13" s="35">
        <v>203.939665496012</v>
      </c>
      <c r="J13" s="35">
        <v>256.26563925907197</v>
      </c>
      <c r="K13" s="35">
        <v>353.65020621747198</v>
      </c>
      <c r="L13" s="35">
        <v>355.8175368516047</v>
      </c>
      <c r="M13" s="35">
        <v>355.82216391041601</v>
      </c>
      <c r="N13" s="35">
        <v>442.00493111999998</v>
      </c>
      <c r="O13" s="35">
        <v>628.00084003874986</v>
      </c>
      <c r="P13" s="35">
        <v>771.28899151999985</v>
      </c>
      <c r="Q13" s="35">
        <v>878.28020259374989</v>
      </c>
      <c r="R13" s="35">
        <v>952.43273651999993</v>
      </c>
      <c r="S13" s="35">
        <v>994.25230278874983</v>
      </c>
      <c r="T13" s="35">
        <v>1001.2920571199998</v>
      </c>
      <c r="U13" s="35">
        <v>968.15260146374976</v>
      </c>
      <c r="V13" s="35">
        <v>886.48198400000001</v>
      </c>
      <c r="W13" s="35">
        <v>745.32016374525028</v>
      </c>
      <c r="X13" s="35">
        <v>529.3766875199999</v>
      </c>
      <c r="Y13" s="35">
        <v>447.70232679354086</v>
      </c>
      <c r="Z13" s="35">
        <v>447.69659956308146</v>
      </c>
      <c r="AA13" s="35">
        <v>418.6353718459514</v>
      </c>
      <c r="AB13" s="35">
        <v>292.08506074291023</v>
      </c>
      <c r="AC13" s="35">
        <v>222.47701260199051</v>
      </c>
      <c r="AD13" s="35">
        <v>148.41647918515133</v>
      </c>
      <c r="AE13" s="35">
        <v>2.2616363537508732E-7</v>
      </c>
      <c r="AF13" s="35">
        <v>2.4271726923509673E-7</v>
      </c>
      <c r="AG13" s="35">
        <v>3.4567371445238375E-7</v>
      </c>
      <c r="AH13" s="35">
        <v>4.4159787648823112E-7</v>
      </c>
      <c r="AI13" s="231">
        <v>0</v>
      </c>
    </row>
    <row r="14" spans="1:35" x14ac:dyDescent="0.25">
      <c r="A14" s="235">
        <v>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1.2518579590341289E-3</v>
      </c>
      <c r="N14" s="35">
        <v>25.840193751999969</v>
      </c>
      <c r="O14" s="35">
        <v>98.175149419874941</v>
      </c>
      <c r="P14" s="35">
        <v>163.41410326399989</v>
      </c>
      <c r="Q14" s="35">
        <v>210.62917156562486</v>
      </c>
      <c r="R14" s="35">
        <v>236.97341913599965</v>
      </c>
      <c r="S14" s="35">
        <v>244.60522576137478</v>
      </c>
      <c r="T14" s="35">
        <v>237.61265264799917</v>
      </c>
      <c r="U14" s="35">
        <v>218.9378088671256</v>
      </c>
      <c r="V14" s="35">
        <v>187.30121779999874</v>
      </c>
      <c r="W14" s="35">
        <v>135.53608404456048</v>
      </c>
      <c r="X14" s="35">
        <v>40.463157551995302</v>
      </c>
      <c r="Y14" s="35">
        <v>2.9091463625060608E-3</v>
      </c>
      <c r="Z14" s="35">
        <v>0</v>
      </c>
      <c r="AA14" s="35">
        <v>1.780346790015179E-8</v>
      </c>
      <c r="AB14" s="35">
        <v>8.9169256574180274E-8</v>
      </c>
      <c r="AC14" s="35">
        <v>1.248521509111945E-7</v>
      </c>
      <c r="AD14" s="35">
        <v>1.6053504524820874E-7</v>
      </c>
      <c r="AE14" s="35">
        <v>2.2616363537508732E-7</v>
      </c>
      <c r="AF14" s="35">
        <v>0</v>
      </c>
      <c r="AG14" s="35">
        <v>0</v>
      </c>
      <c r="AH14" s="35">
        <v>0</v>
      </c>
      <c r="AI14" s="231">
        <v>0</v>
      </c>
    </row>
    <row r="15" spans="1:35" x14ac:dyDescent="0.25">
      <c r="A15" s="235">
        <v>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25.840193751999969</v>
      </c>
      <c r="O15" s="35">
        <v>98.175149419874941</v>
      </c>
      <c r="P15" s="35">
        <v>163.41410326399989</v>
      </c>
      <c r="Q15" s="35">
        <v>210.62917156562486</v>
      </c>
      <c r="R15" s="35">
        <v>236.97341913599965</v>
      </c>
      <c r="S15" s="35">
        <v>244.60522576137478</v>
      </c>
      <c r="T15" s="35">
        <v>237.61265264799917</v>
      </c>
      <c r="U15" s="35">
        <v>218.9378088671256</v>
      </c>
      <c r="V15" s="35">
        <v>187.30121779999874</v>
      </c>
      <c r="W15" s="35">
        <v>135.53863728443343</v>
      </c>
      <c r="X15" s="35">
        <v>40.463157551995302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231">
        <v>0</v>
      </c>
    </row>
    <row r="16" spans="1:35" x14ac:dyDescent="0.25">
      <c r="A16" s="235">
        <v>1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231">
        <v>0</v>
      </c>
    </row>
  </sheetData>
  <pageMargins left="0.7" right="0.7" top="0.75" bottom="0.75" header="0.3" footer="0.3"/>
  <pageSetup paperSize="9" scale="6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S77"/>
  <sheetViews>
    <sheetView topLeftCell="C4" zoomScale="20" zoomScaleNormal="20" workbookViewId="0">
      <selection activeCell="CL33" sqref="CL33"/>
    </sheetView>
  </sheetViews>
  <sheetFormatPr defaultColWidth="8" defaultRowHeight="42.2" customHeight="1" x14ac:dyDescent="0.25"/>
  <sheetData>
    <row r="1" spans="1:1" ht="42.2" customHeight="1" x14ac:dyDescent="0.25">
      <c r="A1" t="s">
        <v>10</v>
      </c>
    </row>
    <row r="43" spans="37:37" ht="42.2" customHeight="1" x14ac:dyDescent="0.25">
      <c r="AK43" t="s">
        <v>11</v>
      </c>
    </row>
    <row r="68" spans="50:71" ht="42.2" customHeight="1" x14ac:dyDescent="0.25">
      <c r="AX68" s="34"/>
      <c r="AY68" s="38"/>
      <c r="AZ68" s="34"/>
      <c r="BA68" s="34"/>
      <c r="BB68" s="34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</row>
    <row r="77" spans="50:71" ht="42.2" customHeight="1" x14ac:dyDescent="0.25">
      <c r="BA77" s="34"/>
      <c r="BB77" s="38"/>
      <c r="BC77" s="34"/>
      <c r="BD77" s="34"/>
      <c r="BE77" s="34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</row>
  </sheetData>
  <pageMargins left="0.70866141732283472" right="0.70866141732283472" top="0.74803149606299213" bottom="0.74803149606299213" header="0.31496062992125984" footer="0.31496062992125984"/>
  <pageSetup paperSize="9" scale="1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A73"/>
  <sheetViews>
    <sheetView zoomScaleNormal="100" workbookViewId="0">
      <selection activeCell="A41" sqref="A41:A84"/>
    </sheetView>
  </sheetViews>
  <sheetFormatPr defaultRowHeight="15" x14ac:dyDescent="0.25"/>
  <cols>
    <col min="1" max="1" width="16.85546875" bestFit="1" customWidth="1"/>
    <col min="2" max="2" width="8" bestFit="1" customWidth="1"/>
    <col min="3" max="3" width="7.85546875" bestFit="1" customWidth="1"/>
    <col min="4" max="4" width="8" bestFit="1" customWidth="1"/>
    <col min="5" max="5" width="7.85546875" bestFit="1" customWidth="1"/>
    <col min="7" max="7" width="8" bestFit="1" customWidth="1"/>
    <col min="8" max="8" width="7.85546875" bestFit="1" customWidth="1"/>
    <col min="9" max="9" width="8" bestFit="1" customWidth="1"/>
    <col min="10" max="10" width="7.85546875" bestFit="1" customWidth="1"/>
    <col min="12" max="12" width="8" bestFit="1" customWidth="1"/>
    <col min="13" max="13" width="7.85546875" bestFit="1" customWidth="1"/>
    <col min="14" max="14" width="8" bestFit="1" customWidth="1"/>
    <col min="15" max="15" width="7.85546875" bestFit="1" customWidth="1"/>
    <col min="17" max="17" width="8" bestFit="1" customWidth="1"/>
    <col min="18" max="18" width="7.85546875" bestFit="1" customWidth="1"/>
    <col min="19" max="19" width="8" bestFit="1" customWidth="1"/>
    <col min="20" max="20" width="7.85546875" bestFit="1" customWidth="1"/>
  </cols>
  <sheetData>
    <row r="1" spans="1:27" ht="29.25" customHeight="1" x14ac:dyDescent="0.25">
      <c r="D1" t="s">
        <v>25</v>
      </c>
      <c r="E1" s="133">
        <v>0</v>
      </c>
      <c r="I1" t="s">
        <v>25</v>
      </c>
      <c r="J1" s="133">
        <v>800</v>
      </c>
      <c r="N1" t="s">
        <v>25</v>
      </c>
      <c r="O1" s="133">
        <v>-300</v>
      </c>
      <c r="S1" t="s">
        <v>25</v>
      </c>
      <c r="T1" s="133">
        <v>0</v>
      </c>
      <c r="X1" t="s">
        <v>25</v>
      </c>
      <c r="Y1" s="133">
        <v>0</v>
      </c>
      <c r="Z1" s="54"/>
    </row>
    <row r="2" spans="1:27" x14ac:dyDescent="0.25">
      <c r="A2" s="55" t="s">
        <v>123</v>
      </c>
      <c r="B2" s="130">
        <v>600</v>
      </c>
      <c r="C2" s="131">
        <v>2400</v>
      </c>
      <c r="D2" t="s">
        <v>26</v>
      </c>
      <c r="E2" s="133">
        <v>25</v>
      </c>
      <c r="I2" t="s">
        <v>26</v>
      </c>
      <c r="J2" s="133">
        <v>283</v>
      </c>
      <c r="N2" t="s">
        <v>26</v>
      </c>
      <c r="O2" s="133">
        <v>-650</v>
      </c>
      <c r="S2" t="s">
        <v>26</v>
      </c>
      <c r="T2" s="133">
        <v>950</v>
      </c>
      <c r="X2" t="s">
        <v>26</v>
      </c>
      <c r="Y2" s="133">
        <v>1062</v>
      </c>
      <c r="Z2" s="54"/>
    </row>
    <row r="3" spans="1:27" x14ac:dyDescent="0.25">
      <c r="A3" s="24" t="s">
        <v>28</v>
      </c>
      <c r="B3" s="23">
        <f>COUNT(A7:A107)</f>
        <v>34</v>
      </c>
      <c r="C3" s="24"/>
      <c r="D3" t="s">
        <v>27</v>
      </c>
      <c r="E3" s="133">
        <v>1</v>
      </c>
      <c r="I3" t="s">
        <v>27</v>
      </c>
      <c r="J3" s="133">
        <v>1</v>
      </c>
      <c r="N3" t="s">
        <v>27</v>
      </c>
      <c r="O3" s="133">
        <v>1</v>
      </c>
      <c r="S3" t="s">
        <v>27</v>
      </c>
      <c r="T3" s="133">
        <v>1</v>
      </c>
      <c r="X3" t="s">
        <v>27</v>
      </c>
      <c r="Y3" s="133">
        <v>1</v>
      </c>
      <c r="Z3" s="54"/>
    </row>
    <row r="4" spans="1:27" ht="15.75" thickBot="1" x14ac:dyDescent="0.3">
      <c r="A4" s="37" t="s">
        <v>29</v>
      </c>
      <c r="B4" s="132">
        <f>'Hearts Desire II'!B4-1</f>
        <v>5</v>
      </c>
      <c r="C4" s="60"/>
      <c r="D4" s="60" t="s">
        <v>122</v>
      </c>
      <c r="E4" s="137">
        <v>0</v>
      </c>
      <c r="F4" s="60"/>
      <c r="G4" s="60"/>
      <c r="H4" s="60"/>
      <c r="I4" s="60" t="s">
        <v>122</v>
      </c>
      <c r="J4" s="137">
        <v>-1.8749973225453968E-2</v>
      </c>
      <c r="K4" s="37"/>
      <c r="L4" s="60"/>
      <c r="M4" s="60"/>
      <c r="N4" s="60" t="s">
        <v>122</v>
      </c>
      <c r="O4" s="137">
        <v>-9.2010955326990301E-2</v>
      </c>
      <c r="P4" s="37"/>
      <c r="Q4" s="60"/>
      <c r="R4" s="60"/>
      <c r="S4" s="60" t="s">
        <v>122</v>
      </c>
      <c r="T4" s="137">
        <v>0</v>
      </c>
      <c r="U4" s="60"/>
      <c r="V4" s="60"/>
      <c r="W4" s="60"/>
      <c r="X4" s="60" t="s">
        <v>122</v>
      </c>
      <c r="Y4" s="137">
        <v>-2.0406481420581382</v>
      </c>
      <c r="Z4" s="54"/>
    </row>
    <row r="5" spans="1:27" x14ac:dyDescent="0.25">
      <c r="A5" s="57"/>
      <c r="B5" s="217" t="str">
        <f>'Hearts Desire II'!B29</f>
        <v>Keel Floor</v>
      </c>
      <c r="C5" s="218"/>
      <c r="D5" s="218"/>
      <c r="E5" s="219"/>
      <c r="F5" s="58"/>
      <c r="G5" s="217" t="str">
        <f>'Hearts Desire II'!G29</f>
        <v>Keel Side</v>
      </c>
      <c r="H5" s="218"/>
      <c r="I5" s="218"/>
      <c r="J5" s="219"/>
      <c r="K5" s="59"/>
      <c r="L5" s="217" t="str">
        <f>'Hearts Desire II'!L29</f>
        <v>Sole</v>
      </c>
      <c r="M5" s="218"/>
      <c r="N5" s="218"/>
      <c r="O5" s="219"/>
      <c r="P5" s="58"/>
      <c r="Q5" s="220" t="str">
        <f>'Hearts Desire II'!Q29</f>
        <v>Side</v>
      </c>
      <c r="R5" s="221"/>
      <c r="S5" s="221"/>
      <c r="T5" s="222"/>
      <c r="U5" s="58"/>
      <c r="V5" s="217" t="str">
        <f>'Hearts Desire II'!V29</f>
        <v>Rail</v>
      </c>
      <c r="W5" s="218"/>
      <c r="X5" s="218"/>
      <c r="Y5" s="219"/>
      <c r="Z5" s="54"/>
      <c r="AA5" s="56"/>
    </row>
    <row r="6" spans="1:27" x14ac:dyDescent="0.25">
      <c r="A6" s="46"/>
      <c r="B6" s="47" t="s">
        <v>14</v>
      </c>
      <c r="C6" s="48" t="s">
        <v>15</v>
      </c>
      <c r="D6" s="48" t="s">
        <v>16</v>
      </c>
      <c r="E6" s="49" t="s">
        <v>17</v>
      </c>
      <c r="F6" s="48"/>
      <c r="G6" s="47" t="s">
        <v>14</v>
      </c>
      <c r="H6" s="48" t="s">
        <v>15</v>
      </c>
      <c r="I6" s="48" t="s">
        <v>16</v>
      </c>
      <c r="J6" s="49" t="s">
        <v>17</v>
      </c>
      <c r="K6" s="50"/>
      <c r="L6" s="51" t="s">
        <v>14</v>
      </c>
      <c r="M6" s="50" t="s">
        <v>15</v>
      </c>
      <c r="N6" s="50" t="s">
        <v>16</v>
      </c>
      <c r="O6" s="49" t="s">
        <v>17</v>
      </c>
      <c r="P6" s="48"/>
      <c r="Q6" s="47" t="s">
        <v>14</v>
      </c>
      <c r="R6" s="48" t="s">
        <v>15</v>
      </c>
      <c r="S6" s="48" t="s">
        <v>16</v>
      </c>
      <c r="T6" s="62" t="s">
        <v>17</v>
      </c>
      <c r="U6" s="48"/>
      <c r="V6" s="47" t="s">
        <v>14</v>
      </c>
      <c r="W6" s="48" t="s">
        <v>15</v>
      </c>
      <c r="X6" s="48" t="s">
        <v>16</v>
      </c>
      <c r="Y6" s="52" t="s">
        <v>17</v>
      </c>
      <c r="Z6" s="24"/>
      <c r="AA6" s="56"/>
    </row>
    <row r="7" spans="1:27" x14ac:dyDescent="0.25">
      <c r="A7" s="33">
        <v>1</v>
      </c>
      <c r="B7" s="44" t="str">
        <f>IF('Hearts Desire II'!B31&lt;&gt;"",'Hearts Desire II'!B31*COS(RADIANS(E$4))-'Hearts Desire II'!C31*SIN(RADIANS(E$4))+E$1,"")</f>
        <v/>
      </c>
      <c r="C7" s="42" t="str">
        <f>IF('Hearts Desire II'!C31&lt;&gt;"",('Hearts Desire II'!B31*SIN(RADIANS(E$4))+'Hearts Desire II'!C31*COS(RADIANS(E$4))*E$3)+E$2,"")</f>
        <v/>
      </c>
      <c r="D7" s="44" t="str">
        <f>IF('Hearts Desire II'!D31&lt;&gt;"",'Hearts Desire II'!D31*COS(RADIANS(E$4))-'Hearts Desire II'!E31*SIN(RADIANS(E$4))+E$1,"")</f>
        <v/>
      </c>
      <c r="E7" s="42" t="str">
        <f>IF('Hearts Desire II'!E31&lt;&gt;"",('Hearts Desire II'!D31*SIN(RADIANS(E$4))+'Hearts Desire II'!E31*COS(RADIANS(E$4))*E$3)+E$2,"")</f>
        <v/>
      </c>
      <c r="F7" s="34"/>
      <c r="G7" s="44" t="str">
        <f>IF('Hearts Desire II'!G31&lt;&gt;"",'Hearts Desire II'!G31*COS(RADIANS(J$4))-'Hearts Desire II'!H31*SIN(RADIANS(J$4))+J$1,"")</f>
        <v/>
      </c>
      <c r="H7" s="42" t="str">
        <f>IF('Hearts Desire II'!H31&lt;&gt;"",('Hearts Desire II'!G31*SIN(RADIANS(J$4))+'Hearts Desire II'!H31*COS(RADIANS(J$4))*J$3)+J$2,"")</f>
        <v/>
      </c>
      <c r="I7" s="44" t="str">
        <f>IF('Hearts Desire II'!I31&lt;&gt;"",'Hearts Desire II'!I31*COS(RADIANS(J$4))-'Hearts Desire II'!J31*SIN(RADIANS(J$4))+J$1,"")</f>
        <v/>
      </c>
      <c r="J7" s="42" t="str">
        <f>IF('Hearts Desire II'!J31&lt;&gt;"",('Hearts Desire II'!I31*SIN(RADIANS(J$4))+'Hearts Desire II'!J31*COS(RADIANS(J$4))*J$3)+J$2,"")</f>
        <v/>
      </c>
      <c r="K7" s="34"/>
      <c r="L7" s="44" t="str">
        <f>IF('Hearts Desire II'!L31&lt;&gt;"",'Hearts Desire II'!L31*COS(RADIANS(O$4))-'Hearts Desire II'!M31*SIN(RADIANS(O$4))+O$1,"")</f>
        <v/>
      </c>
      <c r="M7" s="42" t="str">
        <f>IF('Hearts Desire II'!M31&lt;&gt;"",('Hearts Desire II'!L31*SIN(RADIANS(O$4))+'Hearts Desire II'!M31*COS(RADIANS(O$4))*O$3)+O$2,"")</f>
        <v/>
      </c>
      <c r="N7" s="44" t="str">
        <f>IF('Hearts Desire II'!N31&lt;&gt;"",'Hearts Desire II'!N31*COS(RADIANS(O$4))-'Hearts Desire II'!O31*SIN(RADIANS(O$4))+O$1,"")</f>
        <v/>
      </c>
      <c r="O7" s="42" t="str">
        <f>IF('Hearts Desire II'!O31&lt;&gt;"",('Hearts Desire II'!N31*SIN(RADIANS(O$4))+'Hearts Desire II'!O31*COS(RADIANS(O$4))*O$3)+O$2,"")</f>
        <v/>
      </c>
      <c r="P7" s="34"/>
      <c r="Q7" s="44" t="str">
        <f>IF('Hearts Desire II'!Q31&lt;&gt;"",'Hearts Desire II'!Q31*COS(RADIANS(T$4))-'Hearts Desire II'!R31*SIN(RADIANS(T$4))+T$1,"")</f>
        <v/>
      </c>
      <c r="R7" s="42" t="str">
        <f>IF('Hearts Desire II'!R31&lt;&gt;"",('Hearts Desire II'!Q31*SIN(RADIANS(T$4))+'Hearts Desire II'!R31*COS(RADIANS(T$4))*T$3)+T$2,"")</f>
        <v/>
      </c>
      <c r="S7" s="44" t="str">
        <f>IF('Hearts Desire II'!S31&lt;&gt;"",'Hearts Desire II'!S31*COS(RADIANS(T$4))-'Hearts Desire II'!T31*SIN(RADIANS(T$4))+T$1,"")</f>
        <v/>
      </c>
      <c r="T7" s="42" t="str">
        <f>IF('Hearts Desire II'!T31&lt;&gt;"",('Hearts Desire II'!S31*SIN(RADIANS(T$4))+'Hearts Desire II'!T31*COS(RADIANS(T$4))*T$3)+T$2,"")</f>
        <v/>
      </c>
      <c r="U7" s="34"/>
      <c r="V7" s="44">
        <f>IF('Hearts Desire II'!V31&lt;&gt;"",'Hearts Desire II'!V31*COS(RADIANS(Y$4))-'Hearts Desire II'!W31*SIN(RADIANS(Y$4))+Y$1,"")</f>
        <v>0</v>
      </c>
      <c r="W7" s="42">
        <f>IF('Hearts Desire II'!W31&lt;&gt;"",('Hearts Desire II'!V31*SIN(RADIANS(Y$4))+'Hearts Desire II'!W31*COS(RADIANS(Y$4))*Y$3)+Y$2,"")</f>
        <v>1062</v>
      </c>
      <c r="X7" s="44">
        <f>IF('Hearts Desire II'!X31&lt;&gt;"",'Hearts Desire II'!X31*COS(RADIANS(Y$4))-'Hearts Desire II'!Y31*SIN(RADIANS(Y$4))+Y$1,"")</f>
        <v>0</v>
      </c>
      <c r="Y7" s="42">
        <f>IF('Hearts Desire II'!Y31&lt;&gt;"",('Hearts Desire II'!X31*SIN(RADIANS(Y$4))+'Hearts Desire II'!Y31*COS(RADIANS(Y$4))*Y$3)+Y$2,"")</f>
        <v>1062</v>
      </c>
      <c r="Z7" s="24"/>
      <c r="AA7" s="53"/>
    </row>
    <row r="8" spans="1:27" x14ac:dyDescent="0.25">
      <c r="A8" s="33">
        <v>2</v>
      </c>
      <c r="B8" s="44" t="str">
        <f>IF('Hearts Desire II'!B32&lt;&gt;"",'Hearts Desire II'!B32*COS(RADIANS(E$4))-'Hearts Desire II'!C32*SIN(RADIANS(E$4))+E$1,"")</f>
        <v/>
      </c>
      <c r="C8" s="42" t="str">
        <f>IF('Hearts Desire II'!C32&lt;&gt;"",('Hearts Desire II'!B32*SIN(RADIANS(E$4))+'Hearts Desire II'!C32*COS(RADIANS(E$4))*E$3)+E$2,"")</f>
        <v/>
      </c>
      <c r="D8" s="44" t="str">
        <f>IF('Hearts Desire II'!D32&lt;&gt;"",'Hearts Desire II'!D32*COS(RADIANS(E$4))-'Hearts Desire II'!E32*SIN(RADIANS(E$4))+E$1,"")</f>
        <v/>
      </c>
      <c r="E8" s="42" t="str">
        <f>IF('Hearts Desire II'!E32&lt;&gt;"",('Hearts Desire II'!D32*SIN(RADIANS(E$4))+'Hearts Desire II'!E32*COS(RADIANS(E$4))*E$3)+E$2,"")</f>
        <v/>
      </c>
      <c r="F8" s="34"/>
      <c r="G8" s="44" t="str">
        <f>IF('Hearts Desire II'!G32&lt;&gt;"",'Hearts Desire II'!G32*COS(RADIANS(J$4))-'Hearts Desire II'!H32*SIN(RADIANS(J$4))+J$1,"")</f>
        <v/>
      </c>
      <c r="H8" s="42" t="str">
        <f>IF('Hearts Desire II'!H32&lt;&gt;"",('Hearts Desire II'!G32*SIN(RADIANS(J$4))+'Hearts Desire II'!H32*COS(RADIANS(J$4))*J$3)+J$2,"")</f>
        <v/>
      </c>
      <c r="I8" s="44" t="str">
        <f>IF('Hearts Desire II'!I32&lt;&gt;"",'Hearts Desire II'!I32*COS(RADIANS(J$4))-'Hearts Desire II'!J32*SIN(RADIANS(J$4))+J$1,"")</f>
        <v/>
      </c>
      <c r="J8" s="42" t="str">
        <f>IF('Hearts Desire II'!J32&lt;&gt;"",('Hearts Desire II'!I32*SIN(RADIANS(J$4))+'Hearts Desire II'!J32*COS(RADIANS(J$4))*J$3)+J$2,"")</f>
        <v/>
      </c>
      <c r="K8" s="35"/>
      <c r="L8" s="44" t="str">
        <f>IF('Hearts Desire II'!L32&lt;&gt;"",'Hearts Desire II'!L32*COS(RADIANS(O$4))-'Hearts Desire II'!M32*SIN(RADIANS(O$4))+O$1,"")</f>
        <v/>
      </c>
      <c r="M8" s="42" t="str">
        <f>IF('Hearts Desire II'!M32&lt;&gt;"",('Hearts Desire II'!L32*SIN(RADIANS(O$4))+'Hearts Desire II'!M32*COS(RADIANS(O$4))*O$3)+O$2,"")</f>
        <v/>
      </c>
      <c r="N8" s="44" t="str">
        <f>IF('Hearts Desire II'!N32&lt;&gt;"",'Hearts Desire II'!N32*COS(RADIANS(O$4))-'Hearts Desire II'!O32*SIN(RADIANS(O$4))+O$1,"")</f>
        <v/>
      </c>
      <c r="O8" s="42" t="str">
        <f>IF('Hearts Desire II'!O32&lt;&gt;"",('Hearts Desire II'!N32*SIN(RADIANS(O$4))+'Hearts Desire II'!O32*COS(RADIANS(O$4))*O$3)+O$2,"")</f>
        <v/>
      </c>
      <c r="P8" s="34"/>
      <c r="Q8" s="44">
        <f>IF('Hearts Desire II'!Q32&lt;&gt;"",'Hearts Desire II'!Q32*COS(RADIANS(T$4))-'Hearts Desire II'!R32*SIN(RADIANS(T$4))+T$1,"")</f>
        <v>1.8904441010504473E-2</v>
      </c>
      <c r="R8" s="42">
        <f>IF('Hearts Desire II'!R32&lt;&gt;"",('Hearts Desire II'!Q32*SIN(RADIANS(T$4))+'Hearts Desire II'!R32*COS(RADIANS(T$4))*T$3)+T$2,"")</f>
        <v>949.95371671089049</v>
      </c>
      <c r="S8" s="44">
        <f>IF('Hearts Desire II'!S32&lt;&gt;"",'Hearts Desire II'!S32*COS(RADIANS(T$4))-'Hearts Desire II'!T32*SIN(RADIANS(T$4))+T$1,"")</f>
        <v>9.8266951429521014E-3</v>
      </c>
      <c r="T8" s="42">
        <f>IF('Hearts Desire II'!T32&lt;&gt;"",('Hearts Desire II'!S32*SIN(RADIANS(T$4))+'Hearts Desire II'!T32*COS(RADIANS(T$4))*T$3)+T$2,"")</f>
        <v>950.00185313441489</v>
      </c>
      <c r="U8" s="34"/>
      <c r="V8" s="44">
        <f>IF('Hearts Desire II'!V32&lt;&gt;"",'Hearts Desire II'!V32*COS(RADIANS(Y$4))-'Hearts Desire II'!W32*SIN(RADIANS(Y$4))+Y$1,"")</f>
        <v>39.696876466671391</v>
      </c>
      <c r="W8" s="42">
        <f>IF('Hearts Desire II'!W32&lt;&gt;"",('Hearts Desire II'!V32*SIN(RADIANS(Y$4))+'Hearts Desire II'!W32*COS(RADIANS(Y$4))*Y$3)+Y$2,"")</f>
        <v>971.80065637850669</v>
      </c>
      <c r="X8" s="44">
        <f>IF('Hearts Desire II'!X32&lt;&gt;"",'Hearts Desire II'!X32*COS(RADIANS(Y$4))-'Hearts Desire II'!Y32*SIN(RADIANS(Y$4))+Y$1,"")</f>
        <v>47.105462028887921</v>
      </c>
      <c r="Y8" s="42">
        <f>IF('Hearts Desire II'!Y32&lt;&gt;"",('Hearts Desire II'!X32*SIN(RADIANS(Y$4))+'Hearts Desire II'!Y32*COS(RADIANS(Y$4))*Y$3)+Y$2,"")</f>
        <v>1082.7274728017999</v>
      </c>
    </row>
    <row r="9" spans="1:27" x14ac:dyDescent="0.25">
      <c r="A9" s="33">
        <v>3</v>
      </c>
      <c r="B9" s="44" t="str">
        <f>IF('Hearts Desire II'!B33&lt;&gt;"",'Hearts Desire II'!B33*COS(RADIANS(E$4))-'Hearts Desire II'!C33*SIN(RADIANS(E$4))+E$1,"")</f>
        <v/>
      </c>
      <c r="C9" s="42" t="str">
        <f>IF('Hearts Desire II'!C33&lt;&gt;"",('Hearts Desire II'!B33*SIN(RADIANS(E$4))+'Hearts Desire II'!C33*COS(RADIANS(E$4))*E$3)+E$2,"")</f>
        <v/>
      </c>
      <c r="D9" s="44" t="str">
        <f>IF('Hearts Desire II'!D33&lt;&gt;"",'Hearts Desire II'!D33*COS(RADIANS(E$4))-'Hearts Desire II'!E33*SIN(RADIANS(E$4))+E$1,"")</f>
        <v/>
      </c>
      <c r="E9" s="42" t="str">
        <f>IF('Hearts Desire II'!E33&lt;&gt;"",('Hearts Desire II'!D33*SIN(RADIANS(E$4))+'Hearts Desire II'!E33*COS(RADIANS(E$4))*E$3)+E$2,"")</f>
        <v/>
      </c>
      <c r="F9" s="34"/>
      <c r="G9" s="44" t="str">
        <f>IF('Hearts Desire II'!G33&lt;&gt;"",'Hearts Desire II'!G33*COS(RADIANS(J$4))-'Hearts Desire II'!H33*SIN(RADIANS(J$4))+J$1,"")</f>
        <v/>
      </c>
      <c r="H9" s="42" t="str">
        <f>IF('Hearts Desire II'!H33&lt;&gt;"",('Hearts Desire II'!G33*SIN(RADIANS(J$4))+'Hearts Desire II'!H33*COS(RADIANS(J$4))*J$3)+J$2,"")</f>
        <v/>
      </c>
      <c r="I9" s="44" t="str">
        <f>IF('Hearts Desire II'!I33&lt;&gt;"",'Hearts Desire II'!I33*COS(RADIANS(J$4))-'Hearts Desire II'!J33*SIN(RADIANS(J$4))+J$1,"")</f>
        <v/>
      </c>
      <c r="J9" s="42" t="str">
        <f>IF('Hearts Desire II'!J33&lt;&gt;"",('Hearts Desire II'!I33*SIN(RADIANS(J$4))+'Hearts Desire II'!J33*COS(RADIANS(J$4))*J$3)+J$2,"")</f>
        <v/>
      </c>
      <c r="K9" s="35"/>
      <c r="L9" s="44" t="str">
        <f>IF('Hearts Desire II'!L33&lt;&gt;"",'Hearts Desire II'!L33*COS(RADIANS(O$4))-'Hearts Desire II'!M33*SIN(RADIANS(O$4))+O$1,"")</f>
        <v/>
      </c>
      <c r="M9" s="42" t="str">
        <f>IF('Hearts Desire II'!M33&lt;&gt;"",('Hearts Desire II'!L33*SIN(RADIANS(O$4))+'Hearts Desire II'!M33*COS(RADIANS(O$4))*O$3)+O$2,"")</f>
        <v/>
      </c>
      <c r="N9" s="44" t="str">
        <f>IF('Hearts Desire II'!N33&lt;&gt;"",'Hearts Desire II'!N33*COS(RADIANS(O$4))-'Hearts Desire II'!O33*SIN(RADIANS(O$4))+O$1,"")</f>
        <v/>
      </c>
      <c r="O9" s="42" t="str">
        <f>IF('Hearts Desire II'!O33&lt;&gt;"",('Hearts Desire II'!N33*SIN(RADIANS(O$4))+'Hearts Desire II'!O33*COS(RADIANS(O$4))*O$3)+O$2,"")</f>
        <v/>
      </c>
      <c r="P9" s="34"/>
      <c r="Q9" s="44">
        <f>IF('Hearts Desire II'!Q33&lt;&gt;"",'Hearts Desire II'!Q33*COS(RADIANS(T$4))-'Hearts Desire II'!R33*SIN(RADIANS(T$4))+T$1,"")</f>
        <v>189.04533380046684</v>
      </c>
      <c r="R9" s="42">
        <f>IF('Hearts Desire II'!R33&lt;&gt;"",('Hearts Desire II'!Q33*SIN(RADIANS(T$4))+'Hearts Desire II'!R33*COS(RADIANS(T$4))*T$3)+T$2,"")</f>
        <v>487.16748619003067</v>
      </c>
      <c r="S9" s="44">
        <f>IF('Hearts Desire II'!S33&lt;&gt;"",'Hearts Desire II'!S33*COS(RADIANS(T$4))-'Hearts Desire II'!T33*SIN(RADIANS(T$4))+T$1,"")</f>
        <v>153.09993054827731</v>
      </c>
      <c r="T9" s="42">
        <f>IF('Hearts Desire II'!T33&lt;&gt;"",('Hearts Desire II'!S33*SIN(RADIANS(T$4))+'Hearts Desire II'!T33*COS(RADIANS(T$4))*T$3)+T$2,"")</f>
        <v>973.6099662568995</v>
      </c>
      <c r="U9" s="34"/>
      <c r="V9" s="44">
        <f>IF('Hearts Desire II'!V33&lt;&gt;"",'Hearts Desire II'!V33*COS(RADIANS(Y$4))-'Hearts Desire II'!W33*SIN(RADIANS(Y$4))+Y$1,"")</f>
        <v>191.72922673236025</v>
      </c>
      <c r="W9" s="42">
        <f>IF('Hearts Desire II'!W33&lt;&gt;"",('Hearts Desire II'!V33*SIN(RADIANS(Y$4))+'Hearts Desire II'!W33*COS(RADIANS(Y$4))*Y$3)+Y$2,"")</f>
        <v>1001.4669230067581</v>
      </c>
      <c r="X9" s="44">
        <f>IF('Hearts Desire II'!X33&lt;&gt;"",'Hearts Desire II'!X33*COS(RADIANS(Y$4))-'Hearts Desire II'!Y33*SIN(RADIANS(Y$4))+Y$1,"")</f>
        <v>198.96986721287698</v>
      </c>
      <c r="Y9" s="42">
        <f>IF('Hearts Desire II'!Y33&lt;&gt;"",('Hearts Desire II'!X33*SIN(RADIANS(Y$4))+'Hearts Desire II'!Y33*COS(RADIANS(Y$4))*Y$3)+Y$2,"")</f>
        <v>1112.0297609681882</v>
      </c>
    </row>
    <row r="10" spans="1:27" x14ac:dyDescent="0.25">
      <c r="A10" s="33">
        <v>4</v>
      </c>
      <c r="B10" s="44" t="str">
        <f>IF('Hearts Desire II'!B34&lt;&gt;"",'Hearts Desire II'!B34*COS(RADIANS(E$4))-'Hearts Desire II'!C34*SIN(RADIANS(E$4))+E$1,"")</f>
        <v/>
      </c>
      <c r="C10" s="42" t="str">
        <f>IF('Hearts Desire II'!C34&lt;&gt;"",('Hearts Desire II'!B34*SIN(RADIANS(E$4))+'Hearts Desire II'!C34*COS(RADIANS(E$4))*E$3)+E$2,"")</f>
        <v/>
      </c>
      <c r="D10" s="44" t="str">
        <f>IF('Hearts Desire II'!D34&lt;&gt;"",'Hearts Desire II'!D34*COS(RADIANS(E$4))-'Hearts Desire II'!E34*SIN(RADIANS(E$4))+E$1,"")</f>
        <v/>
      </c>
      <c r="E10" s="42" t="str">
        <f>IF('Hearts Desire II'!E34&lt;&gt;"",('Hearts Desire II'!D34*SIN(RADIANS(E$4))+'Hearts Desire II'!E34*COS(RADIANS(E$4))*E$3)+E$2,"")</f>
        <v/>
      </c>
      <c r="F10" s="34"/>
      <c r="G10" s="44" t="str">
        <f>IF('Hearts Desire II'!G34&lt;&gt;"",'Hearts Desire II'!G34*COS(RADIANS(J$4))-'Hearts Desire II'!H34*SIN(RADIANS(J$4))+J$1,"")</f>
        <v/>
      </c>
      <c r="H10" s="42" t="str">
        <f>IF('Hearts Desire II'!H34&lt;&gt;"",('Hearts Desire II'!G34*SIN(RADIANS(J$4))+'Hearts Desire II'!H34*COS(RADIANS(J$4))*J$3)+J$2,"")</f>
        <v/>
      </c>
      <c r="I10" s="44" t="str">
        <f>IF('Hearts Desire II'!I34&lt;&gt;"",'Hearts Desire II'!I34*COS(RADIANS(J$4))-'Hearts Desire II'!J34*SIN(RADIANS(J$4))+J$1,"")</f>
        <v/>
      </c>
      <c r="J10" s="42" t="str">
        <f>IF('Hearts Desire II'!J34&lt;&gt;"",('Hearts Desire II'!I34*SIN(RADIANS(J$4))+'Hearts Desire II'!J34*COS(RADIANS(J$4))*J$3)+J$2,"")</f>
        <v/>
      </c>
      <c r="K10" s="35"/>
      <c r="L10" s="44" t="str">
        <f>IF('Hearts Desire II'!L34&lt;&gt;"",'Hearts Desire II'!L34*COS(RADIANS(O$4))-'Hearts Desire II'!M34*SIN(RADIANS(O$4))+O$1,"")</f>
        <v/>
      </c>
      <c r="M10" s="42" t="str">
        <f>IF('Hearts Desire II'!M34&lt;&gt;"",('Hearts Desire II'!L34*SIN(RADIANS(O$4))+'Hearts Desire II'!M34*COS(RADIANS(O$4))*O$3)+O$2,"")</f>
        <v/>
      </c>
      <c r="N10" s="44" t="str">
        <f>IF('Hearts Desire II'!N34&lt;&gt;"",'Hearts Desire II'!N34*COS(RADIANS(O$4))-'Hearts Desire II'!O34*SIN(RADIANS(O$4))+O$1,"")</f>
        <v/>
      </c>
      <c r="O10" s="42" t="str">
        <f>IF('Hearts Desire II'!O34&lt;&gt;"",('Hearts Desire II'!N34*SIN(RADIANS(O$4))+'Hearts Desire II'!O34*COS(RADIANS(O$4))*O$3)+O$2,"")</f>
        <v/>
      </c>
      <c r="P10" s="34"/>
      <c r="Q10" s="44">
        <f>IF('Hearts Desire II'!Q34&lt;&gt;"",'Hearts Desire II'!Q34*COS(RADIANS(T$4))-'Hearts Desire II'!R34*SIN(RADIANS(T$4))+T$1,"")</f>
        <v>284.06654628896371</v>
      </c>
      <c r="R10" s="42">
        <f>IF('Hearts Desire II'!R34&lt;&gt;"",('Hearts Desire II'!Q34*SIN(RADIANS(T$4))+'Hearts Desire II'!R34*COS(RADIANS(T$4))*T$3)+T$2,"")</f>
        <v>254.525821955374</v>
      </c>
      <c r="S10" s="44">
        <f>IF('Hearts Desire II'!S34&lt;&gt;"",'Hearts Desire II'!S34*COS(RADIANS(T$4))-'Hearts Desire II'!T34*SIN(RADIANS(T$4))+T$1,"")</f>
        <v>227.44906810824622</v>
      </c>
      <c r="T10" s="42">
        <f>IF('Hearts Desire II'!T34&lt;&gt;"",('Hearts Desire II'!S34*SIN(RADIANS(T$4))+'Hearts Desire II'!T34*COS(RADIANS(T$4))*T$3)+T$2,"")</f>
        <v>984.55063728929065</v>
      </c>
      <c r="U10" s="34"/>
      <c r="V10" s="44">
        <f>IF('Hearts Desire II'!V34&lt;&gt;"",'Hearts Desire II'!V34*COS(RADIANS(Y$4))-'Hearts Desire II'!W34*SIN(RADIANS(Y$4))+Y$1,"")</f>
        <v>265.65191331730722</v>
      </c>
      <c r="W10" s="42">
        <f>IF('Hearts Desire II'!W34&lt;&gt;"",('Hearts Desire II'!V34*SIN(RADIANS(Y$4))+'Hearts Desire II'!W34*COS(RADIANS(Y$4))*Y$3)+Y$2,"")</f>
        <v>1014.9920458015382</v>
      </c>
      <c r="X10" s="44">
        <f>IF('Hearts Desire II'!X34&lt;&gt;"",'Hearts Desire II'!X34*COS(RADIANS(Y$4))-'Hearts Desire II'!Y34*SIN(RADIANS(Y$4))+Y$1,"")</f>
        <v>272.77255331696966</v>
      </c>
      <c r="Y10" s="42">
        <f>IF('Hearts Desire II'!Y34&lt;&gt;"",('Hearts Desire II'!X34*SIN(RADIANS(Y$4))+'Hearts Desire II'!Y34*COS(RADIANS(Y$4))*Y$3)+Y$2,"")</f>
        <v>1125.3508850181927</v>
      </c>
    </row>
    <row r="11" spans="1:27" x14ac:dyDescent="0.25">
      <c r="A11" s="33">
        <v>5</v>
      </c>
      <c r="B11" s="44">
        <f>IF('Hearts Desire II'!B35&lt;&gt;"",'Hearts Desire II'!B35*COS(RADIANS(E$4))-'Hearts Desire II'!C35*SIN(RADIANS(E$4))+E$1,"")</f>
        <v>180.71490357803</v>
      </c>
      <c r="C11" s="42">
        <f>IF('Hearts Desire II'!C35&lt;&gt;"",('Hearts Desire II'!B35*SIN(RADIANS(E$4))+'Hearts Desire II'!C35*COS(RADIANS(E$4))*E$3)+E$2,"")</f>
        <v>-321.06381113851108</v>
      </c>
      <c r="D11" s="44">
        <f>IF('Hearts Desire II'!D35&lt;&gt;"",'Hearts Desire II'!D35*COS(RADIANS(E$4))-'Hearts Desire II'!E35*SIN(RADIANS(E$4))+E$1,"")</f>
        <v>180.71425900675413</v>
      </c>
      <c r="E11" s="42">
        <f>IF('Hearts Desire II'!E35&lt;&gt;"",('Hearts Desire II'!D35*SIN(RADIANS(E$4))+'Hearts Desire II'!E35*COS(RADIANS(E$4))*E$3)+E$2,"")</f>
        <v>-321.05177450468915</v>
      </c>
      <c r="F11" s="34"/>
      <c r="G11" s="44" t="str">
        <f>IF('Hearts Desire II'!G35&lt;&gt;"",'Hearts Desire II'!G35*COS(RADIANS(J$4))-'Hearts Desire II'!H35*SIN(RADIANS(J$4))+J$1,"")</f>
        <v/>
      </c>
      <c r="H11" s="42" t="str">
        <f>IF('Hearts Desire II'!H35&lt;&gt;"",('Hearts Desire II'!G35*SIN(RADIANS(J$4))+'Hearts Desire II'!H35*COS(RADIANS(J$4))*J$3)+J$2,"")</f>
        <v/>
      </c>
      <c r="I11" s="44" t="str">
        <f>IF('Hearts Desire II'!I35&lt;&gt;"",'Hearts Desire II'!I35*COS(RADIANS(J$4))-'Hearts Desire II'!J35*SIN(RADIANS(J$4))+J$1,"")</f>
        <v/>
      </c>
      <c r="J11" s="42" t="str">
        <f>IF('Hearts Desire II'!J35&lt;&gt;"",('Hearts Desire II'!I35*SIN(RADIANS(J$4))+'Hearts Desire II'!J35*COS(RADIANS(J$4))*J$3)+J$2,"")</f>
        <v/>
      </c>
      <c r="K11" s="35"/>
      <c r="L11" s="44">
        <f>IF('Hearts Desire II'!L35&lt;&gt;"",'Hearts Desire II'!L35*COS(RADIANS(O$4))-'Hearts Desire II'!M35*SIN(RADIANS(O$4))+O$1,"")</f>
        <v>2.2148215141964442</v>
      </c>
      <c r="M11" s="42">
        <f>IF('Hearts Desire II'!M35&lt;&gt;"",('Hearts Desire II'!L35*SIN(RADIANS(O$4))+'Hearts Desire II'!M35*COS(RADIANS(O$4))*O$3)+O$2,"")</f>
        <v>-535.61811017964669</v>
      </c>
      <c r="N11" s="44">
        <f>IF('Hearts Desire II'!N35&lt;&gt;"",'Hearts Desire II'!N35*COS(RADIANS(O$4))-'Hearts Desire II'!O35*SIN(RADIANS(O$4))+O$1,"")</f>
        <v>2.2192825391936708</v>
      </c>
      <c r="O11" s="42">
        <f>IF('Hearts Desire II'!O35&lt;&gt;"",('Hearts Desire II'!N35*SIN(RADIANS(O$4))+'Hearts Desire II'!O35*COS(RADIANS(O$4))*O$3)+O$2,"")</f>
        <v>-535.61307781519383</v>
      </c>
      <c r="P11" s="34"/>
      <c r="Q11" s="44">
        <f>IF('Hearts Desire II'!Q35&lt;&gt;"",'Hearts Desire II'!Q35*COS(RADIANS(T$4))-'Hearts Desire II'!R35*SIN(RADIANS(T$4))+T$1,"")</f>
        <v>284.07859545069647</v>
      </c>
      <c r="R11" s="42">
        <f>IF('Hearts Desire II'!R35&lt;&gt;"",('Hearts Desire II'!Q35*SIN(RADIANS(T$4))+'Hearts Desire II'!R35*COS(RADIANS(T$4))*T$3)+T$2,"")</f>
        <v>254.52602965118513</v>
      </c>
      <c r="S11" s="44">
        <f>IF('Hearts Desire II'!S35&lt;&gt;"",'Hearts Desire II'!S35*COS(RADIANS(T$4))-'Hearts Desire II'!T35*SIN(RADIANS(T$4))+T$1,"")</f>
        <v>227.46369378352796</v>
      </c>
      <c r="T11" s="42">
        <f>IF('Hearts Desire II'!T35&lt;&gt;"",('Hearts Desire II'!S35*SIN(RADIANS(T$4))+'Hearts Desire II'!T35*COS(RADIANS(T$4))*T$3)+T$2,"")</f>
        <v>984.55275459856409</v>
      </c>
      <c r="U11" s="34"/>
      <c r="V11" s="44">
        <f>IF('Hearts Desire II'!V35&lt;&gt;"",'Hearts Desire II'!V35*COS(RADIANS(Y$4))-'Hearts Desire II'!W35*SIN(RADIANS(Y$4))+Y$1,"")</f>
        <v>265.66646075210241</v>
      </c>
      <c r="W11" s="42">
        <f>IF('Hearts Desire II'!W35&lt;&gt;"",('Hearts Desire II'!V35*SIN(RADIANS(Y$4))+'Hearts Desire II'!W35*COS(RADIANS(Y$4))*Y$3)+Y$2,"")</f>
        <v>1014.9946468622613</v>
      </c>
      <c r="X11" s="44">
        <f>IF('Hearts Desire II'!X35&lt;&gt;"",'Hearts Desire II'!X35*COS(RADIANS(Y$4))-'Hearts Desire II'!Y35*SIN(RADIANS(Y$4))+Y$1,"")</f>
        <v>272.78707485444369</v>
      </c>
      <c r="Y11" s="42">
        <f>IF('Hearts Desire II'!Y35&lt;&gt;"",('Hearts Desire II'!X35*SIN(RADIANS(Y$4))+'Hearts Desire II'!Y35*COS(RADIANS(Y$4))*Y$3)+Y$2,"")</f>
        <v>1125.353444251153</v>
      </c>
    </row>
    <row r="12" spans="1:27" x14ac:dyDescent="0.25">
      <c r="A12" s="33">
        <v>6</v>
      </c>
      <c r="B12" s="44">
        <f>IF('Hearts Desire II'!B36&lt;&gt;"",'Hearts Desire II'!B36*COS(RADIANS(E$4))-'Hearts Desire II'!C36*SIN(RADIANS(E$4))+E$1,"")</f>
        <v>235.98276024687925</v>
      </c>
      <c r="C12" s="42">
        <f>IF('Hearts Desire II'!C36&lt;&gt;"",('Hearts Desire II'!B36*SIN(RADIANS(E$4))+'Hearts Desire II'!C36*COS(RADIANS(E$4))*E$3)+E$2,"")</f>
        <v>-423.23265344065499</v>
      </c>
      <c r="D12" s="44">
        <f>IF('Hearts Desire II'!D36&lt;&gt;"",'Hearts Desire II'!D36*COS(RADIANS(E$4))-'Hearts Desire II'!E36*SIN(RADIANS(E$4))+E$1,"")</f>
        <v>232.98820653498629</v>
      </c>
      <c r="E12" s="42">
        <f>IF('Hearts Desire II'!E36&lt;&gt;"",('Hearts Desire II'!D36*SIN(RADIANS(E$4))+'Hearts Desire II'!E36*COS(RADIANS(E$4))*E$3)+E$2,"")</f>
        <v>-367.31277640162807</v>
      </c>
      <c r="F12" s="34"/>
      <c r="G12" s="44" t="str">
        <f>IF('Hearts Desire II'!G36&lt;&gt;"",'Hearts Desire II'!G36*COS(RADIANS(J$4))-'Hearts Desire II'!H36*SIN(RADIANS(J$4))+J$1,"")</f>
        <v/>
      </c>
      <c r="H12" s="42" t="str">
        <f>IF('Hearts Desire II'!H36&lt;&gt;"",('Hearts Desire II'!G36*SIN(RADIANS(J$4))+'Hearts Desire II'!H36*COS(RADIANS(J$4))*J$3)+J$2,"")</f>
        <v/>
      </c>
      <c r="I12" s="44" t="str">
        <f>IF('Hearts Desire II'!I36&lt;&gt;"",'Hearts Desire II'!I36*COS(RADIANS(J$4))-'Hearts Desire II'!J36*SIN(RADIANS(J$4))+J$1,"")</f>
        <v/>
      </c>
      <c r="J12" s="42" t="str">
        <f>IF('Hearts Desire II'!J36&lt;&gt;"",('Hearts Desire II'!I36*SIN(RADIANS(J$4))+'Hearts Desire II'!J36*COS(RADIANS(J$4))*J$3)+J$2,"")</f>
        <v/>
      </c>
      <c r="K12" s="35"/>
      <c r="L12" s="44">
        <f>IF('Hearts Desire II'!L36&lt;&gt;"",'Hearts Desire II'!L36*COS(RADIANS(O$4))-'Hearts Desire II'!M36*SIN(RADIANS(O$4))+O$1,"")</f>
        <v>64.017802366160879</v>
      </c>
      <c r="M12" s="42">
        <f>IF('Hearts Desire II'!M36&lt;&gt;"",('Hearts Desire II'!L36*SIN(RADIANS(O$4))+'Hearts Desire II'!M36*COS(RADIANS(O$4))*O$3)+O$2,"")</f>
        <v>-568.18519656740966</v>
      </c>
      <c r="N12" s="44">
        <f>IF('Hearts Desire II'!N36&lt;&gt;"",'Hearts Desire II'!N36*COS(RADIANS(O$4))-'Hearts Desire II'!O36*SIN(RADIANS(O$4))+O$1,"")</f>
        <v>59.697871147367152</v>
      </c>
      <c r="O12" s="42">
        <f>IF('Hearts Desire II'!O36&lt;&gt;"",('Hearts Desire II'!N36*SIN(RADIANS(O$4))+'Hearts Desire II'!O36*COS(RADIANS(O$4))*O$3)+O$2,"")</f>
        <v>-519.41396466137496</v>
      </c>
      <c r="P12" s="34"/>
      <c r="Q12" s="44">
        <f>IF('Hearts Desire II'!Q36&lt;&gt;"",'Hearts Desire II'!Q36*COS(RADIANS(T$4))-'Hearts Desire II'!R36*SIN(RADIANS(T$4))+T$1,"")</f>
        <v>343.78773707892992</v>
      </c>
      <c r="R12" s="42">
        <f>IF('Hearts Desire II'!R36&lt;&gt;"",('Hearts Desire II'!Q36*SIN(RADIANS(T$4))+'Hearts Desire II'!R36*COS(RADIANS(T$4))*T$3)+T$2,"")</f>
        <v>255.53490099175144</v>
      </c>
      <c r="S12" s="44">
        <f>IF('Hearts Desire II'!S36&lt;&gt;"",'Hearts Desire II'!S36*COS(RADIANS(T$4))-'Hearts Desire II'!T36*SIN(RADIANS(T$4))+T$1,"")</f>
        <v>299.37517511788741</v>
      </c>
      <c r="T12" s="42">
        <f>IF('Hearts Desire II'!T36&lt;&gt;"",('Hearts Desire II'!S36*SIN(RADIANS(T$4))+'Hearts Desire II'!T36*COS(RADIANS(T$4))*T$3)+T$2,"")</f>
        <v>994.95019244656714</v>
      </c>
      <c r="U12" s="34"/>
      <c r="V12" s="44">
        <f>IF('Hearts Desire II'!V36&lt;&gt;"",'Hearts Desire II'!V36*COS(RADIANS(Y$4))-'Hearts Desire II'!W36*SIN(RADIANS(Y$4))+Y$1,"")</f>
        <v>337.24223776542914</v>
      </c>
      <c r="W12" s="42">
        <f>IF('Hearts Desire II'!W36&lt;&gt;"",('Hearts Desire II'!V36*SIN(RADIANS(Y$4))+'Hearts Desire II'!W36*COS(RADIANS(Y$4))*Y$3)+Y$2,"")</f>
        <v>1027.4956870767214</v>
      </c>
      <c r="X12" s="44">
        <f>IF('Hearts Desire II'!X36&lt;&gt;"",'Hearts Desire II'!X36*COS(RADIANS(Y$4))-'Hearts Desire II'!Y36*SIN(RADIANS(Y$4))+Y$1,"")</f>
        <v>344.22514027514541</v>
      </c>
      <c r="Y12" s="42">
        <f>IF('Hearts Desire II'!Y36&lt;&gt;"",('Hearts Desire II'!X36*SIN(RADIANS(Y$4))+'Hearts Desire II'!Y36*COS(RADIANS(Y$4))*Y$3)+Y$2,"")</f>
        <v>1137.6409050369539</v>
      </c>
    </row>
    <row r="13" spans="1:27" x14ac:dyDescent="0.25">
      <c r="A13" s="33">
        <v>7</v>
      </c>
      <c r="B13" s="44">
        <f>IF('Hearts Desire II'!B37&lt;&gt;"",'Hearts Desire II'!B37*COS(RADIANS(E$4))-'Hearts Desire II'!C37*SIN(RADIANS(E$4))+E$1,"")</f>
        <v>453.82435160670269</v>
      </c>
      <c r="C13" s="42">
        <f>IF('Hearts Desire II'!C37&lt;&gt;"",('Hearts Desire II'!B37*SIN(RADIANS(E$4))+'Hearts Desire II'!C37*COS(RADIANS(E$4))*E$3)+E$2,"")</f>
        <v>-751.05278868835398</v>
      </c>
      <c r="D13" s="44">
        <f>IF('Hearts Desire II'!D37&lt;&gt;"",'Hearts Desire II'!D37*COS(RADIANS(E$4))-'Hearts Desire II'!E37*SIN(RADIANS(E$4))+E$1,"")</f>
        <v>443.12951692135937</v>
      </c>
      <c r="E13" s="42">
        <f>IF('Hearts Desire II'!E37&lt;&gt;"",('Hearts Desire II'!D37*SIN(RADIANS(E$4))+'Hearts Desire II'!E37*COS(RADIANS(E$4))*E$3)+E$2,"")</f>
        <v>-551.33894212018743</v>
      </c>
      <c r="F13" s="34"/>
      <c r="G13" s="44" t="str">
        <f>IF('Hearts Desire II'!G37&lt;&gt;"",'Hearts Desire II'!G37*COS(RADIANS(J$4))-'Hearts Desire II'!H37*SIN(RADIANS(J$4))+J$1,"")</f>
        <v/>
      </c>
      <c r="H13" s="42" t="str">
        <f>IF('Hearts Desire II'!H37&lt;&gt;"",('Hearts Desire II'!G37*SIN(RADIANS(J$4))+'Hearts Desire II'!H37*COS(RADIANS(J$4))*J$3)+J$2,"")</f>
        <v/>
      </c>
      <c r="I13" s="44" t="str">
        <f>IF('Hearts Desire II'!I37&lt;&gt;"",'Hearts Desire II'!I37*COS(RADIANS(J$4))-'Hearts Desire II'!J37*SIN(RADIANS(J$4))+J$1,"")</f>
        <v/>
      </c>
      <c r="J13" s="42" t="str">
        <f>IF('Hearts Desire II'!J37&lt;&gt;"",('Hearts Desire II'!I37*SIN(RADIANS(J$4))+'Hearts Desire II'!J37*COS(RADIANS(J$4))*J$3)+J$2,"")</f>
        <v/>
      </c>
      <c r="K13" s="35"/>
      <c r="L13" s="44">
        <f>IF('Hearts Desire II'!L37&lt;&gt;"",'Hearts Desire II'!L37*COS(RADIANS(O$4))-'Hearts Desire II'!M37*SIN(RADIANS(O$4))+O$1,"")</f>
        <v>311.64178445693631</v>
      </c>
      <c r="M13" s="42">
        <f>IF('Hearts Desire II'!M37&lt;&gt;"",('Hearts Desire II'!L37*SIN(RADIANS(O$4))+'Hearts Desire II'!M37*COS(RADIANS(O$4))*O$3)+O$2,"")</f>
        <v>-697.44216347251461</v>
      </c>
      <c r="N13" s="44">
        <f>IF('Hearts Desire II'!N37&lt;&gt;"",'Hearts Desire II'!N37*COS(RADIANS(O$4))-'Hearts Desire II'!O37*SIN(RADIANS(O$4))+O$1,"")</f>
        <v>287.76721511323001</v>
      </c>
      <c r="O13" s="42">
        <f>IF('Hearts Desire II'!O37&lt;&gt;"",('Hearts Desire II'!N37*SIN(RADIANS(O$4))+'Hearts Desire II'!O37*COS(RADIANS(O$4))*O$3)+O$2,"")</f>
        <v>-457.78602362156869</v>
      </c>
      <c r="P13" s="34"/>
      <c r="Q13" s="44">
        <f>IF('Hearts Desire II'!Q37&lt;&gt;"",'Hearts Desire II'!Q37*COS(RADIANS(T$4))-'Hearts Desire II'!R37*SIN(RADIANS(T$4))+T$1,"")</f>
        <v>580.01895835051369</v>
      </c>
      <c r="R13" s="42">
        <f>IF('Hearts Desire II'!R37&lt;&gt;"",('Hearts Desire II'!Q37*SIN(RADIANS(T$4))+'Hearts Desire II'!R37*COS(RADIANS(T$4))*T$3)+T$2,"")</f>
        <v>258.43987437517853</v>
      </c>
      <c r="S13" s="44">
        <f>IF('Hearts Desire II'!S37&lt;&gt;"",'Hearts Desire II'!S37*COS(RADIANS(T$4))-'Hearts Desire II'!T37*SIN(RADIANS(T$4))+T$1,"")</f>
        <v>573.62176885712938</v>
      </c>
      <c r="T13" s="42">
        <f>IF('Hearts Desire II'!T37&lt;&gt;"",('Hearts Desire II'!S37*SIN(RADIANS(T$4))+'Hearts Desire II'!T37*COS(RADIANS(T$4))*T$3)+T$2,"")</f>
        <v>1032.7570065177517</v>
      </c>
      <c r="U13" s="34"/>
      <c r="V13" s="44">
        <f>IF('Hearts Desire II'!V37&lt;&gt;"",'Hearts Desire II'!V37*COS(RADIANS(Y$4))-'Hearts Desire II'!W37*SIN(RADIANS(Y$4))+Y$1,"")</f>
        <v>610.88119673490712</v>
      </c>
      <c r="W13" s="42">
        <f>IF('Hearts Desire II'!W37&lt;&gt;"",('Hearts Desire II'!V37*SIN(RADIANS(Y$4))+'Hearts Desire II'!W37*COS(RADIANS(Y$4))*Y$3)+Y$2,"")</f>
        <v>1069.475080853792</v>
      </c>
      <c r="X13" s="44">
        <f>IF('Hearts Desire II'!X37&lt;&gt;"",'Hearts Desire II'!X37*COS(RADIANS(Y$4))-'Hearts Desire II'!Y37*SIN(RADIANS(Y$4))+Y$1,"")</f>
        <v>617.18118036077021</v>
      </c>
      <c r="Y13" s="42">
        <f>IF('Hearts Desire II'!Y37&lt;&gt;"",('Hearts Desire II'!X37*SIN(RADIANS(Y$4))+'Hearts Desire II'!Y37*COS(RADIANS(Y$4))*Y$3)+Y$2,"")</f>
        <v>1178.6749273160142</v>
      </c>
    </row>
    <row r="14" spans="1:27" x14ac:dyDescent="0.25">
      <c r="A14" s="33">
        <v>8</v>
      </c>
      <c r="B14" s="44">
        <f>IF('Hearts Desire II'!B38&lt;&gt;"",'Hearts Desire II'!B38*COS(RADIANS(E$4))-'Hearts Desire II'!C38*SIN(RADIANS(E$4))+E$1,"")</f>
        <v>560.0433168030961</v>
      </c>
      <c r="C14" s="42">
        <f>IF('Hearts Desire II'!C38&lt;&gt;"",('Hearts Desire II'!B38*SIN(RADIANS(E$4))+'Hearts Desire II'!C38*COS(RADIANS(E$4))*E$3)+E$2,"")</f>
        <v>-864.50925188407268</v>
      </c>
      <c r="D14" s="44">
        <f>IF('Hearts Desire II'!D38&lt;&gt;"",'Hearts Desire II'!D38*COS(RADIANS(E$4))-'Hearts Desire II'!E38*SIN(RADIANS(E$4))+E$1,"")</f>
        <v>548.17166360387512</v>
      </c>
      <c r="E14" s="42">
        <f>IF('Hearts Desire II'!E38&lt;&gt;"",('Hearts Desire II'!D38*SIN(RADIANS(E$4))+'Hearts Desire II'!E38*COS(RADIANS(E$4))*E$3)+E$2,"")</f>
        <v>-642.81966103991147</v>
      </c>
      <c r="F14" s="34"/>
      <c r="G14" s="44" t="str">
        <f>IF('Hearts Desire II'!G38&lt;&gt;"",'Hearts Desire II'!G38*COS(RADIANS(J$4))-'Hearts Desire II'!H38*SIN(RADIANS(J$4))+J$1,"")</f>
        <v/>
      </c>
      <c r="H14" s="42" t="str">
        <f>IF('Hearts Desire II'!H38&lt;&gt;"",('Hearts Desire II'!G38*SIN(RADIANS(J$4))+'Hearts Desire II'!H38*COS(RADIANS(J$4))*J$3)+J$2,"")</f>
        <v/>
      </c>
      <c r="I14" s="44" t="str">
        <f>IF('Hearts Desire II'!I38&lt;&gt;"",'Hearts Desire II'!I38*COS(RADIANS(J$4))-'Hearts Desire II'!J38*SIN(RADIANS(J$4))+J$1,"")</f>
        <v/>
      </c>
      <c r="J14" s="42" t="str">
        <f>IF('Hearts Desire II'!J38&lt;&gt;"",('Hearts Desire II'!I38*SIN(RADIANS(J$4))+'Hearts Desire II'!J38*COS(RADIANS(J$4))*J$3)+J$2,"")</f>
        <v/>
      </c>
      <c r="K14" s="35"/>
      <c r="L14" s="44">
        <f>IF('Hearts Desire II'!L38&lt;&gt;"",'Hearts Desire II'!L38*COS(RADIANS(O$4))-'Hearts Desire II'!M38*SIN(RADIANS(O$4))+O$1,"")</f>
        <v>435.20650674229671</v>
      </c>
      <c r="M14" s="42">
        <f>IF('Hearts Desire II'!M38&lt;&gt;"",('Hearts Desire II'!L38*SIN(RADIANS(O$4))+'Hearts Desire II'!M38*COS(RADIANS(O$4))*O$3)+O$2,"")</f>
        <v>-761.60979007029573</v>
      </c>
      <c r="N14" s="44">
        <f>IF('Hearts Desire II'!N38&lt;&gt;"",'Hearts Desire II'!N38*COS(RADIANS(O$4))-'Hearts Desire II'!O38*SIN(RADIANS(O$4))+O$1,"")</f>
        <v>400.07433436311601</v>
      </c>
      <c r="O14" s="42">
        <f>IF('Hearts Desire II'!O38&lt;&gt;"",('Hearts Desire II'!N38*SIN(RADIANS(O$4))+'Hearts Desire II'!O38*COS(RADIANS(O$4))*O$3)+O$2,"")</f>
        <v>-428.8911958748447</v>
      </c>
      <c r="P14" s="34"/>
      <c r="Q14" s="44">
        <f>IF('Hearts Desire II'!Q38&lt;&gt;"",'Hearts Desire II'!Q38*COS(RADIANS(T$4))-'Hearts Desire II'!R38*SIN(RADIANS(T$4))+T$1,"")</f>
        <v>695.98352440732594</v>
      </c>
      <c r="R14" s="42">
        <f>IF('Hearts Desire II'!R38&lt;&gt;"",('Hearts Desire II'!Q38*SIN(RADIANS(T$4))+'Hearts Desire II'!R38*COS(RADIANS(T$4))*T$3)+T$2,"")</f>
        <v>258.57960259781419</v>
      </c>
      <c r="S14" s="44">
        <f>IF('Hearts Desire II'!S38&lt;&gt;"",'Hearts Desire II'!S38*COS(RADIANS(T$4))-'Hearts Desire II'!T38*SIN(RADIANS(T$4))+T$1,"")</f>
        <v>703.06537215985225</v>
      </c>
      <c r="T14" s="42">
        <f>IF('Hearts Desire II'!T38&lt;&gt;"",('Hearts Desire II'!S38*SIN(RADIANS(T$4))+'Hearts Desire II'!T38*COS(RADIANS(T$4))*T$3)+T$2,"")</f>
        <v>1048.1933521346928</v>
      </c>
      <c r="U14" s="34"/>
      <c r="V14" s="44">
        <f>IF('Hearts Desire II'!V38&lt;&gt;"",'Hearts Desire II'!V38*COS(RADIANS(Y$4))-'Hearts Desire II'!W38*SIN(RADIANS(Y$4))+Y$1,"")</f>
        <v>740.20448018817535</v>
      </c>
      <c r="W14" s="42">
        <f>IF('Hearts Desire II'!W38&lt;&gt;"",('Hearts Desire II'!V38*SIN(RADIANS(Y$4))+'Hearts Desire II'!W38*COS(RADIANS(Y$4))*Y$3)+Y$2,"")</f>
        <v>1085.8889639673034</v>
      </c>
      <c r="X14" s="44">
        <f>IF('Hearts Desire II'!X38&lt;&gt;"",'Hearts Desire II'!X38*COS(RADIANS(Y$4))-'Hearts Desire II'!Y38*SIN(RADIANS(Y$4))+Y$1,"")</f>
        <v>746.09840426572021</v>
      </c>
      <c r="Y14" s="42">
        <f>IF('Hearts Desire II'!Y38&lt;&gt;"",('Hearts Desire II'!X38*SIN(RADIANS(Y$4))+'Hearts Desire II'!Y38*COS(RADIANS(Y$4))*Y$3)+Y$2,"")</f>
        <v>1194.5649284136214</v>
      </c>
    </row>
    <row r="15" spans="1:27" x14ac:dyDescent="0.25">
      <c r="A15" s="33">
        <v>9</v>
      </c>
      <c r="B15" s="44">
        <f>IF('Hearts Desire II'!B39&lt;&gt;"",'Hearts Desire II'!B39*COS(RADIANS(E$4))-'Hearts Desire II'!C39*SIN(RADIANS(E$4))+E$1,"")</f>
        <v>664.44692955391952</v>
      </c>
      <c r="C15" s="42">
        <f>IF('Hearts Desire II'!C39&lt;&gt;"",('Hearts Desire II'!B39*SIN(RADIANS(E$4))+'Hearts Desire II'!C39*COS(RADIANS(E$4))*E$3)+E$2,"")</f>
        <v>-944.06607750254057</v>
      </c>
      <c r="D15" s="44">
        <f>IF('Hearts Desire II'!D39&lt;&gt;"",'Hearts Desire II'!D39*COS(RADIANS(E$4))-'Hearts Desire II'!E39*SIN(RADIANS(E$4))+E$1,"")</f>
        <v>653.22309513419441</v>
      </c>
      <c r="E15" s="42">
        <f>IF('Hearts Desire II'!E39&lt;&gt;"",('Hearts Desire II'!D39*SIN(RADIANS(E$4))+'Hearts Desire II'!E39*COS(RADIANS(E$4))*E$3)+E$2,"")</f>
        <v>-734.47376390844602</v>
      </c>
      <c r="F15" s="34"/>
      <c r="G15" s="44" t="str">
        <f>IF('Hearts Desire II'!G39&lt;&gt;"",'Hearts Desire II'!G39*COS(RADIANS(J$4))-'Hearts Desire II'!H39*SIN(RADIANS(J$4))+J$1,"")</f>
        <v/>
      </c>
      <c r="H15" s="42" t="str">
        <f>IF('Hearts Desire II'!H39&lt;&gt;"",('Hearts Desire II'!G39*SIN(RADIANS(J$4))+'Hearts Desire II'!H39*COS(RADIANS(J$4))*J$3)+J$2,"")</f>
        <v/>
      </c>
      <c r="I15" s="44" t="str">
        <f>IF('Hearts Desire II'!I39&lt;&gt;"",'Hearts Desire II'!I39*COS(RADIANS(J$4))-'Hearts Desire II'!J39*SIN(RADIANS(J$4))+J$1,"")</f>
        <v/>
      </c>
      <c r="J15" s="42" t="str">
        <f>IF('Hearts Desire II'!J39&lt;&gt;"",('Hearts Desire II'!I39*SIN(RADIANS(J$4))+'Hearts Desire II'!J39*COS(RADIANS(J$4))*J$3)+J$2,"")</f>
        <v/>
      </c>
      <c r="K15" s="35"/>
      <c r="L15" s="44">
        <f>IF('Hearts Desire II'!L39&lt;&gt;"",'Hearts Desire II'!L39*COS(RADIANS(O$4))-'Hearts Desire II'!M39*SIN(RADIANS(O$4))+O$1,"")</f>
        <v>558.83945788534959</v>
      </c>
      <c r="M15" s="42">
        <f>IF('Hearts Desire II'!M39&lt;&gt;"",('Hearts Desire II'!L39*SIN(RADIANS(O$4))+'Hearts Desire II'!M39*COS(RADIANS(O$4))*O$3)+O$2,"")</f>
        <v>-825.93560791149309</v>
      </c>
      <c r="N15" s="44">
        <f>IF('Hearts Desire II'!N39&lt;&gt;"",'Hearts Desire II'!N39*COS(RADIANS(O$4))-'Hearts Desire II'!O39*SIN(RADIANS(O$4))+O$1,"")</f>
        <v>511.31933767794681</v>
      </c>
      <c r="O15" s="42">
        <f>IF('Hearts Desire II'!O39&lt;&gt;"",('Hearts Desire II'!N39*SIN(RADIANS(O$4))+'Hearts Desire II'!O39*COS(RADIANS(O$4))*O$3)+O$2,"")</f>
        <v>-401.13943547426646</v>
      </c>
      <c r="P15" s="34"/>
      <c r="Q15" s="44">
        <f>IF('Hearts Desire II'!Q39&lt;&gt;"",'Hearts Desire II'!Q39*COS(RADIANS(T$4))-'Hearts Desire II'!R39*SIN(RADIANS(T$4))+T$1,"")</f>
        <v>810.63703113180736</v>
      </c>
      <c r="R15" s="42">
        <f>IF('Hearts Desire II'!R39&lt;&gt;"",('Hearts Desire II'!Q39*SIN(RADIANS(T$4))+'Hearts Desire II'!R39*COS(RADIANS(T$4))*T$3)+T$2,"")</f>
        <v>258.15022674019554</v>
      </c>
      <c r="S15" s="44">
        <f>IF('Hearts Desire II'!S39&lt;&gt;"",'Hearts Desire II'!S39*COS(RADIANS(T$4))-'Hearts Desire II'!T39*SIN(RADIANS(T$4))+T$1,"")</f>
        <v>828.11150625536311</v>
      </c>
      <c r="T15" s="42">
        <f>IF('Hearts Desire II'!T39&lt;&gt;"",('Hearts Desire II'!S39*SIN(RADIANS(T$4))+'Hearts Desire II'!T39*COS(RADIANS(T$4))*T$3)+T$2,"")</f>
        <v>1061.403730564361</v>
      </c>
      <c r="U15" s="34"/>
      <c r="V15" s="44">
        <f>IF('Hearts Desire II'!V39&lt;&gt;"",'Hearts Desire II'!V39*COS(RADIANS(Y$4))-'Hearts Desire II'!W39*SIN(RADIANS(Y$4))+Y$1,"")</f>
        <v>865.20442644340494</v>
      </c>
      <c r="W15" s="42">
        <f>IF('Hearts Desire II'!W39&lt;&gt;"",('Hearts Desire II'!V39*SIN(RADIANS(Y$4))+'Hearts Desire II'!W39*COS(RADIANS(Y$4))*Y$3)+Y$2,"")</f>
        <v>1099.5294620035627</v>
      </c>
      <c r="X15" s="44">
        <f>IF('Hearts Desire II'!X39&lt;&gt;"",'Hearts Desire II'!X39*COS(RADIANS(Y$4))-'Hearts Desire II'!Y39*SIN(RADIANS(Y$4))+Y$1,"")</f>
        <v>870.66486203889156</v>
      </c>
      <c r="Y15" s="42">
        <f>IF('Hearts Desire II'!Y39&lt;&gt;"",('Hearts Desire II'!X39*SIN(RADIANS(Y$4))+'Hearts Desire II'!Y39*COS(RADIANS(Y$4))*Y$3)+Y$2,"")</f>
        <v>1207.6537286032874</v>
      </c>
    </row>
    <row r="16" spans="1:27" x14ac:dyDescent="0.25">
      <c r="A16" s="33">
        <v>10</v>
      </c>
      <c r="B16" s="44">
        <f>IF('Hearts Desire II'!B40&lt;&gt;"",'Hearts Desire II'!B40*COS(RADIANS(E$4))-'Hearts Desire II'!C40*SIN(RADIANS(E$4))+E$1,"")</f>
        <v>867.76570134918154</v>
      </c>
      <c r="C16" s="42">
        <f>IF('Hearts Desire II'!C40&lt;&gt;"",('Hearts Desire II'!B40*SIN(RADIANS(E$4))+'Hearts Desire II'!C40*COS(RADIANS(E$4))*E$3)+E$2,"")</f>
        <v>-1000.6891121322326</v>
      </c>
      <c r="D16" s="44">
        <f>IF('Hearts Desire II'!D40&lt;&gt;"",'Hearts Desire II'!D40*COS(RADIANS(E$4))-'Hearts Desire II'!E40*SIN(RADIANS(E$4))+E$1,"")</f>
        <v>863.43868430299813</v>
      </c>
      <c r="E16" s="42">
        <f>IF('Hearts Desire II'!E40&lt;&gt;"",('Hearts Desire II'!D40*SIN(RADIANS(E$4))+'Hearts Desire II'!E40*COS(RADIANS(E$4))*E$3)+E$2,"")</f>
        <v>-919.88700121754891</v>
      </c>
      <c r="F16" s="34"/>
      <c r="G16" s="44" t="str">
        <f>IF('Hearts Desire II'!G40&lt;&gt;"",'Hearts Desire II'!G40*COS(RADIANS(J$4))-'Hearts Desire II'!H40*SIN(RADIANS(J$4))+J$1,"")</f>
        <v/>
      </c>
      <c r="H16" s="42" t="str">
        <f>IF('Hearts Desire II'!H40&lt;&gt;"",('Hearts Desire II'!G40*SIN(RADIANS(J$4))+'Hearts Desire II'!H40*COS(RADIANS(J$4))*J$3)+J$2,"")</f>
        <v/>
      </c>
      <c r="I16" s="44" t="str">
        <f>IF('Hearts Desire II'!I40&lt;&gt;"",'Hearts Desire II'!I40*COS(RADIANS(J$4))-'Hearts Desire II'!J40*SIN(RADIANS(J$4))+J$1,"")</f>
        <v/>
      </c>
      <c r="J16" s="42" t="str">
        <f>IF('Hearts Desire II'!J40&lt;&gt;"",('Hearts Desire II'!I40*SIN(RADIANS(J$4))+'Hearts Desire II'!J40*COS(RADIANS(J$4))*J$3)+J$2,"")</f>
        <v/>
      </c>
      <c r="K16" s="35"/>
      <c r="L16" s="44">
        <f>IF('Hearts Desire II'!L40&lt;&gt;"",'Hearts Desire II'!L40*COS(RADIANS(O$4))-'Hearts Desire II'!M40*SIN(RADIANS(O$4))+O$1,"")</f>
        <v>807.01545891478895</v>
      </c>
      <c r="M16" s="42">
        <f>IF('Hearts Desire II'!M40&lt;&gt;"",('Hearts Desire II'!L40*SIN(RADIANS(O$4))+'Hearts Desire II'!M40*COS(RADIANS(O$4))*O$3)+O$2,"")</f>
        <v>-956.45121349489909</v>
      </c>
      <c r="N16" s="44">
        <f>IF('Hearts Desire II'!N40&lt;&gt;"",'Hearts Desire II'!N40*COS(RADIANS(O$4))-'Hearts Desire II'!O40*SIN(RADIANS(O$4))+O$1,"")</f>
        <v>730.86435037607635</v>
      </c>
      <c r="O16" s="42">
        <f>IF('Hearts Desire II'!O40&lt;&gt;"",('Hearts Desire II'!N40*SIN(RADIANS(O$4))+'Hearts Desire II'!O40*COS(RADIANS(O$4))*O$3)+O$2,"")</f>
        <v>-348.59950171057551</v>
      </c>
      <c r="P16" s="34"/>
      <c r="Q16" s="44">
        <f>IF('Hearts Desire II'!Q40&lt;&gt;"",'Hearts Desire II'!Q40*COS(RADIANS(T$4))-'Hearts Desire II'!R40*SIN(RADIANS(T$4))+T$1,"")</f>
        <v>1036.3711502726576</v>
      </c>
      <c r="R16" s="42">
        <f>IF('Hearts Desire II'!R40&lt;&gt;"",('Hearts Desire II'!Q40*SIN(RADIANS(T$4))+'Hearts Desire II'!R40*COS(RADIANS(T$4))*T$3)+T$2,"")</f>
        <v>256.01371176963653</v>
      </c>
      <c r="S16" s="44">
        <f>IF('Hearts Desire II'!S40&lt;&gt;"",'Hearts Desire II'!S40*COS(RADIANS(T$4))-'Hearts Desire II'!T40*SIN(RADIANS(T$4))+T$1,"")</f>
        <v>1067.0345094995632</v>
      </c>
      <c r="T16" s="42">
        <f>IF('Hearts Desire II'!T40&lt;&gt;"",('Hearts Desire II'!S40*SIN(RADIANS(T$4))+'Hearts Desire II'!T40*COS(RADIANS(T$4))*T$3)+T$2,"")</f>
        <v>1081.359541051859</v>
      </c>
      <c r="U16" s="34"/>
      <c r="V16" s="44">
        <f>IF('Hearts Desire II'!V40&lt;&gt;"",'Hearts Desire II'!V40*COS(RADIANS(Y$4))-'Hearts Desire II'!W40*SIN(RADIANS(Y$4))+Y$1,"")</f>
        <v>1104.1399178905517</v>
      </c>
      <c r="W16" s="42">
        <f>IF('Hearts Desire II'!W40&lt;&gt;"",('Hearts Desire II'!V40*SIN(RADIANS(Y$4))+'Hearts Desire II'!W40*COS(RADIANS(Y$4))*Y$3)+Y$2,"")</f>
        <v>1119.3351879016848</v>
      </c>
      <c r="X16" s="44">
        <f>IF('Hearts Desire II'!X40&lt;&gt;"",'Hearts Desire II'!X40*COS(RADIANS(Y$4))-'Hearts Desire II'!Y40*SIN(RADIANS(Y$4))+Y$1,"")</f>
        <v>1108.6934825171024</v>
      </c>
      <c r="Y16" s="42">
        <f>IF('Hearts Desire II'!Y40&lt;&gt;"",('Hearts Desire II'!X40*SIN(RADIANS(Y$4))+'Hearts Desire II'!Y40*COS(RADIANS(Y$4))*Y$3)+Y$2,"")</f>
        <v>1226.2925648649282</v>
      </c>
    </row>
    <row r="17" spans="1:27" x14ac:dyDescent="0.25">
      <c r="A17" s="33">
        <v>11</v>
      </c>
      <c r="B17" s="44">
        <f>IF('Hearts Desire II'!B41&lt;&gt;"",'Hearts Desire II'!B41*COS(RADIANS(E$4))-'Hearts Desire II'!C41*SIN(RADIANS(E$4))+E$1,"")</f>
        <v>872.43391554497907</v>
      </c>
      <c r="C17" s="42">
        <f>IF('Hearts Desire II'!C41&lt;&gt;"",('Hearts Desire II'!B41*SIN(RADIANS(E$4))+'Hearts Desire II'!C41*COS(RADIANS(E$4))*E$3)+E$2,"")</f>
        <v>-1000.36829714961</v>
      </c>
      <c r="D17" s="44">
        <f>IF('Hearts Desire II'!D41&lt;&gt;"",'Hearts Desire II'!D41*COS(RADIANS(E$4))-'Hearts Desire II'!E41*SIN(RADIANS(E$4))+E$1,"")</f>
        <v>868.35918352986346</v>
      </c>
      <c r="E17" s="42">
        <f>IF('Hearts Desire II'!E41&lt;&gt;"",('Hearts Desire II'!D41*SIN(RADIANS(E$4))+'Hearts Desire II'!E41*COS(RADIANS(E$4))*E$3)+E$2,"")</f>
        <v>-924.27732160713867</v>
      </c>
      <c r="F17" s="34"/>
      <c r="G17" s="44">
        <f>IF('Hearts Desire II'!G41&lt;&gt;"",'Hearts Desire II'!G41*COS(RADIANS(J$4))-'Hearts Desire II'!H41*SIN(RADIANS(J$4))+J$1,"")</f>
        <v>867.83076225906859</v>
      </c>
      <c r="H17" s="42">
        <f>IF('Hearts Desire II'!H41&lt;&gt;"",('Hearts Desire II'!G41*SIN(RADIANS(J$4))+'Hearts Desire II'!H41*COS(RADIANS(J$4))*J$3)+J$2,"")</f>
        <v>-1020.3653084444095</v>
      </c>
      <c r="I17" s="44">
        <f>IF('Hearts Desire II'!I41&lt;&gt;"",'Hearts Desire II'!I41*COS(RADIANS(J$4))-'Hearts Desire II'!J41*SIN(RADIANS(J$4))+J$1,"")</f>
        <v>867.83076225906859</v>
      </c>
      <c r="J17" s="42">
        <f>IF('Hearts Desire II'!J41&lt;&gt;"",('Hearts Desire II'!I41*SIN(RADIANS(J$4))+'Hearts Desire II'!J41*COS(RADIANS(J$4))*J$3)+J$2,"")</f>
        <v>-1020.3653084444095</v>
      </c>
      <c r="K17" s="35"/>
      <c r="L17" s="44">
        <f>IF('Hearts Desire II'!L41&lt;&gt;"",'Hearts Desire II'!L41*COS(RADIANS(O$4))-'Hearts Desire II'!M41*SIN(RADIANS(O$4))+O$1,"")</f>
        <v>812.84272083890983</v>
      </c>
      <c r="M17" s="42">
        <f>IF('Hearts Desire II'!M41&lt;&gt;"",('Hearts Desire II'!L41*SIN(RADIANS(O$4))+'Hearts Desire II'!M41*COS(RADIANS(O$4))*O$3)+O$2,"")</f>
        <v>-959.55421302659147</v>
      </c>
      <c r="N17" s="44">
        <f>IF('Hearts Desire II'!N41&lt;&gt;"",'Hearts Desire II'!N41*COS(RADIANS(O$4))-'Hearts Desire II'!O41*SIN(RADIANS(O$4))+O$1,"")</f>
        <v>735.95714161832529</v>
      </c>
      <c r="O17" s="42">
        <f>IF('Hearts Desire II'!O41&lt;&gt;"",('Hearts Desire II'!N41*SIN(RADIANS(O$4))+'Hearts Desire II'!O41*COS(RADIANS(O$4))*O$3)+O$2,"")</f>
        <v>-347.41456584358076</v>
      </c>
      <c r="P17" s="35"/>
      <c r="Q17" s="44">
        <f>IF('Hearts Desire II'!Q41&lt;&gt;"",'Hearts Desire II'!Q41*COS(RADIANS(T$4))-'Hearts Desire II'!R41*SIN(RADIANS(T$4))+T$1,"")</f>
        <v>1041.599466801184</v>
      </c>
      <c r="R17" s="42">
        <f>IF('Hearts Desire II'!R41&lt;&gt;"",('Hearts Desire II'!Q41*SIN(RADIANS(T$4))+'Hearts Desire II'!R41*COS(RADIANS(T$4))*T$3)+T$2,"")</f>
        <v>255.94089746090776</v>
      </c>
      <c r="S17" s="44">
        <f>IF('Hearts Desire II'!S41&lt;&gt;"",'Hearts Desire II'!S41*COS(RADIANS(T$4))-'Hearts Desire II'!T41*SIN(RADIANS(T$4))+T$1,"")</f>
        <v>1072.4716974169157</v>
      </c>
      <c r="T17" s="42">
        <f>IF('Hearts Desire II'!T41&lt;&gt;"",('Hearts Desire II'!S41*SIN(RADIANS(T$4))+'Hearts Desire II'!T41*COS(RADIANS(T$4))*T$3)+T$2,"")</f>
        <v>1081.7207089263056</v>
      </c>
      <c r="U17" s="35"/>
      <c r="V17" s="44">
        <f>IF('Hearts Desire II'!V41&lt;&gt;"",'Hearts Desire II'!V41*COS(RADIANS(Y$4))-'Hearts Desire II'!W41*SIN(RADIANS(Y$4))+Y$1,"")</f>
        <v>1109.5774657485845</v>
      </c>
      <c r="W17" s="42">
        <f>IF('Hearts Desire II'!W41&lt;&gt;"",('Hearts Desire II'!V41*SIN(RADIANS(Y$4))+'Hearts Desire II'!W41*COS(RADIANS(Y$4))*Y$3)+Y$2,"")</f>
        <v>1119.6908956099749</v>
      </c>
      <c r="X17" s="44">
        <f>IF('Hearts Desire II'!X41&lt;&gt;"",'Hearts Desire II'!X41*COS(RADIANS(Y$4))-'Hearts Desire II'!Y41*SIN(RADIANS(Y$4))+Y$1,"")</f>
        <v>1114.1097501310883</v>
      </c>
      <c r="Y17" s="42">
        <f>IF('Hearts Desire II'!Y41&lt;&gt;"",('Hearts Desire II'!X41*SIN(RADIANS(Y$4))+'Hearts Desire II'!Y41*COS(RADIANS(Y$4))*Y$3)+Y$2,"")</f>
        <v>1226.6202005012992</v>
      </c>
    </row>
    <row r="18" spans="1:27" x14ac:dyDescent="0.25">
      <c r="A18" s="33">
        <v>12</v>
      </c>
      <c r="B18" s="44">
        <f>IF('Hearts Desire II'!B42&lt;&gt;"",'Hearts Desire II'!B42*COS(RADIANS(E$4))-'Hearts Desire II'!C42*SIN(RADIANS(E$4))+E$1,"")</f>
        <v>872.44392994205862</v>
      </c>
      <c r="C18" s="42">
        <f>IF('Hearts Desire II'!C42&lt;&gt;"",('Hearts Desire II'!B42*SIN(RADIANS(E$4))+'Hearts Desire II'!C42*COS(RADIANS(E$4))*E$3)+E$2,"")</f>
        <v>-1000.368298436382</v>
      </c>
      <c r="D18" s="44">
        <f>IF('Hearts Desire II'!D42&lt;&gt;"",'Hearts Desire II'!D42*COS(RADIANS(E$4))-'Hearts Desire II'!E42*SIN(RADIANS(E$4))+E$1,"")</f>
        <v>872.44390116696366</v>
      </c>
      <c r="E18" s="42">
        <f>IF('Hearts Desire II'!E42&lt;&gt;"",('Hearts Desire II'!D42*SIN(RADIANS(E$4))+'Hearts Desire II'!E42*COS(RADIANS(E$4))*E$3)+E$2,"")</f>
        <v>-1000.3677624116522</v>
      </c>
      <c r="F18" s="34"/>
      <c r="G18" s="44">
        <f>IF('Hearts Desire II'!G42&lt;&gt;"",'Hearts Desire II'!G42*COS(RADIANS(J$4))-'Hearts Desire II'!H42*SIN(RADIANS(J$4))+J$1,"")</f>
        <v>871.89983410283867</v>
      </c>
      <c r="H18" s="42">
        <f>IF('Hearts Desire II'!H42&lt;&gt;"",('Hearts Desire II'!G42*SIN(RADIANS(J$4))+'Hearts Desire II'!H42*COS(RADIANS(J$4))*J$3)+J$2,"")</f>
        <v>-1096.4565875395215</v>
      </c>
      <c r="I18" s="44">
        <f>IF('Hearts Desire II'!I42&lt;&gt;"",'Hearts Desire II'!I42*COS(RADIANS(J$4))-'Hearts Desire II'!J42*SIN(RADIANS(J$4))+J$1,"")</f>
        <v>867.84085459765765</v>
      </c>
      <c r="J18" s="42">
        <f>IF('Hearts Desire II'!J42&lt;&gt;"",('Hearts Desire II'!I42*SIN(RADIANS(J$4))+'Hearts Desire II'!J42*COS(RADIANS(J$4))*J$3)+J$2,"")</f>
        <v>-1020.365307622309</v>
      </c>
      <c r="K18" s="34"/>
      <c r="L18" s="44">
        <f>IF('Hearts Desire II'!L42&lt;&gt;"",'Hearts Desire II'!L42*COS(RADIANS(O$4))-'Hearts Desire II'!M42*SIN(RADIANS(O$4))+O$1,"")</f>
        <v>812.8526952232437</v>
      </c>
      <c r="M18" s="42">
        <f>IF('Hearts Desire II'!M42&lt;&gt;"",('Hearts Desire II'!L42*SIN(RADIANS(O$4))+'Hearts Desire II'!M42*COS(RADIANS(O$4))*O$3)+O$2,"")</f>
        <v>-959.55267453511397</v>
      </c>
      <c r="N18" s="44">
        <f>IF('Hearts Desire II'!N42&lt;&gt;"",'Hearts Desire II'!N42*COS(RADIANS(O$4))-'Hearts Desire II'!O42*SIN(RADIANS(O$4))+O$1,"")</f>
        <v>735.96802466869144</v>
      </c>
      <c r="O18" s="42">
        <f>IF('Hearts Desire II'!O42&lt;&gt;"",('Hearts Desire II'!N42*SIN(RADIANS(O$4))+'Hearts Desire II'!O42*COS(RADIANS(O$4))*O$3)+O$2,"")</f>
        <v>-347.41203528366566</v>
      </c>
      <c r="P18" s="35"/>
      <c r="Q18" s="44">
        <f>IF('Hearts Desire II'!Q42&lt;&gt;"",'Hearts Desire II'!Q42*COS(RADIANS(T$4))-'Hearts Desire II'!R42*SIN(RADIANS(T$4))+T$1,"")</f>
        <v>1041.6106390889718</v>
      </c>
      <c r="R18" s="42">
        <f>IF('Hearts Desire II'!R42&lt;&gt;"",('Hearts Desire II'!Q42*SIN(RADIANS(T$4))+'Hearts Desire II'!R42*COS(RADIANS(T$4))*T$3)+T$2,"")</f>
        <v>255.94074092228561</v>
      </c>
      <c r="S18" s="44">
        <f>IF('Hearts Desire II'!S42&lt;&gt;"",'Hearts Desire II'!S42*COS(RADIANS(T$4))-'Hearts Desire II'!T42*SIN(RADIANS(T$4))+T$1,"")</f>
        <v>1072.4833117247751</v>
      </c>
      <c r="T18" s="42">
        <f>IF('Hearts Desire II'!T42&lt;&gt;"",('Hearts Desire II'!S42*SIN(RADIANS(T$4))+'Hearts Desire II'!T42*COS(RADIANS(T$4))*T$3)+T$2,"")</f>
        <v>1081.7214759395024</v>
      </c>
      <c r="U18" s="35"/>
      <c r="V18" s="44">
        <f>IF('Hearts Desire II'!V42&lt;&gt;"",'Hearts Desire II'!V42*COS(RADIANS(Y$4))-'Hearts Desire II'!W42*SIN(RADIANS(Y$4))+Y$1,"")</f>
        <v>1109.5890808267045</v>
      </c>
      <c r="W18" s="42">
        <f>IF('Hearts Desire II'!W42&lt;&gt;"",('Hearts Desire II'!V42*SIN(RADIANS(Y$4))+'Hearts Desire II'!W42*COS(RADIANS(Y$4))*Y$3)+Y$2,"")</f>
        <v>1119.6916508692402</v>
      </c>
      <c r="X18" s="44">
        <f>IF('Hearts Desire II'!X42&lt;&gt;"",'Hearts Desire II'!X42*COS(RADIANS(Y$4))-'Hearts Desire II'!Y42*SIN(RADIANS(Y$4))+Y$1,"")</f>
        <v>1114.1213197340705</v>
      </c>
      <c r="Y18" s="42">
        <f>IF('Hearts Desire II'!Y42&lt;&gt;"",('Hearts Desire II'!X42*SIN(RADIANS(Y$4))+'Hearts Desire II'!Y42*COS(RADIANS(Y$4))*Y$3)+Y$2,"")</f>
        <v>1226.6208957303249</v>
      </c>
    </row>
    <row r="19" spans="1:27" x14ac:dyDescent="0.25">
      <c r="A19" s="33">
        <v>13</v>
      </c>
      <c r="B19" s="44">
        <f>IF('Hearts Desire II'!B43&lt;&gt;"",'Hearts Desire II'!B43*COS(RADIANS(E$4))-'Hearts Desire II'!C43*SIN(RADIANS(E$4))+E$1,"")</f>
        <v>1068.0364324289324</v>
      </c>
      <c r="C19" s="42">
        <f>IF('Hearts Desire II'!C43&lt;&gt;"",('Hearts Desire II'!B43*SIN(RADIANS(E$4))+'Hearts Desire II'!C43*COS(RADIANS(E$4))*E$3)+E$2,"")</f>
        <v>-1000.3677624116478</v>
      </c>
      <c r="D19" s="44">
        <f>IF('Hearts Desire II'!D43&lt;&gt;"",'Hearts Desire II'!D43*COS(RADIANS(E$4))-'Hearts Desire II'!E43*SIN(RADIANS(E$4))+E$1,"")</f>
        <v>1068.0364324289324</v>
      </c>
      <c r="E19" s="42">
        <f>IF('Hearts Desire II'!E43&lt;&gt;"",('Hearts Desire II'!D43*SIN(RADIANS(E$4))+'Hearts Desire II'!E43*COS(RADIANS(E$4))*E$3)+E$2,"")</f>
        <v>-974.52756865811568</v>
      </c>
      <c r="F19" s="34"/>
      <c r="G19" s="44">
        <f>IF('Hearts Desire II'!G43&lt;&gt;"",'Hearts Desire II'!G43*COS(RADIANS(J$4))-'Hearts Desire II'!H43*SIN(RADIANS(J$4))+J$1,"")</f>
        <v>1069.1918848022533</v>
      </c>
      <c r="H19" s="42">
        <f>IF('Hearts Desire II'!H43&lt;&gt;"",('Hearts Desire II'!G43*SIN(RADIANS(J$4))+'Hearts Desire II'!H43*COS(RADIANS(J$4))*J$3)+J$2,"")</f>
        <v>-1096.4315897877514</v>
      </c>
      <c r="I19" s="44">
        <f>IF('Hearts Desire II'!I43&lt;&gt;"",'Hearts Desire II'!I43*COS(RADIANS(J$4))-'Hearts Desire II'!J43*SIN(RADIANS(J$4))+J$1,"")</f>
        <v>1065.1327127456925</v>
      </c>
      <c r="J19" s="42">
        <f>IF('Hearts Desire II'!J43&lt;&gt;"",('Hearts Desire II'!I43*SIN(RADIANS(J$4))+'Hearts Desire II'!J43*COS(RADIANS(J$4))*J$3)+J$2,"")</f>
        <v>-1020.3397825926581</v>
      </c>
      <c r="K19" s="34"/>
      <c r="L19" s="44">
        <f>IF('Hearts Desire II'!L43&lt;&gt;"",'Hearts Desire II'!L43*COS(RADIANS(O$4))-'Hearts Desire II'!M43*SIN(RADIANS(O$4))+O$1,"")</f>
        <v>1007.715750759241</v>
      </c>
      <c r="M19" s="42">
        <f>IF('Hearts Desire II'!M43&lt;&gt;"",('Hearts Desire II'!L43*SIN(RADIANS(O$4))+'Hearts Desire II'!M43*COS(RADIANS(O$4))*O$3)+O$2,"")</f>
        <v>-928.69060185348326</v>
      </c>
      <c r="N19" s="44">
        <f>IF('Hearts Desire II'!N43&lt;&gt;"",'Hearts Desire II'!N43*COS(RADIANS(O$4))-'Hearts Desire II'!O43*SIN(RADIANS(O$4))+O$1,"")</f>
        <v>946.27248444145835</v>
      </c>
      <c r="O19" s="42">
        <f>IF('Hearts Desire II'!O43&lt;&gt;"",('Hearts Desire II'!N43*SIN(RADIANS(O$4))+'Hearts Desire II'!O43*COS(RADIANS(O$4))*O$3)+O$2,"")</f>
        <v>-296.73617463204238</v>
      </c>
      <c r="P19" s="35"/>
      <c r="Q19" s="44">
        <f>IF('Hearts Desire II'!Q43&lt;&gt;"",'Hearts Desire II'!Q43*COS(RADIANS(T$4))-'Hearts Desire II'!R43*SIN(RADIANS(T$4))+T$1,"")</f>
        <v>1257.9042031568886</v>
      </c>
      <c r="R19" s="42">
        <f>IF('Hearts Desire II'!R43&lt;&gt;"",('Hearts Desire II'!Q43*SIN(RADIANS(T$4))+'Hearts Desire II'!R43*COS(RADIANS(T$4))*T$3)+T$2,"")</f>
        <v>252.32096249038443</v>
      </c>
      <c r="S19" s="44">
        <f>IF('Hearts Desire II'!S43&lt;&gt;"",'Hearts Desire II'!S43*COS(RADIANS(T$4))-'Hearts Desire II'!T43*SIN(RADIANS(T$4))+T$1,"")</f>
        <v>1294.1631362246785</v>
      </c>
      <c r="T19" s="42">
        <f>IF('Hearts Desire II'!T43&lt;&gt;"",('Hearts Desire II'!S43*SIN(RADIANS(T$4))+'Hearts Desire II'!T43*COS(RADIANS(T$4))*T$3)+T$2,"")</f>
        <v>1092.9487590117938</v>
      </c>
      <c r="U19" s="35"/>
      <c r="V19" s="44">
        <f>IF('Hearts Desire II'!V43&lt;&gt;"",'Hearts Desire II'!V43*COS(RADIANS(Y$4))-'Hearts Desire II'!W43*SIN(RADIANS(Y$4))+Y$1,"")</f>
        <v>1331.2859084092038</v>
      </c>
      <c r="W19" s="42">
        <f>IF('Hearts Desire II'!W43&lt;&gt;"",('Hearts Desire II'!V43*SIN(RADIANS(Y$4))+'Hearts Desire II'!W43*COS(RADIANS(Y$4))*Y$3)+Y$2,"")</f>
        <v>1130.5780237890322</v>
      </c>
      <c r="X19" s="44">
        <f>IF('Hearts Desire II'!X43&lt;&gt;"",'Hearts Desire II'!X43*COS(RADIANS(Y$4))-'Hearts Desire II'!Y43*SIN(RADIANS(Y$4))+Y$1,"")</f>
        <v>1334.944543784047</v>
      </c>
      <c r="Y19" s="42">
        <f>IF('Hearts Desire II'!Y43&lt;&gt;"",('Hearts Desire II'!X43*SIN(RADIANS(Y$4))+'Hearts Desire II'!Y43*COS(RADIANS(Y$4))*Y$3)+Y$2,"")</f>
        <v>1236.3160926453786</v>
      </c>
    </row>
    <row r="20" spans="1:27" x14ac:dyDescent="0.25">
      <c r="A20" s="33">
        <v>14</v>
      </c>
      <c r="B20" s="44">
        <f>IF('Hearts Desire II'!B44&lt;&gt;"",'Hearts Desire II'!B44*COS(RADIANS(E$4))-'Hearts Desire II'!C44*SIN(RADIANS(E$4))+E$1,"")</f>
        <v>1568.7562905385741</v>
      </c>
      <c r="C20" s="42">
        <f>IF('Hearts Desire II'!C44&lt;&gt;"",('Hearts Desire II'!B44*SIN(RADIANS(E$4))+'Hearts Desire II'!C44*COS(RADIANS(E$4))*E$3)+E$2,"")</f>
        <v>-1000.3677624116481</v>
      </c>
      <c r="D20" s="44">
        <f>IF('Hearts Desire II'!D44&lt;&gt;"",'Hearts Desire II'!D44*COS(RADIANS(E$4))-'Hearts Desire II'!E44*SIN(RADIANS(E$4))+E$1,"")</f>
        <v>1568.7562905385744</v>
      </c>
      <c r="E20" s="42">
        <f>IF('Hearts Desire II'!E44&lt;&gt;"",('Hearts Desire II'!D44*SIN(RADIANS(E$4))+'Hearts Desire II'!E44*COS(RADIANS(E$4))*E$3)+E$2,"")</f>
        <v>-902.19261299177276</v>
      </c>
      <c r="F20" s="34"/>
      <c r="G20" s="44">
        <f>IF('Hearts Desire II'!G44&lt;&gt;"",'Hearts Desire II'!G44*COS(RADIANS(J$4))-'Hearts Desire II'!H44*SIN(RADIANS(J$4))+J$1,"")</f>
        <v>1575.1095756324237</v>
      </c>
      <c r="H20" s="42">
        <f>IF('Hearts Desire II'!H44&lt;&gt;"",('Hearts Desire II'!G44*SIN(RADIANS(J$4))+'Hearts Desire II'!H44*COS(RADIANS(J$4))*J$3)+J$2,"")</f>
        <v>-1096.3210371819223</v>
      </c>
      <c r="I20" s="44">
        <f>IF('Hearts Desire II'!I44&lt;&gt;"",'Hearts Desire II'!I44*COS(RADIANS(J$4))-'Hearts Desire II'!J44*SIN(RADIANS(J$4))+J$1,"")</f>
        <v>1571.0504035758627</v>
      </c>
      <c r="J20" s="42">
        <f>IF('Hearts Desire II'!J44&lt;&gt;"",('Hearts Desire II'!I44*SIN(RADIANS(J$4))+'Hearts Desire II'!J44*COS(RADIANS(J$4))*J$3)+J$2,"")</f>
        <v>-1020.2292299868295</v>
      </c>
      <c r="K20" s="34"/>
      <c r="L20" s="44">
        <f>IF('Hearts Desire II'!L44&lt;&gt;"",'Hearts Desire II'!L44*COS(RADIANS(O$4))-'Hearts Desire II'!M44*SIN(RADIANS(O$4))+O$1,"")</f>
        <v>1507.9074250575275</v>
      </c>
      <c r="M20" s="42">
        <f>IF('Hearts Desire II'!M44&lt;&gt;"",('Hearts Desire II'!L44*SIN(RADIANS(O$4))+'Hearts Desire II'!M44*COS(RADIANS(O$4))*O$3)+O$2,"")</f>
        <v>-852.78927723073241</v>
      </c>
      <c r="N20" s="44">
        <f>IF('Hearts Desire II'!N44&lt;&gt;"",'Hearts Desire II'!N44*COS(RADIANS(O$4))-'Hearts Desire II'!O44*SIN(RADIANS(O$4))+O$1,"")</f>
        <v>1470.956186507367</v>
      </c>
      <c r="O20" s="42">
        <f>IF('Hearts Desire II'!O44&lt;&gt;"",('Hearts Desire II'!N44*SIN(RADIANS(O$4))+'Hearts Desire II'!O44*COS(RADIANS(O$4))*O$3)+O$2,"")</f>
        <v>-172.57814926014117</v>
      </c>
      <c r="P20" s="35"/>
      <c r="Q20" s="44">
        <f>IF('Hearts Desire II'!Q44&lt;&gt;"",'Hearts Desire II'!Q44*COS(RADIANS(T$4))-'Hearts Desire II'!R44*SIN(RADIANS(T$4))+T$1,"")</f>
        <v>1796.9082218194421</v>
      </c>
      <c r="R20" s="42">
        <f>IF('Hearts Desire II'!R44&lt;&gt;"",('Hearts Desire II'!Q44*SIN(RADIANS(T$4))+'Hearts Desire II'!R44*COS(RADIANS(T$4))*T$3)+T$2,"")</f>
        <v>238.79800632486706</v>
      </c>
      <c r="S20" s="44">
        <f>IF('Hearts Desire II'!S44&lt;&gt;"",'Hearts Desire II'!S44*COS(RADIANS(T$4))-'Hearts Desire II'!T44*SIN(RADIANS(T$4))+T$1,"")</f>
        <v>1828.1660620558318</v>
      </c>
      <c r="T20" s="42">
        <f>IF('Hearts Desire II'!T44&lt;&gt;"",('Hearts Desire II'!S44*SIN(RADIANS(T$4))+'Hearts Desire II'!T44*COS(RADIANS(T$4))*T$3)+T$2,"")</f>
        <v>1092.6966737281305</v>
      </c>
      <c r="U20" s="35"/>
      <c r="V20" s="44">
        <f>IF('Hearts Desire II'!V44&lt;&gt;"",'Hearts Desire II'!V44*COS(RADIANS(Y$4))-'Hearts Desire II'!W44*SIN(RADIANS(Y$4))+Y$1,"")</f>
        <v>1865.2888718073343</v>
      </c>
      <c r="W20" s="42">
        <f>IF('Hearts Desire II'!W44&lt;&gt;"",('Hearts Desire II'!V44*SIN(RADIANS(Y$4))+'Hearts Desire II'!W44*COS(RADIANS(Y$4))*Y$3)+Y$2,"")</f>
        <v>1130.7310768439818</v>
      </c>
      <c r="X20" s="44">
        <f>IF('Hearts Desire II'!X44&lt;&gt;"",'Hearts Desire II'!X44*COS(RADIANS(Y$4))-'Hearts Desire II'!Y44*SIN(RADIANS(Y$4))+Y$1,"")</f>
        <v>1867.0724800709586</v>
      </c>
      <c r="Y20" s="42">
        <f>IF('Hearts Desire II'!Y44&lt;&gt;"",('Hearts Desire II'!X44*SIN(RADIANS(Y$4))+'Hearts Desire II'!Y44*COS(RADIANS(Y$4))*Y$3)+Y$2,"")</f>
        <v>1233.4325515453927</v>
      </c>
    </row>
    <row r="21" spans="1:27" x14ac:dyDescent="0.25">
      <c r="A21" s="33">
        <v>15</v>
      </c>
      <c r="B21" s="44">
        <f>IF('Hearts Desire II'!B45&lt;&gt;"",'Hearts Desire II'!B45*COS(RADIANS(E$4))-'Hearts Desire II'!C45*SIN(RADIANS(E$4))+E$1,"")</f>
        <v>2069.4761486482143</v>
      </c>
      <c r="C21" s="42">
        <f>IF('Hearts Desire II'!C45&lt;&gt;"",('Hearts Desire II'!B45*SIN(RADIANS(E$4))+'Hearts Desire II'!C45*COS(RADIANS(E$4))*E$3)+E$2,"")</f>
        <v>-1000.3677624116478</v>
      </c>
      <c r="D21" s="44">
        <f>IF('Hearts Desire II'!D45&lt;&gt;"",'Hearts Desire II'!D45*COS(RADIANS(E$4))-'Hearts Desire II'!E45*SIN(RADIANS(E$4))+E$1,"")</f>
        <v>2069.4761486482143</v>
      </c>
      <c r="E21" s="42">
        <f>IF('Hearts Desire II'!E45&lt;&gt;"",('Hearts Desire II'!D45*SIN(RADIANS(E$4))+'Hearts Desire II'!E45*COS(RADIANS(E$4))*E$3)+E$2,"")</f>
        <v>-836.95365914764773</v>
      </c>
      <c r="F21" s="34"/>
      <c r="G21" s="44">
        <f>IF('Hearts Desire II'!G45&lt;&gt;"",'Hearts Desire II'!G45*COS(RADIANS(J$4))-'Hearts Desire II'!H45*SIN(RADIANS(J$4))+J$1,"")</f>
        <v>2080.0615475256009</v>
      </c>
      <c r="H21" s="42">
        <f>IF('Hearts Desire II'!H45&lt;&gt;"",('Hearts Desire II'!G45*SIN(RADIANS(J$4))+'Hearts Desire II'!H45*COS(RADIANS(J$4))*J$3)+J$2,"")</f>
        <v>-1096.2620015457651</v>
      </c>
      <c r="I21" s="44">
        <f>IF('Hearts Desire II'!I45&lt;&gt;"",'Hearts Desire II'!I45*COS(RADIANS(J$4))-'Hearts Desire II'!J45*SIN(RADIANS(J$4))+J$1,"")</f>
        <v>2076.0023754690401</v>
      </c>
      <c r="J21" s="42">
        <f>IF('Hearts Desire II'!J45&lt;&gt;"",('Hearts Desire II'!I45*SIN(RADIANS(J$4))+'Hearts Desire II'!J45*COS(RADIANS(J$4))*J$3)+J$2,"")</f>
        <v>-1020.1701943506714</v>
      </c>
      <c r="K21" s="35"/>
      <c r="L21" s="44">
        <f>IF('Hearts Desire II'!L45&lt;&gt;"",'Hearts Desire II'!L45*COS(RADIANS(O$4))-'Hearts Desire II'!M45*SIN(RADIANS(O$4))+O$1,"")</f>
        <v>2009.1431819299191</v>
      </c>
      <c r="M21" s="42">
        <f>IF('Hearts Desire II'!M45&lt;&gt;"",('Hearts Desire II'!L45*SIN(RADIANS(O$4))+'Hearts Desire II'!M45*COS(RADIANS(O$4))*O$3)+O$2,"")</f>
        <v>-791.6401690068642</v>
      </c>
      <c r="N21" s="44">
        <f>IF('Hearts Desire II'!N45&lt;&gt;"",'Hearts Desire II'!N45*COS(RADIANS(O$4))-'Hearts Desire II'!O45*SIN(RADIANS(O$4))+O$1,"")</f>
        <v>1984.2465362611297</v>
      </c>
      <c r="O21" s="42">
        <f>IF('Hearts Desire II'!O45&lt;&gt;"",('Hearts Desire II'!N45*SIN(RADIANS(O$4))+'Hearts Desire II'!O45*COS(RADIANS(O$4))*O$3)+O$2,"")</f>
        <v>-68.172146783933954</v>
      </c>
      <c r="P21" s="35"/>
      <c r="Q21" s="44">
        <f>IF('Hearts Desire II'!Q45&lt;&gt;"",'Hearts Desire II'!Q45*COS(RADIANS(T$4))-'Hearts Desire II'!R45*SIN(RADIANS(T$4))+T$1,"")</f>
        <v>2320.4642357155053</v>
      </c>
      <c r="R21" s="42">
        <f>IF('Hearts Desire II'!R45&lt;&gt;"",('Hearts Desire II'!Q45*SIN(RADIANS(T$4))+'Hearts Desire II'!R45*COS(RADIANS(T$4))*T$3)+T$2,"")</f>
        <v>222.77624560179038</v>
      </c>
      <c r="S21" s="44">
        <f>IF('Hearts Desire II'!S45&lt;&gt;"",'Hearts Desire II'!S45*COS(RADIANS(T$4))-'Hearts Desire II'!T45*SIN(RADIANS(T$4))+T$1,"")</f>
        <v>2338.4303413630291</v>
      </c>
      <c r="T21" s="42">
        <f>IF('Hearts Desire II'!T45&lt;&gt;"",('Hearts Desire II'!S45*SIN(RADIANS(T$4))+'Hearts Desire II'!T45*COS(RADIANS(T$4))*T$3)+T$2,"")</f>
        <v>1067.4287498539218</v>
      </c>
      <c r="U21" s="35"/>
      <c r="V21" s="44">
        <f>IF('Hearts Desire II'!V45&lt;&gt;"",'Hearts Desire II'!V45*COS(RADIANS(Y$4))-'Hearts Desire II'!W45*SIN(RADIANS(Y$4))+Y$1,"")</f>
        <v>2375.6832774643872</v>
      </c>
      <c r="W21" s="42">
        <f>IF('Hearts Desire II'!W45&lt;&gt;"",('Hearts Desire II'!V45*SIN(RADIANS(Y$4))+'Hearts Desire II'!W45*COS(RADIANS(Y$4))*Y$3)+Y$2,"")</f>
        <v>1108.2443388015388</v>
      </c>
      <c r="X21" s="44">
        <f>IF('Hearts Desire II'!X45&lt;&gt;"",'Hearts Desire II'!X45*COS(RADIANS(Y$4))-'Hearts Desire II'!Y45*SIN(RADIANS(Y$4))+Y$1,"")</f>
        <v>2376.3604334541219</v>
      </c>
      <c r="Y21" s="42">
        <f>IF('Hearts Desire II'!Y45&lt;&gt;"",('Hearts Desire II'!X45*SIN(RADIANS(Y$4))+'Hearts Desire II'!Y45*COS(RADIANS(Y$4))*Y$3)+Y$2,"")</f>
        <v>1208.2911119796192</v>
      </c>
    </row>
    <row r="22" spans="1:27" x14ac:dyDescent="0.25">
      <c r="A22" s="33">
        <v>16</v>
      </c>
      <c r="B22" s="44">
        <f>IF('Hearts Desire II'!B46&lt;&gt;"",'Hearts Desire II'!B46*COS(RADIANS(E$4))-'Hearts Desire II'!C46*SIN(RADIANS(E$4))+E$1,"")</f>
        <v>2570.1960067578543</v>
      </c>
      <c r="C22" s="42">
        <f>IF('Hearts Desire II'!C46&lt;&gt;"",('Hearts Desire II'!B46*SIN(RADIANS(E$4))+'Hearts Desire II'!C46*COS(RADIANS(E$4))*E$3)+E$2,"")</f>
        <v>-1000.3677624116478</v>
      </c>
      <c r="D22" s="44">
        <f>IF('Hearts Desire II'!D46&lt;&gt;"",'Hearts Desire II'!D46*COS(RADIANS(E$4))-'Hearts Desire II'!E46*SIN(RADIANS(E$4))+E$1,"")</f>
        <v>2570.1960067578543</v>
      </c>
      <c r="E22" s="42">
        <f>IF('Hearts Desire II'!E46&lt;&gt;"",('Hearts Desire II'!D46*SIN(RADIANS(E$4))+'Hearts Desire II'!E46*COS(RADIANS(E$4))*E$3)+E$2,"")</f>
        <v>-789.73859084602282</v>
      </c>
      <c r="F22" s="34"/>
      <c r="G22" s="44">
        <f>IF('Hearts Desire II'!G46&lt;&gt;"",'Hearts Desire II'!G46*COS(RADIANS(J$4))-'Hearts Desire II'!H46*SIN(RADIANS(J$4))+J$1,"")</f>
        <v>2583.0025347724113</v>
      </c>
      <c r="H22" s="42">
        <f>IF('Hearts Desire II'!H46&lt;&gt;"",('Hearts Desire II'!G46*SIN(RADIANS(J$4))+'Hearts Desire II'!H46*COS(RADIANS(J$4))*J$3)+J$2,"")</f>
        <v>-1096.3102433286042</v>
      </c>
      <c r="I22" s="44">
        <f>IF('Hearts Desire II'!I46&lt;&gt;"",'Hearts Desire II'!I46*COS(RADIANS(J$4))-'Hearts Desire II'!J46*SIN(RADIANS(J$4))+J$1,"")</f>
        <v>2578.9433627158505</v>
      </c>
      <c r="J22" s="42">
        <f>IF('Hearts Desire II'!J46&lt;&gt;"",('Hearts Desire II'!I46*SIN(RADIANS(J$4))+'Hearts Desire II'!J46*COS(RADIANS(J$4))*J$3)+J$2,"")</f>
        <v>-1020.2184361335112</v>
      </c>
      <c r="K22" s="35"/>
      <c r="L22" s="44">
        <f>IF('Hearts Desire II'!L46&lt;&gt;"",'Hearts Desire II'!L46*COS(RADIANS(O$4))-'Hearts Desire II'!M46*SIN(RADIANS(O$4))+O$1,"")</f>
        <v>2510.2992705448883</v>
      </c>
      <c r="M22" s="42">
        <f>IF('Hearts Desire II'!M46&lt;&gt;"",('Hearts Desire II'!L46*SIN(RADIANS(O$4))+'Hearts Desire II'!M46*COS(RADIANS(O$4))*O$3)+O$2,"")</f>
        <v>-749.30562254407357</v>
      </c>
      <c r="N22" s="44">
        <f>IF('Hearts Desire II'!N46&lt;&gt;"",'Hearts Desire II'!N46*COS(RADIANS(O$4))-'Hearts Desire II'!O46*SIN(RADIANS(O$4))+O$1,"")</f>
        <v>2490.6831369110728</v>
      </c>
      <c r="O22" s="42">
        <f>IF('Hearts Desire II'!O46&lt;&gt;"",('Hearts Desire II'!N46*SIN(RADIANS(O$4))+'Hearts Desire II'!O46*COS(RADIANS(O$4))*O$3)+O$2,"")</f>
        <v>15.82759094987648</v>
      </c>
      <c r="P22" s="35"/>
      <c r="Q22" s="44">
        <f>IF('Hearts Desire II'!Q46&lt;&gt;"",'Hearts Desire II'!Q46*COS(RADIANS(T$4))-'Hearts Desire II'!R46*SIN(RADIANS(T$4))+T$1,"")</f>
        <v>2833.5963882916353</v>
      </c>
      <c r="R22" s="42">
        <f>IF('Hearts Desire II'!R46&lt;&gt;"",('Hearts Desire II'!Q46*SIN(RADIANS(T$4))+'Hearts Desire II'!R46*COS(RADIANS(T$4))*T$3)+T$2,"")</f>
        <v>207.63093577313009</v>
      </c>
      <c r="S22" s="44">
        <f>IF('Hearts Desire II'!S46&lt;&gt;"",'Hearts Desire II'!S46*COS(RADIANS(T$4))-'Hearts Desire II'!T46*SIN(RADIANS(T$4))+T$1,"")</f>
        <v>2840.808897838514</v>
      </c>
      <c r="T22" s="42">
        <f>IF('Hearts Desire II'!T46&lt;&gt;"",('Hearts Desire II'!S46*SIN(RADIANS(T$4))+'Hearts Desire II'!T46*COS(RADIANS(T$4))*T$3)+T$2,"")</f>
        <v>1035.0205929587457</v>
      </c>
      <c r="U22" s="35"/>
      <c r="V22" s="44">
        <f>IF('Hearts Desire II'!V46&lt;&gt;"",'Hearts Desire II'!V46*COS(RADIANS(Y$4))-'Hearts Desire II'!W46*SIN(RADIANS(Y$4))+Y$1,"")</f>
        <v>2878.2189309162436</v>
      </c>
      <c r="W22" s="42">
        <f>IF('Hearts Desire II'!W46&lt;&gt;"",('Hearts Desire II'!V46*SIN(RADIANS(Y$4))+'Hearts Desire II'!W46*COS(RADIANS(Y$4))*Y$3)+Y$2,"")</f>
        <v>1078.3709451300733</v>
      </c>
      <c r="X22" s="44">
        <f>IF('Hearts Desire II'!X46&lt;&gt;"",'Hearts Desire II'!X46*COS(RADIANS(Y$4))-'Hearts Desire II'!Y46*SIN(RADIANS(Y$4))+Y$1,"")</f>
        <v>2878.4084185666761</v>
      </c>
      <c r="Y22" s="42">
        <f>IF('Hearts Desire II'!Y46&lt;&gt;"",('Hearts Desire II'!X46*SIN(RADIANS(Y$4))+'Hearts Desire II'!Y46*COS(RADIANS(Y$4))*Y$3)+Y$2,"")</f>
        <v>1176.4126817650294</v>
      </c>
    </row>
    <row r="23" spans="1:27" x14ac:dyDescent="0.25">
      <c r="A23" s="33">
        <v>17</v>
      </c>
      <c r="B23" s="44">
        <f>IF('Hearts Desire II'!B47&lt;&gt;"",'Hearts Desire II'!B47*COS(RADIANS(E$4))-'Hearts Desire II'!C47*SIN(RADIANS(E$4))+E$1,"")</f>
        <v>3070.9158648674947</v>
      </c>
      <c r="C23" s="42">
        <f>IF('Hearts Desire II'!C47&lt;&gt;"",('Hearts Desire II'!B47*SIN(RADIANS(E$4))+'Hearts Desire II'!C47*COS(RADIANS(E$4))*E$3)+E$2,"")</f>
        <v>-1000.3677624116476</v>
      </c>
      <c r="D23" s="44">
        <f>IF('Hearts Desire II'!D47&lt;&gt;"",'Hearts Desire II'!D47*COS(RADIANS(E$4))-'Hearts Desire II'!E47*SIN(RADIANS(E$4))+E$1,"")</f>
        <v>3070.9158648674947</v>
      </c>
      <c r="E23" s="42">
        <f>IF('Hearts Desire II'!E47&lt;&gt;"",('Hearts Desire II'!D47*SIN(RADIANS(E$4))+'Hearts Desire II'!E47*COS(RADIANS(E$4))*E$3)+E$2,"")</f>
        <v>-763.39434327564788</v>
      </c>
      <c r="F23" s="34"/>
      <c r="G23" s="44">
        <f>IF('Hearts Desire II'!G47&lt;&gt;"",'Hearts Desire II'!G47*COS(RADIANS(J$4))-'Hearts Desire II'!H47*SIN(RADIANS(J$4))+J$1,"")</f>
        <v>3084.4149187847365</v>
      </c>
      <c r="H23" s="42">
        <f>IF('Hearts Desire II'!H47&lt;&gt;"",('Hearts Desire II'!G47*SIN(RADIANS(J$4))+'Hearts Desire II'!H47*COS(RADIANS(J$4))*J$3)+J$2,"")</f>
        <v>-1096.4400295478779</v>
      </c>
      <c r="I23" s="44">
        <f>IF('Hearts Desire II'!I47&lt;&gt;"",'Hearts Desire II'!I47*COS(RADIANS(J$4))-'Hearts Desire II'!J47*SIN(RADIANS(J$4))+J$1,"")</f>
        <v>3080.3557467281757</v>
      </c>
      <c r="J23" s="42">
        <f>IF('Hearts Desire II'!J47&lt;&gt;"",('Hearts Desire II'!I47*SIN(RADIANS(J$4))+'Hearts Desire II'!J47*COS(RADIANS(J$4))*J$3)+J$2,"")</f>
        <v>-1020.3482223527851</v>
      </c>
      <c r="K23" s="35"/>
      <c r="L23" s="44">
        <f>IF('Hearts Desire II'!L47&lt;&gt;"",'Hearts Desire II'!L47*COS(RADIANS(O$4))-'Hearts Desire II'!M47*SIN(RADIANS(O$4))+O$1,"")</f>
        <v>3011.1974872962865</v>
      </c>
      <c r="M23" s="42">
        <f>IF('Hearts Desire II'!M47&lt;&gt;"",('Hearts Desire II'!L47*SIN(RADIANS(O$4))+'Hearts Desire II'!M47*COS(RADIANS(O$4))*O$3)+O$2,"")</f>
        <v>-726.60381335061561</v>
      </c>
      <c r="N23" s="44">
        <f>IF('Hearts Desire II'!N47&lt;&gt;"",'Hearts Desire II'!N47*COS(RADIANS(O$4))-'Hearts Desire II'!O47*SIN(RADIANS(O$4))+O$1,"")</f>
        <v>2992.9982809917901</v>
      </c>
      <c r="O23" s="42">
        <f>IF('Hearts Desire II'!O47&lt;&gt;"",('Hearts Desire II'!N47*SIN(RADIANS(O$4))+'Hearts Desire II'!O47*COS(RADIANS(O$4))*O$3)+O$2,"")</f>
        <v>79.420937483034777</v>
      </c>
      <c r="P23" s="35"/>
      <c r="Q23" s="44">
        <f>IF('Hearts Desire II'!Q47&lt;&gt;"",'Hearts Desire II'!Q47*COS(RADIANS(T$4))-'Hearts Desire II'!R47*SIN(RADIANS(T$4))+T$1,"")</f>
        <v>3339.7945851595355</v>
      </c>
      <c r="R23" s="42">
        <f>IF('Hearts Desire II'!R47&lt;&gt;"",('Hearts Desire II'!Q47*SIN(RADIANS(T$4))+'Hearts Desire II'!R47*COS(RADIANS(T$4))*T$3)+T$2,"")</f>
        <v>196.31708656940714</v>
      </c>
      <c r="S23" s="44">
        <f>IF('Hearts Desire II'!S47&lt;&gt;"",'Hearts Desire II'!S47*COS(RADIANS(T$4))-'Hearts Desire II'!T47*SIN(RADIANS(T$4))+T$1,"")</f>
        <v>3341.2667351740611</v>
      </c>
      <c r="T23" s="42">
        <f>IF('Hearts Desire II'!T47&lt;&gt;"",('Hearts Desire II'!S47*SIN(RADIANS(T$4))+'Hearts Desire II'!T47*COS(RADIANS(T$4))*T$3)+T$2,"")</f>
        <v>1005.9202178615241</v>
      </c>
      <c r="U23" s="35"/>
      <c r="V23" s="44">
        <f>IF('Hearts Desire II'!V47&lt;&gt;"",'Hearts Desire II'!V47*COS(RADIANS(Y$4))-'Hearts Desire II'!W47*SIN(RADIANS(Y$4))+Y$1,"")</f>
        <v>3378.7379895744234</v>
      </c>
      <c r="W23" s="42">
        <f>IF('Hearts Desire II'!W47&lt;&gt;"",('Hearts Desire II'!V47*SIN(RADIANS(Y$4))+'Hearts Desire II'!W47*COS(RADIANS(Y$4))*Y$3)+Y$2,"")</f>
        <v>1050.3432677146795</v>
      </c>
      <c r="X23" s="44">
        <f>IF('Hearts Desire II'!X47&lt;&gt;"",'Hearts Desire II'!X47*COS(RADIANS(Y$4))-'Hearts Desire II'!Y47*SIN(RADIANS(Y$4))+Y$1,"")</f>
        <v>3378.7664433376672</v>
      </c>
      <c r="Y23" s="42">
        <f>IF('Hearts Desire II'!Y47&lt;&gt;"",('Hearts Desire II'!X47*SIN(RADIANS(Y$4))+'Hearts Desire II'!Y47*COS(RADIANS(Y$4))*Y$3)+Y$2,"")</f>
        <v>1147.0946596777612</v>
      </c>
    </row>
    <row r="24" spans="1:27" x14ac:dyDescent="0.25">
      <c r="A24" s="33">
        <v>18</v>
      </c>
      <c r="B24" s="44">
        <f>IF('Hearts Desire II'!B48&lt;&gt;"",'Hearts Desire II'!B48*COS(RADIANS(E$4))-'Hearts Desire II'!C48*SIN(RADIANS(E$4))+E$1,"")</f>
        <v>3571.6357229771343</v>
      </c>
      <c r="C24" s="42">
        <f>IF('Hearts Desire II'!C48&lt;&gt;"",('Hearts Desire II'!B48*SIN(RADIANS(E$4))+'Hearts Desire II'!C48*COS(RADIANS(E$4))*E$3)+E$2,"")</f>
        <v>-1000.3677624116474</v>
      </c>
      <c r="D24" s="44">
        <f>IF('Hearts Desire II'!D48&lt;&gt;"",'Hearts Desire II'!D48*COS(RADIANS(E$4))-'Hearts Desire II'!E48*SIN(RADIANS(E$4))+E$1,"")</f>
        <v>3571.6357229771343</v>
      </c>
      <c r="E24" s="42">
        <f>IF('Hearts Desire II'!E48&lt;&gt;"",('Hearts Desire II'!D48*SIN(RADIANS(E$4))+'Hearts Desire II'!E48*COS(RADIANS(E$4))*E$3)+E$2,"")</f>
        <v>-755.76253665027252</v>
      </c>
      <c r="F24" s="34"/>
      <c r="G24" s="44">
        <f>IF('Hearts Desire II'!G48&lt;&gt;"",'Hearts Desire II'!G48*COS(RADIANS(J$4))-'Hearts Desire II'!H48*SIN(RADIANS(J$4))+J$1,"")</f>
        <v>3585.1929075216844</v>
      </c>
      <c r="H24" s="42">
        <f>IF('Hearts Desire II'!H48&lt;&gt;"",('Hearts Desire II'!G48*SIN(RADIANS(J$4))+'Hearts Desire II'!H48*COS(RADIANS(J$4))*J$3)+J$2,"")</f>
        <v>-1096.6036580383441</v>
      </c>
      <c r="I24" s="44">
        <f>IF('Hearts Desire II'!I48&lt;&gt;"",'Hearts Desire II'!I48*COS(RADIANS(J$4))-'Hearts Desire II'!J48*SIN(RADIANS(J$4))+J$1,"")</f>
        <v>3581.1337354651237</v>
      </c>
      <c r="J24" s="42">
        <f>IF('Hearts Desire II'!J48&lt;&gt;"",('Hearts Desire II'!I48*SIN(RADIANS(J$4))+'Hearts Desire II'!J48*COS(RADIANS(J$4))*J$3)+J$2,"")</f>
        <v>-1020.5118508432506</v>
      </c>
      <c r="K24" s="34"/>
      <c r="L24" s="44">
        <f>IF('Hearts Desire II'!L48&lt;&gt;"",'Hearts Desire II'!L48*COS(RADIANS(O$4))-'Hearts Desire II'!M48*SIN(RADIANS(O$4))+O$1,"")</f>
        <v>3511.9430055847888</v>
      </c>
      <c r="M24" s="42">
        <f>IF('Hearts Desire II'!M48&lt;&gt;"",('Hearts Desire II'!L48*SIN(RADIANS(O$4))+'Hearts Desire II'!M48*COS(RADIANS(O$4))*O$3)+O$2,"")</f>
        <v>-720.89884256327616</v>
      </c>
      <c r="N24" s="44">
        <f>IF('Hearts Desire II'!N48&lt;&gt;"",'Hearts Desire II'!N48*COS(RADIANS(O$4))-'Hearts Desire II'!O48*SIN(RADIANS(O$4))+O$1,"")</f>
        <v>3493.1274827004563</v>
      </c>
      <c r="O24" s="42">
        <f>IF('Hearts Desire II'!O48&lt;&gt;"",('Hearts Desire II'!N48*SIN(RADIANS(O$4))+'Hearts Desire II'!O48*COS(RADIANS(O$4))*O$3)+O$2,"")</f>
        <v>121.76732557429648</v>
      </c>
      <c r="P24" s="41"/>
      <c r="Q24" s="44">
        <f>IF('Hearts Desire II'!Q48&lt;&gt;"",'Hearts Desire II'!Q48*COS(RADIANS(T$4))-'Hearts Desire II'!R48*SIN(RADIANS(T$4))+T$1,"")</f>
        <v>3841.6931232502543</v>
      </c>
      <c r="R24" s="42">
        <f>IF('Hearts Desire II'!R48&lt;&gt;"",('Hearts Desire II'!Q48*SIN(RADIANS(T$4))+'Hearts Desire II'!R48*COS(RADIANS(T$4))*T$3)+T$2,"")</f>
        <v>191.81237253600182</v>
      </c>
      <c r="S24" s="44">
        <f>IF('Hearts Desire II'!S48&lt;&gt;"",'Hearts Desire II'!S48*COS(RADIANS(T$4))-'Hearts Desire II'!T48*SIN(RADIANS(T$4))+T$1,"")</f>
        <v>3841.363371251653</v>
      </c>
      <c r="T24" s="42">
        <f>IF('Hearts Desire II'!T48&lt;&gt;"",('Hearts Desire II'!S48*SIN(RADIANS(T$4))+'Hearts Desire II'!T48*COS(RADIANS(T$4))*T$3)+T$2,"")</f>
        <v>984.09570123849335</v>
      </c>
      <c r="U24" s="41"/>
      <c r="V24" s="44">
        <f>IF('Hearts Desire II'!V48&lt;&gt;"",'Hearts Desire II'!V48*COS(RADIANS(Y$4))-'Hearts Desire II'!W48*SIN(RADIANS(Y$4))+Y$1,"")</f>
        <v>3878.8419387192171</v>
      </c>
      <c r="W24" s="42">
        <f>IF('Hearts Desire II'!W48&lt;&gt;"",('Hearts Desire II'!V48*SIN(RADIANS(Y$4))+'Hearts Desire II'!W48*COS(RADIANS(Y$4))*Y$3)+Y$2,"")</f>
        <v>1028.6869755173902</v>
      </c>
      <c r="X24" s="44">
        <f>IF('Hearts Desire II'!X48&lt;&gt;"",'Hearts Desire II'!X48*COS(RADIANS(Y$4))-'Hearts Desire II'!Y48*SIN(RADIANS(Y$4))+Y$1,"")</f>
        <v>3878.8327400810626</v>
      </c>
      <c r="Y24" s="42">
        <f>IF('Hearts Desire II'!Y48&lt;&gt;"",('Hearts Desire II'!X48*SIN(RADIANS(Y$4))+'Hearts Desire II'!Y48*COS(RADIANS(Y$4))*Y$3)+Y$2,"")</f>
        <v>1124.8173491429204</v>
      </c>
    </row>
    <row r="25" spans="1:27" x14ac:dyDescent="0.25">
      <c r="A25" s="33">
        <v>19</v>
      </c>
      <c r="B25" s="44">
        <f>IF('Hearts Desire II'!B49&lt;&gt;"",'Hearts Desire II'!B49*COS(RADIANS(E$4))-'Hearts Desire II'!C49*SIN(RADIANS(E$4))+E$1,"")</f>
        <v>4072.3555810867751</v>
      </c>
      <c r="C25" s="42">
        <f>IF('Hearts Desire II'!C49&lt;&gt;"",('Hearts Desire II'!B49*SIN(RADIANS(E$4))+'Hearts Desire II'!C49*COS(RADIANS(E$4))*E$3)+E$2,"")</f>
        <v>-1000.3677624116476</v>
      </c>
      <c r="D25" s="44">
        <f>IF('Hearts Desire II'!D49&lt;&gt;"",'Hearts Desire II'!D49*COS(RADIANS(E$4))-'Hearts Desire II'!E49*SIN(RADIANS(E$4))+E$1,"")</f>
        <v>4072.3555810867751</v>
      </c>
      <c r="E25" s="42">
        <f>IF('Hearts Desire II'!E49&lt;&gt;"",('Hearts Desire II'!D49*SIN(RADIANS(E$4))+'Hearts Desire II'!E49*COS(RADIANS(E$4))*E$3)+E$2,"")</f>
        <v>-762.75510976364831</v>
      </c>
      <c r="F25" s="34"/>
      <c r="G25" s="44">
        <f>IF('Hearts Desire II'!G49&lt;&gt;"",'Hearts Desire II'!G49*COS(RADIANS(J$4))-'Hearts Desire II'!H49*SIN(RADIANS(J$4))+J$1,"")</f>
        <v>4085.9615621383655</v>
      </c>
      <c r="H25" s="42">
        <f>IF('Hearts Desire II'!H49&lt;&gt;"",('Hearts Desire II'!G49*SIN(RADIANS(J$4))+'Hearts Desire II'!H49*COS(RADIANS(J$4))*J$3)+J$2,"")</f>
        <v>-1096.7677844641539</v>
      </c>
      <c r="I25" s="44">
        <f>IF('Hearts Desire II'!I49&lt;&gt;"",'Hearts Desire II'!I49*COS(RADIANS(J$4))-'Hearts Desire II'!J49*SIN(RADIANS(J$4))+J$1,"")</f>
        <v>4081.9023900818047</v>
      </c>
      <c r="J25" s="42">
        <f>IF('Hearts Desire II'!J49&lt;&gt;"",('Hearts Desire II'!I49*SIN(RADIANS(J$4))+'Hearts Desire II'!J49*COS(RADIANS(J$4))*J$3)+J$2,"")</f>
        <v>-1020.6759772690607</v>
      </c>
      <c r="K25" s="35"/>
      <c r="L25" s="44">
        <f>IF('Hearts Desire II'!L49&lt;&gt;"",'Hearts Desire II'!L49*COS(RADIANS(O$4))-'Hearts Desire II'!M49*SIN(RADIANS(O$4))+O$1,"")</f>
        <v>4012.6582832744289</v>
      </c>
      <c r="M25" s="42">
        <f>IF('Hearts Desire II'!M49&lt;&gt;"",('Hearts Desire II'!L49*SIN(RADIANS(O$4))+'Hearts Desire II'!M49*COS(RADIANS(O$4))*O$3)+O$2,"")</f>
        <v>-728.21205473514249</v>
      </c>
      <c r="N25" s="44">
        <f>IF('Hearts Desire II'!N49&lt;&gt;"",'Hearts Desire II'!N49*COS(RADIANS(O$4))-'Hearts Desire II'!O49*SIN(RADIANS(O$4))+O$1,"")</f>
        <v>3992.8230349469322</v>
      </c>
      <c r="O25" s="42">
        <f>IF('Hearts Desire II'!O49&lt;&gt;"",('Hearts Desire II'!N49*SIN(RADIANS(O$4))+'Hearts Desire II'!O49*COS(RADIANS(O$4))*O$3)+O$2,"")</f>
        <v>140.83034581438642</v>
      </c>
      <c r="P25" s="35"/>
      <c r="Q25" s="44">
        <f>IF('Hearts Desire II'!Q49&lt;&gt;"",'Hearts Desire II'!Q49*COS(RADIANS(T$4))-'Hearts Desire II'!R49*SIN(RADIANS(T$4))+T$1,"")</f>
        <v>4341.7318729757744</v>
      </c>
      <c r="R25" s="42">
        <f>IF('Hearts Desire II'!R49&lt;&gt;"",('Hearts Desire II'!Q49*SIN(RADIANS(T$4))+'Hearts Desire II'!R49*COS(RADIANS(T$4))*T$3)+T$2,"")</f>
        <v>196.31708656940714</v>
      </c>
      <c r="S25" s="44">
        <f>IF('Hearts Desire II'!S49&lt;&gt;"",'Hearts Desire II'!S49*COS(RADIANS(T$4))-'Hearts Desire II'!T49*SIN(RADIANS(T$4))+T$1,"")</f>
        <v>4341.3734701574458</v>
      </c>
      <c r="T25" s="42">
        <f>IF('Hearts Desire II'!T49&lt;&gt;"",('Hearts Desire II'!S49*SIN(RADIANS(T$4))+'Hearts Desire II'!T49*COS(RADIANS(T$4))*T$3)+T$2,"")</f>
        <v>970.2198442637839</v>
      </c>
      <c r="U25" s="35"/>
      <c r="V25" s="44">
        <f>IF('Hearts Desire II'!V49&lt;&gt;"",'Hearts Desire II'!V49*COS(RADIANS(Y$4))-'Hearts Desire II'!W49*SIN(RADIANS(Y$4))+Y$1,"")</f>
        <v>4378.8491711941406</v>
      </c>
      <c r="W25" s="42">
        <f>IF('Hearts Desire II'!W49&lt;&gt;"",('Hearts Desire II'!V49*SIN(RADIANS(Y$4))+'Hearts Desire II'!W49*COS(RADIANS(Y$4))*Y$3)+Y$2,"")</f>
        <v>1014.7082099305889</v>
      </c>
      <c r="X25" s="44">
        <f>IF('Hearts Desire II'!X49&lt;&gt;"",'Hearts Desire II'!X49*COS(RADIANS(Y$4))-'Hearts Desire II'!Y49*SIN(RADIANS(Y$4))+Y$1,"")</f>
        <v>4378.8396913566039</v>
      </c>
      <c r="Y25" s="42">
        <f>IF('Hearts Desire II'!Y49&lt;&gt;"",('Hearts Desire II'!X49*SIN(RADIANS(Y$4))+'Hearts Desire II'!Y49*COS(RADIANS(Y$4))*Y$3)+Y$2,"")</f>
        <v>1110.8361018080416</v>
      </c>
    </row>
    <row r="26" spans="1:27" x14ac:dyDescent="0.25">
      <c r="A26" s="136">
        <v>20</v>
      </c>
      <c r="B26" s="44">
        <f>IF('Hearts Desire II'!B50&lt;&gt;"",'Hearts Desire II'!B50*COS(RADIANS(E$4))-'Hearts Desire II'!C50*SIN(RADIANS(E$4))+E$1,"")</f>
        <v>4573.0754391964147</v>
      </c>
      <c r="C26" s="42">
        <f>IF('Hearts Desire II'!C50&lt;&gt;"",('Hearts Desire II'!B50*SIN(RADIANS(E$4))+'Hearts Desire II'!C50*COS(RADIANS(E$4))*E$3)+E$2,"")</f>
        <v>-1000.3677624116478</v>
      </c>
      <c r="D26" s="44">
        <f>IF('Hearts Desire II'!D50&lt;&gt;"",'Hearts Desire II'!D50*COS(RADIANS(E$4))-'Hearts Desire II'!E50*SIN(RADIANS(E$4))+E$1,"")</f>
        <v>4573.0754391964147</v>
      </c>
      <c r="E26" s="42">
        <f>IF('Hearts Desire II'!E50&lt;&gt;"",('Hearts Desire II'!D50*SIN(RADIANS(E$4))+'Hearts Desire II'!E50*COS(RADIANS(E$4))*E$3)+E$2,"")</f>
        <v>-781.42995354452239</v>
      </c>
      <c r="F26" s="34"/>
      <c r="G26" s="44">
        <f>IF('Hearts Desire II'!G50&lt;&gt;"",'Hearts Desire II'!G50*COS(RADIANS(J$4))-'Hearts Desire II'!H50*SIN(RADIANS(J$4))+J$1,"")</f>
        <v>4587.0295257364378</v>
      </c>
      <c r="H26" s="42">
        <f>IF('Hearts Desire II'!H50&lt;&gt;"",('Hearts Desire II'!G50*SIN(RADIANS(J$4))+'Hearts Desire II'!H50*COS(RADIANS(J$4))*J$3)+J$2,"")</f>
        <v>-1096.9159440375736</v>
      </c>
      <c r="I26" s="44">
        <f>IF('Hearts Desire II'!I50&lt;&gt;"",'Hearts Desire II'!I50*COS(RADIANS(J$4))-'Hearts Desire II'!J50*SIN(RADIANS(J$4))+J$1,"")</f>
        <v>4582.970353679877</v>
      </c>
      <c r="J26" s="42">
        <f>IF('Hearts Desire II'!J50&lt;&gt;"",('Hearts Desire II'!I50*SIN(RADIANS(J$4))+'Hearts Desire II'!J50*COS(RADIANS(J$4))*J$3)+J$2,"")</f>
        <v>-1020.8241368424804</v>
      </c>
      <c r="K26" s="35"/>
      <c r="L26" s="44">
        <f>IF('Hearts Desire II'!L50&lt;&gt;"",'Hearts Desire II'!L50*COS(RADIANS(O$4))-'Hearts Desire II'!M50*SIN(RADIANS(O$4))+O$1,"")</f>
        <v>4513.4097996705377</v>
      </c>
      <c r="M26" s="42">
        <f>IF('Hearts Desire II'!M50&lt;&gt;"",('Hearts Desire II'!L50*SIN(RADIANS(O$4))+'Hearts Desire II'!M50*COS(RADIANS(O$4))*O$3)+O$2,"")</f>
        <v>-746.01781005681471</v>
      </c>
      <c r="N26" s="44">
        <f>IF('Hearts Desire II'!N50&lt;&gt;"",'Hearts Desire II'!N50*COS(RADIANS(O$4))-'Hearts Desire II'!O50*SIN(RADIANS(O$4))+O$1,"")</f>
        <v>4494.2418130612268</v>
      </c>
      <c r="O26" s="42">
        <f>IF('Hearts Desire II'!O50&lt;&gt;"",('Hearts Desire II'!N50*SIN(RADIANS(O$4))+'Hearts Desire II'!O50*COS(RADIANS(O$4))*O$3)+O$2,"")</f>
        <v>133.67269969554093</v>
      </c>
      <c r="P26" s="35"/>
      <c r="Q26" s="44">
        <f>IF('Hearts Desire II'!Q50&lt;&gt;"",'Hearts Desire II'!Q50*COS(RADIANS(T$4))-'Hearts Desire II'!R50*SIN(RADIANS(T$4))+T$1,"")</f>
        <v>4843.0202514186758</v>
      </c>
      <c r="R26" s="42">
        <f>IF('Hearts Desire II'!R50&lt;&gt;"",('Hearts Desire II'!Q50*SIN(RADIANS(T$4))+'Hearts Desire II'!R50*COS(RADIANS(T$4))*T$3)+T$2,"")</f>
        <v>209.80725267961918</v>
      </c>
      <c r="S26" s="44">
        <f>IF('Hearts Desire II'!S50&lt;&gt;"",'Hearts Desire II'!S50*COS(RADIANS(T$4))-'Hearts Desire II'!T50*SIN(RADIANS(T$4))+T$1,"")</f>
        <v>4841.4989439783094</v>
      </c>
      <c r="T26" s="42">
        <f>IF('Hearts Desire II'!T50&lt;&gt;"",('Hearts Desire II'!S50*SIN(RADIANS(T$4))+'Hearts Desire II'!T50*COS(RADIANS(T$4))*T$3)+T$2,"")</f>
        <v>963.79004738885033</v>
      </c>
      <c r="U26" s="35"/>
      <c r="V26" s="44">
        <f>IF('Hearts Desire II'!V50&lt;&gt;"",'Hearts Desire II'!V50*COS(RADIANS(Y$4))-'Hearts Desire II'!W50*SIN(RADIANS(Y$4))+Y$1,"")</f>
        <v>4878.9608728625208</v>
      </c>
      <c r="W26" s="42">
        <f>IF('Hearts Desire II'!W50&lt;&gt;"",('Hearts Desire II'!V50*SIN(RADIANS(Y$4))+'Hearts Desire II'!W50*COS(RADIANS(Y$4))*Y$3)+Y$2,"")</f>
        <v>1007.2840798971937</v>
      </c>
      <c r="X26" s="44">
        <f>IF('Hearts Desire II'!X50&lt;&gt;"",'Hearts Desire II'!X50*COS(RADIANS(Y$4))-'Hearts Desire II'!Y50*SIN(RADIANS(Y$4))+Y$1,"")</f>
        <v>4878.9132989951659</v>
      </c>
      <c r="Y26" s="42">
        <f>IF('Hearts Desire II'!Y50&lt;&gt;"",('Hearts Desire II'!X50*SIN(RADIANS(Y$4))+'Hearts Desire II'!Y50*COS(RADIANS(Y$4))*Y$3)+Y$2,"")</f>
        <v>1104.0458360955704</v>
      </c>
    </row>
    <row r="27" spans="1:27" x14ac:dyDescent="0.25">
      <c r="A27" s="136">
        <v>21</v>
      </c>
      <c r="B27" s="44">
        <f>IF('Hearts Desire II'!B51&lt;&gt;"",'Hearts Desire II'!B51*COS(RADIANS(E$4))-'Hearts Desire II'!C51*SIN(RADIANS(E$4))+E$1,"")</f>
        <v>5073.7952973060546</v>
      </c>
      <c r="C27" s="42">
        <f>IF('Hearts Desire II'!C51&lt;&gt;"",('Hearts Desire II'!B51*SIN(RADIANS(E$4))+'Hearts Desire II'!C51*COS(RADIANS(E$4))*E$3)+E$2,"")</f>
        <v>-1000.3677624116478</v>
      </c>
      <c r="D27" s="44">
        <f>IF('Hearts Desire II'!D51&lt;&gt;"",'Hearts Desire II'!D51*COS(RADIANS(E$4))-'Hearts Desire II'!E51*SIN(RADIANS(E$4))+E$1,"")</f>
        <v>5073.7952973060555</v>
      </c>
      <c r="E27" s="42">
        <f>IF('Hearts Desire II'!E51&lt;&gt;"",('Hearts Desire II'!D51*SIN(RADIANS(E$4))+'Hearts Desire II'!E51*COS(RADIANS(E$4))*E$3)+E$2,"")</f>
        <v>-813.06654461164896</v>
      </c>
      <c r="F27" s="134"/>
      <c r="G27" s="44">
        <f>IF('Hearts Desire II'!G51&lt;&gt;"",'Hearts Desire II'!G51*COS(RADIANS(J$4))-'Hearts Desire II'!H51*SIN(RADIANS(J$4))+J$1,"")</f>
        <v>5088.7478105584696</v>
      </c>
      <c r="H27" s="42">
        <f>IF('Hearts Desire II'!H51&lt;&gt;"",('Hearts Desire II'!G51*SIN(RADIANS(J$4))+'Hearts Desire II'!H51*COS(RADIANS(J$4))*J$3)+J$2,"")</f>
        <v>-1097.0294117586463</v>
      </c>
      <c r="I27" s="44">
        <f>IF('Hearts Desire II'!I51&lt;&gt;"",'Hearts Desire II'!I51*COS(RADIANS(J$4))-'Hearts Desire II'!J51*SIN(RADIANS(J$4))+J$1,"")</f>
        <v>5084.6886385019088</v>
      </c>
      <c r="J27" s="42">
        <f>IF('Hearts Desire II'!J51&lt;&gt;"",('Hearts Desire II'!I51*SIN(RADIANS(J$4))+'Hearts Desire II'!J51*COS(RADIANS(J$4))*J$3)+J$2,"")</f>
        <v>-1020.9376045635531</v>
      </c>
      <c r="K27" s="135"/>
      <c r="L27" s="44">
        <f>IF('Hearts Desire II'!L51&lt;&gt;"",'Hearts Desire II'!L51*COS(RADIANS(O$4))-'Hearts Desire II'!M51*SIN(RADIANS(O$4))+O$1,"")</f>
        <v>5014.2237948349357</v>
      </c>
      <c r="M27" s="42">
        <f>IF('Hearts Desire II'!M51&lt;&gt;"",('Hearts Desire II'!L51*SIN(RADIANS(O$4))+'Hearts Desire II'!M51*COS(RADIANS(O$4))*O$3)+O$2,"")</f>
        <v>-776.12748370435156</v>
      </c>
      <c r="N27" s="44">
        <f>IF('Hearts Desire II'!N51&lt;&gt;"",'Hearts Desire II'!N51*COS(RADIANS(O$4))-'Hearts Desire II'!O51*SIN(RADIANS(O$4))+O$1,"")</f>
        <v>5000.8206894854002</v>
      </c>
      <c r="O27" s="42">
        <f>IF('Hearts Desire II'!O51&lt;&gt;"",('Hearts Desire II'!N51*SIN(RADIANS(O$4))+'Hearts Desire II'!O51*COS(RADIANS(O$4))*O$3)+O$2,"")</f>
        <v>97.417600129608218</v>
      </c>
      <c r="P27" s="135"/>
      <c r="Q27" s="44">
        <f>IF('Hearts Desire II'!Q51&lt;&gt;"",'Hearts Desire II'!Q51*COS(RADIANS(T$4))-'Hearts Desire II'!R51*SIN(RADIANS(T$4))+T$1,"")</f>
        <v>5350.542441663677</v>
      </c>
      <c r="R27" s="42">
        <f>IF('Hearts Desire II'!R51&lt;&gt;"",('Hearts Desire II'!Q51*SIN(RADIANS(T$4))+'Hearts Desire II'!R51*COS(RADIANS(T$4))*T$3)+T$2,"")</f>
        <v>228.72329594007772</v>
      </c>
      <c r="S27" s="44">
        <f>IF('Hearts Desire II'!S51&lt;&gt;"",'Hearts Desire II'!S51*COS(RADIANS(T$4))-'Hearts Desire II'!T51*SIN(RADIANS(T$4))+T$1,"")</f>
        <v>5343.0165147458465</v>
      </c>
      <c r="T27" s="42">
        <f>IF('Hearts Desire II'!T51&lt;&gt;"",('Hearts Desire II'!S51*SIN(RADIANS(T$4))+'Hearts Desire II'!T51*COS(RADIANS(T$4))*T$3)+T$2,"")</f>
        <v>962.29576706078012</v>
      </c>
      <c r="U27" s="135"/>
      <c r="V27" s="44">
        <f>IF('Hearts Desire II'!V51&lt;&gt;"",'Hearts Desire II'!V51*COS(RADIANS(Y$4))-'Hearts Desire II'!W51*SIN(RADIANS(Y$4))+Y$1,"")</f>
        <v>5380.4579840069509</v>
      </c>
      <c r="W27" s="42">
        <f>IF('Hearts Desire II'!W51&lt;&gt;"",('Hearts Desire II'!V51*SIN(RADIANS(Y$4))+'Hearts Desire II'!W51*COS(RADIANS(Y$4))*Y$3)+Y$2,"")</f>
        <v>1002.5139461400258</v>
      </c>
      <c r="X27" s="44">
        <f>IF('Hearts Desire II'!X51&lt;&gt;"",'Hearts Desire II'!X51*COS(RADIANS(Y$4))-'Hearts Desire II'!Y51*SIN(RADIANS(Y$4))+Y$1,"")</f>
        <v>5380.1191767103928</v>
      </c>
      <c r="Y27" s="42">
        <f>IF('Hearts Desire II'!Y51&lt;&gt;"",('Hearts Desire II'!X51*SIN(RADIANS(Y$4))+'Hearts Desire II'!Y51*COS(RADIANS(Y$4))*Y$3)+Y$2,"")</f>
        <v>1100.6504281787516</v>
      </c>
      <c r="Z27" s="147"/>
      <c r="AA27" s="147"/>
    </row>
    <row r="28" spans="1:27" x14ac:dyDescent="0.25">
      <c r="A28" s="33">
        <v>22</v>
      </c>
      <c r="B28" s="44">
        <f>IF('Hearts Desire II'!B52&lt;&gt;"",'Hearts Desire II'!B52*COS(RADIANS(E$4))-'Hearts Desire II'!C52*SIN(RADIANS(E$4))+E$1,"")</f>
        <v>5574.5151554156955</v>
      </c>
      <c r="C28" s="42">
        <f>IF('Hearts Desire II'!C52&lt;&gt;"",('Hearts Desire II'!B52*SIN(RADIANS(E$4))+'Hearts Desire II'!C52*COS(RADIANS(E$4))*E$3)+E$2,"")</f>
        <v>-1000.3677624116481</v>
      </c>
      <c r="D28" s="44">
        <f>IF('Hearts Desire II'!D52&lt;&gt;"",'Hearts Desire II'!D52*COS(RADIANS(E$4))-'Hearts Desire II'!E52*SIN(RADIANS(E$4))+E$1,"")</f>
        <v>5574.5151301625556</v>
      </c>
      <c r="E28" s="42">
        <f>IF('Hearts Desire II'!E52&lt;&gt;"",('Hearts Desire II'!D52*SIN(RADIANS(E$4))+'Hearts Desire II'!E52*COS(RADIANS(E$4))*E$3)+E$2,"")</f>
        <v>-864.82912512639814</v>
      </c>
      <c r="F28" s="34"/>
      <c r="G28" s="44">
        <f>IF('Hearts Desire II'!G52&lt;&gt;"",'Hearts Desire II'!G52*COS(RADIANS(J$4))-'Hearts Desire II'!H52*SIN(RADIANS(J$4))+J$1,"")</f>
        <v>5592.1360456073635</v>
      </c>
      <c r="H28" s="42">
        <f>IF('Hearts Desire II'!H52&lt;&gt;"",('Hearts Desire II'!G52*SIN(RADIANS(J$4))+'Hearts Desire II'!H52*COS(RADIANS(J$4))*J$3)+J$2,"")</f>
        <v>-1097.0533229921025</v>
      </c>
      <c r="I28" s="44">
        <f>IF('Hearts Desire II'!I52&lt;&gt;"",'Hearts Desire II'!I52*COS(RADIANS(J$4))-'Hearts Desire II'!J52*SIN(RADIANS(J$4))+J$1,"")</f>
        <v>5588.0771612001072</v>
      </c>
      <c r="J28" s="42">
        <f>IF('Hearts Desire II'!J52&lt;&gt;"",('Hearts Desire II'!I52*SIN(RADIANS(J$4))+'Hearts Desire II'!J52*COS(RADIANS(J$4))*J$3)+J$2,"")</f>
        <v>-1020.9619722042146</v>
      </c>
      <c r="K28" s="35"/>
      <c r="L28" s="44">
        <f>IF('Hearts Desire II'!L52&lt;&gt;"",'Hearts Desire II'!L52*COS(RADIANS(O$4))-'Hearts Desire II'!M52*SIN(RADIANS(O$4))+O$1,"")</f>
        <v>5515.1387524732336</v>
      </c>
      <c r="M28" s="42">
        <f>IF('Hearts Desire II'!M52&lt;&gt;"",('Hearts Desire II'!L52*SIN(RADIANS(O$4))+'Hearts Desire II'!M52*COS(RADIANS(O$4))*O$3)+O$2,"")</f>
        <v>-825.96933953134317</v>
      </c>
      <c r="N28" s="44">
        <f>IF('Hearts Desire II'!N52&lt;&gt;"",'Hearts Desire II'!N52*COS(RADIANS(O$4))-'Hearts Desire II'!O52*SIN(RADIANS(O$4))+O$1,"")</f>
        <v>5518.7380342680808</v>
      </c>
      <c r="O28" s="42">
        <f>IF('Hearts Desire II'!O52&lt;&gt;"",('Hearts Desire II'!N52*SIN(RADIANS(O$4))+'Hearts Desire II'!O52*COS(RADIANS(O$4))*O$3)+O$2,"")</f>
        <v>31.267223572558919</v>
      </c>
      <c r="P28" s="35"/>
      <c r="Q28" s="44">
        <f>IF('Hearts Desire II'!Q52&lt;&gt;"",'Hearts Desire II'!Q52*COS(RADIANS(T$4))-'Hearts Desire II'!R52*SIN(RADIANS(T$4))+T$1,"")</f>
        <v>5872.3923522782725</v>
      </c>
      <c r="R28" s="42">
        <f>IF('Hearts Desire II'!R52&lt;&gt;"",('Hearts Desire II'!Q52*SIN(RADIANS(T$4))+'Hearts Desire II'!R52*COS(RADIANS(T$4))*T$3)+T$2,"")</f>
        <v>245.66198351971354</v>
      </c>
      <c r="S28" s="44">
        <f>IF('Hearts Desire II'!S52&lt;&gt;"",'Hearts Desire II'!S52*COS(RADIANS(T$4))-'Hearts Desire II'!T52*SIN(RADIANS(T$4))+T$1,"")</f>
        <v>5851.2729044709768</v>
      </c>
      <c r="T28" s="42">
        <f>IF('Hearts Desire II'!T52&lt;&gt;"",('Hearts Desire II'!S52*SIN(RADIANS(T$4))+'Hearts Desire II'!T52*COS(RADIANS(T$4))*T$3)+T$2,"")</f>
        <v>958.00526485214607</v>
      </c>
      <c r="U28" s="35"/>
      <c r="V28" s="44">
        <f>IF('Hearts Desire II'!V52&lt;&gt;"",'Hearts Desire II'!V52*COS(RADIANS(Y$4))-'Hearts Desire II'!W52*SIN(RADIANS(Y$4))+Y$1,"")</f>
        <v>5888.6349847083911</v>
      </c>
      <c r="W28" s="42">
        <f>IF('Hearts Desire II'!W52&lt;&gt;"",('Hearts Desire II'!V52*SIN(RADIANS(Y$4))+'Hearts Desire II'!W52*COS(RADIANS(Y$4))*Y$3)+Y$2,"")</f>
        <v>992.55894419549986</v>
      </c>
      <c r="X28" s="44">
        <f>IF('Hearts Desire II'!X52&lt;&gt;"",'Hearts Desire II'!X52*COS(RADIANS(Y$4))-'Hearts Desire II'!Y52*SIN(RADIANS(Y$4))+Y$1,"")</f>
        <v>5887.3144481319559</v>
      </c>
      <c r="Y28" s="42">
        <f>IF('Hearts Desire II'!Y52&lt;&gt;"",('Hearts Desire II'!X52*SIN(RADIANS(Y$4))+'Hearts Desire II'!Y52*COS(RADIANS(Y$4))*Y$3)+Y$2,"")</f>
        <v>1092.9584891249021</v>
      </c>
    </row>
    <row r="29" spans="1:27" x14ac:dyDescent="0.25">
      <c r="A29" s="33">
        <v>23</v>
      </c>
      <c r="B29" s="44">
        <f>IF('Hearts Desire II'!B53&lt;&gt;"",'Hearts Desire II'!B53*COS(RADIANS(E$4))-'Hearts Desire II'!C53*SIN(RADIANS(E$4))+E$1,"")</f>
        <v>6075.2350135253355</v>
      </c>
      <c r="C29" s="42">
        <f>IF('Hearts Desire II'!C53&lt;&gt;"",('Hearts Desire II'!B53*SIN(RADIANS(E$4))+'Hearts Desire II'!C53*COS(RADIANS(E$4))*E$3)+E$2,"")</f>
        <v>-1000.3677624127774</v>
      </c>
      <c r="D29" s="44">
        <f>IF('Hearts Desire II'!D53&lt;&gt;"",'Hearts Desire II'!D53*COS(RADIANS(E$4))-'Hearts Desire II'!E53*SIN(RADIANS(E$4))+E$1,"")</f>
        <v>6075.2350135254928</v>
      </c>
      <c r="E29" s="42">
        <f>IF('Hearts Desire II'!E53&lt;&gt;"",('Hearts Desire II'!D53*SIN(RADIANS(E$4))+'Hearts Desire II'!E53*COS(RADIANS(E$4))*E$3)+E$2,"")</f>
        <v>-959.90460486078177</v>
      </c>
      <c r="F29" s="34"/>
      <c r="G29" s="44">
        <f>IF('Hearts Desire II'!G53&lt;&gt;"",'Hearts Desire II'!G53*COS(RADIANS(J$4))-'Hearts Desire II'!H53*SIN(RADIANS(J$4))+J$1,"")</f>
        <v>6101.8022613033127</v>
      </c>
      <c r="H29" s="42">
        <f>IF('Hearts Desire II'!H53&lt;&gt;"",('Hearts Desire II'!G53*SIN(RADIANS(J$4))+'Hearts Desire II'!H53*COS(RADIANS(J$4))*J$3)+J$2,"")</f>
        <v>-1096.7418428367946</v>
      </c>
      <c r="I29" s="44">
        <f>IF('Hearts Desire II'!I53&lt;&gt;"",'Hearts Desire II'!I53*COS(RADIANS(J$4))-'Hearts Desire II'!J53*SIN(RADIANS(J$4))+J$1,"")</f>
        <v>6097.7428755265591</v>
      </c>
      <c r="J29" s="42">
        <f>IF('Hearts Desire II'!J53&lt;&gt;"",('Hearts Desire II'!I53*SIN(RADIANS(J$4))+'Hearts Desire II'!J53*COS(RADIANS(J$4))*J$3)+J$2,"")</f>
        <v>-1020.6500470430592</v>
      </c>
      <c r="K29" s="36"/>
      <c r="L29" s="44">
        <f>IF('Hearts Desire II'!L53&lt;&gt;"",'Hearts Desire II'!L53*COS(RADIANS(O$4))-'Hearts Desire II'!M53*SIN(RADIANS(O$4))+O$1,"")</f>
        <v>6017.0442255688722</v>
      </c>
      <c r="M29" s="42">
        <f>IF('Hearts Desire II'!M53&lt;&gt;"",('Hearts Desire II'!L53*SIN(RADIANS(O$4))+'Hearts Desire II'!M53*COS(RADIANS(O$4))*O$3)+O$2,"")</f>
        <v>-914.57031996520845</v>
      </c>
      <c r="N29" s="44">
        <f>IF('Hearts Desire II'!N53&lt;&gt;"",'Hearts Desire II'!N53*COS(RADIANS(O$4))-'Hearts Desire II'!O53*SIN(RADIANS(O$4))+O$1,"")</f>
        <v>6059.3099811664706</v>
      </c>
      <c r="O29" s="42">
        <f>IF('Hearts Desire II'!O53&lt;&gt;"",('Hearts Desire II'!N53*SIN(RADIANS(O$4))+'Hearts Desire II'!O53*COS(RADIANS(O$4))*O$3)+O$2,"")</f>
        <v>-63.867520532620688</v>
      </c>
      <c r="P29" s="36"/>
      <c r="Q29" s="44">
        <f>IF('Hearts Desire II'!Q53&lt;&gt;"",'Hearts Desire II'!Q53*COS(RADIANS(T$4))-'Hearts Desire II'!R53*SIN(RADIANS(T$4))+T$1,"")</f>
        <v>6421.2547789999053</v>
      </c>
      <c r="R29" s="42">
        <f>IF('Hearts Desire II'!R53&lt;&gt;"",('Hearts Desire II'!Q53*SIN(RADIANS(T$4))+'Hearts Desire II'!R53*COS(RADIANS(T$4))*T$3)+T$2,"")</f>
        <v>249.98469594529934</v>
      </c>
      <c r="S29" s="44">
        <f>IF('Hearts Desire II'!S53&lt;&gt;"",'Hearts Desire II'!S53*COS(RADIANS(T$4))-'Hearts Desire II'!T53*SIN(RADIANS(T$4))+T$1,"")</f>
        <v>6383.0690949273421</v>
      </c>
      <c r="T29" s="42">
        <f>IF('Hearts Desire II'!T53&lt;&gt;"",('Hearts Desire II'!S53*SIN(RADIANS(T$4))+'Hearts Desire II'!T53*COS(RADIANS(T$4))*T$3)+T$2,"")</f>
        <v>932.45949931955954</v>
      </c>
      <c r="U29" s="36"/>
      <c r="V29" s="44">
        <f>IF('Hearts Desire II'!V53&lt;&gt;"",'Hearts Desire II'!V53*COS(RADIANS(Y$4))-'Hearts Desire II'!W53*SIN(RADIANS(Y$4))+Y$1,"")</f>
        <v>6420.1602739182736</v>
      </c>
      <c r="W29" s="42">
        <f>IF('Hearts Desire II'!W53&lt;&gt;"",('Hearts Desire II'!V53*SIN(RADIANS(Y$4))+'Hearts Desire II'!W53*COS(RADIANS(Y$4))*Y$3)+Y$2,"")</f>
        <v>961.8890688958088</v>
      </c>
      <c r="X29" s="44">
        <f>IF('Hearts Desire II'!X53&lt;&gt;"",'Hearts Desire II'!X53*COS(RADIANS(Y$4))-'Hearts Desire II'!Y53*SIN(RADIANS(Y$4))+Y$1,"")</f>
        <v>6416.5722545413291</v>
      </c>
      <c r="Y29" s="42">
        <f>IF('Hearts Desire II'!Y53&lt;&gt;"",('Hearts Desire II'!X53*SIN(RADIANS(Y$4))+'Hearts Desire II'!Y53*COS(RADIANS(Y$4))*Y$3)+Y$2,"")</f>
        <v>1065.4789341907781</v>
      </c>
    </row>
    <row r="30" spans="1:27" x14ac:dyDescent="0.25">
      <c r="A30" s="33">
        <v>24</v>
      </c>
      <c r="B30" s="44">
        <f>IF('Hearts Desire II'!B54&lt;&gt;"",'Hearts Desire II'!B54*COS(RADIANS(E$4))-'Hearts Desire II'!C54*SIN(RADIANS(E$4))+E$1,"")</f>
        <v>6225.5475453017789</v>
      </c>
      <c r="C30" s="42">
        <f>IF('Hearts Desire II'!C54&lt;&gt;"",('Hearts Desire II'!B54*SIN(RADIANS(E$4))+'Hearts Desire II'!C54*COS(RADIANS(E$4))*E$3)+E$2,"")</f>
        <v>-1000.3677624133625</v>
      </c>
      <c r="D30" s="44">
        <f>IF('Hearts Desire II'!D54&lt;&gt;"",'Hearts Desire II'!D54*COS(RADIANS(E$4))-'Hearts Desire II'!E54*SIN(RADIANS(E$4))+E$1,"")</f>
        <v>6225.5477114787709</v>
      </c>
      <c r="E30" s="42">
        <f>IF('Hearts Desire II'!E54&lt;&gt;"",('Hearts Desire II'!D54*SIN(RADIANS(E$4))+'Hearts Desire II'!E54*COS(RADIANS(E$4))*E$3)+E$2,"")</f>
        <v>-1000.3672519873603</v>
      </c>
      <c r="F30" s="34"/>
      <c r="G30" s="44">
        <f>IF('Hearts Desire II'!G54&lt;&gt;"",'Hearts Desire II'!G54*COS(RADIANS(J$4))-'Hearts Desire II'!H54*SIN(RADIANS(J$4))+J$1,"")</f>
        <v>6257.4656083580103</v>
      </c>
      <c r="H30" s="42">
        <f>IF('Hearts Desire II'!H54&lt;&gt;"",('Hearts Desire II'!G54*SIN(RADIANS(J$4))+'Hearts Desire II'!H54*COS(RADIANS(J$4))*J$3)+J$2,"")</f>
        <v>-1096.5065510771656</v>
      </c>
      <c r="I30" s="44">
        <f>IF('Hearts Desire II'!I54&lt;&gt;"",'Hearts Desire II'!I54*COS(RADIANS(J$4))-'Hearts Desire II'!J54*SIN(RADIANS(J$4))+J$1,"")</f>
        <v>6253.4054378668361</v>
      </c>
      <c r="J30" s="42">
        <f>IF('Hearts Desire II'!J54&lt;&gt;"",('Hearts Desire II'!I54*SIN(RADIANS(J$4))+'Hearts Desire II'!J54*COS(RADIANS(J$4))*J$3)+J$2,"")</f>
        <v>-1020.4142595350772</v>
      </c>
      <c r="K30" s="36"/>
      <c r="L30" s="44">
        <f>IF('Hearts Desire II'!L54&lt;&gt;"",'Hearts Desire II'!L54*COS(RADIANS(O$4))-'Hearts Desire II'!M54*SIN(RADIANS(O$4))+O$1,"")</f>
        <v>6168.1555244259462</v>
      </c>
      <c r="M30" s="42">
        <f>IF('Hearts Desire II'!M54&lt;&gt;"",('Hearts Desire II'!L54*SIN(RADIANS(O$4))+'Hearts Desire II'!M54*COS(RADIANS(O$4))*O$3)+O$2,"")</f>
        <v>-951.9369396653824</v>
      </c>
      <c r="N30" s="44">
        <f>IF('Hearts Desire II'!N54&lt;&gt;"",'Hearts Desire II'!N54*COS(RADIANS(O$4))-'Hearts Desire II'!O54*SIN(RADIANS(O$4))+O$1,"")</f>
        <v>6228.3112412483542</v>
      </c>
      <c r="O30" s="42">
        <f>IF('Hearts Desire II'!O54&lt;&gt;"",('Hearts Desire II'!N54*SIN(RADIANS(O$4))+'Hearts Desire II'!O54*COS(RADIANS(O$4))*O$3)+O$2,"")</f>
        <v>-98.448369827359443</v>
      </c>
      <c r="P30" s="36"/>
      <c r="Q30" s="44">
        <f>IF('Hearts Desire II'!Q54&lt;&gt;"",'Hearts Desire II'!Q54*COS(RADIANS(T$4))-'Hearts Desire II'!R54*SIN(RADIANS(T$4))+T$1,"")</f>
        <v>6593.7339873059573</v>
      </c>
      <c r="R30" s="42">
        <f>IF('Hearts Desire II'!R54&lt;&gt;"",('Hearts Desire II'!Q54*SIN(RADIANS(T$4))+'Hearts Desire II'!R54*COS(RADIANS(T$4))*T$3)+T$2,"")</f>
        <v>247.12397063039089</v>
      </c>
      <c r="S30" s="44">
        <f>IF('Hearts Desire II'!S54&lt;&gt;"",'Hearts Desire II'!S54*COS(RADIANS(T$4))-'Hearts Desire II'!T54*SIN(RADIANS(T$4))+T$1,"")</f>
        <v>6551.7903305659638</v>
      </c>
      <c r="T30" s="42">
        <f>IF('Hearts Desire II'!T54&lt;&gt;"",('Hearts Desire II'!S54*SIN(RADIANS(T$4))+'Hearts Desire II'!T54*COS(RADIANS(T$4))*T$3)+T$2,"")</f>
        <v>917.14336440851559</v>
      </c>
      <c r="U30" s="36"/>
      <c r="V30" s="44">
        <f>IF('Hearts Desire II'!V54&lt;&gt;"",'Hearts Desire II'!V54*COS(RADIANS(Y$4))-'Hearts Desire II'!W54*SIN(RADIANS(Y$4))+Y$1,"")</f>
        <v>6588.7806671552871</v>
      </c>
      <c r="W30" s="42">
        <f>IF('Hearts Desire II'!W54&lt;&gt;"",('Hearts Desire II'!V54*SIN(RADIANS(Y$4))+'Hearts Desire II'!W54*COS(RADIANS(Y$4))*Y$3)+Y$2,"")</f>
        <v>945.49997713843788</v>
      </c>
      <c r="X30" s="44">
        <f>IF('Hearts Desire II'!X54&lt;&gt;"",'Hearts Desire II'!X54*COS(RADIANS(Y$4))-'Hearts Desire II'!Y54*SIN(RADIANS(Y$4))+Y$1,"")</f>
        <v>6584.2099416041783</v>
      </c>
      <c r="Y30" s="42">
        <f>IF('Hearts Desire II'!Y54&lt;&gt;"",('Hearts Desire II'!X54*SIN(RADIANS(Y$4))+'Hearts Desire II'!Y54*COS(RADIANS(Y$4))*Y$3)+Y$2,"")</f>
        <v>1050.2164689147517</v>
      </c>
    </row>
    <row r="31" spans="1:27" x14ac:dyDescent="0.25">
      <c r="A31" s="33">
        <v>25</v>
      </c>
      <c r="B31" s="44">
        <f>IF('Hearts Desire II'!B55&lt;&gt;"",'Hearts Desire II'!B55*COS(RADIANS(E$4))-'Hearts Desire II'!C55*SIN(RADIANS(E$4))+E$1,"")</f>
        <v>6225.5572202384492</v>
      </c>
      <c r="C31" s="42">
        <f>IF('Hearts Desire II'!C55&lt;&gt;"",('Hearts Desire II'!B55*SIN(RADIANS(E$4))+'Hearts Desire II'!C55*COS(RADIANS(E$4))*E$3)+E$2,"")</f>
        <v>-1000.3703477085069</v>
      </c>
      <c r="D31" s="44">
        <f>IF('Hearts Desire II'!D55&lt;&gt;"",'Hearts Desire II'!D55*COS(RADIANS(E$4))-'Hearts Desire II'!E55*SIN(RADIANS(E$4))+E$1,"")</f>
        <v>6249.1466222986364</v>
      </c>
      <c r="E31" s="42">
        <f>IF('Hearts Desire II'!E55&lt;&gt;"",('Hearts Desire II'!D55*SIN(RADIANS(E$4))+'Hearts Desire II'!E55*COS(RADIANS(E$4))*E$3)+E$2,"")</f>
        <v>-927.91360121308503</v>
      </c>
      <c r="F31" s="34"/>
      <c r="G31" s="44">
        <f>IF('Hearts Desire II'!G55&lt;&gt;"",'Hearts Desire II'!G55*COS(RADIANS(J$4))-'Hearts Desire II'!H55*SIN(RADIANS(J$4))+J$1,"")</f>
        <v>6253.4158662382915</v>
      </c>
      <c r="H31" s="42">
        <f>IF('Hearts Desire II'!H55&lt;&gt;"",('Hearts Desire II'!G55*SIN(RADIANS(J$4))+'Hearts Desire II'!H55*COS(RADIANS(J$4))*J$3)+J$2,"")</f>
        <v>-1020.4142407642057</v>
      </c>
      <c r="I31" s="44">
        <f>IF('Hearts Desire II'!I55&lt;&gt;"",'Hearts Desire II'!I55*COS(RADIANS(J$4))-'Hearts Desire II'!J55*SIN(RADIANS(J$4))+J$1,"")</f>
        <v>6253.4158662382915</v>
      </c>
      <c r="J31" s="42">
        <f>IF('Hearts Desire II'!J55&lt;&gt;"",('Hearts Desire II'!I55*SIN(RADIANS(J$4))+'Hearts Desire II'!J55*COS(RADIANS(J$4))*J$3)+J$2,"")</f>
        <v>-1020.4142407642057</v>
      </c>
      <c r="K31" s="36"/>
      <c r="L31" s="44">
        <f>IF('Hearts Desire II'!L55&lt;&gt;"",'Hearts Desire II'!L55*COS(RADIANS(O$4))-'Hearts Desire II'!M55*SIN(RADIANS(O$4))+O$1,"")</f>
        <v>6168.1655986620144</v>
      </c>
      <c r="M31" s="42">
        <f>IF('Hearts Desire II'!M55&lt;&gt;"",('Hearts Desire II'!L55*SIN(RADIANS(O$4))+'Hearts Desire II'!M55*COS(RADIANS(O$4))*O$3)+O$2,"")</f>
        <v>-951.93963429907512</v>
      </c>
      <c r="N31" s="44">
        <f>IF('Hearts Desire II'!N55&lt;&gt;"",'Hearts Desire II'!N55*COS(RADIANS(O$4))-'Hearts Desire II'!O55*SIN(RADIANS(O$4))+O$1,"")</f>
        <v>6228.3226242115588</v>
      </c>
      <c r="O31" s="42">
        <f>IF('Hearts Desire II'!O55&lt;&gt;"",('Hearts Desire II'!N55*SIN(RADIANS(O$4))+'Hearts Desire II'!O55*COS(RADIANS(O$4))*O$3)+O$2,"")</f>
        <v>-98.450790646392875</v>
      </c>
      <c r="P31" s="36"/>
      <c r="Q31" s="44">
        <f>IF('Hearts Desire II'!Q55&lt;&gt;"",'Hearts Desire II'!Q55*COS(RADIANS(T$4))-'Hearts Desire II'!R55*SIN(RADIANS(T$4))+T$1,"")</f>
        <v>6593.7456218499492</v>
      </c>
      <c r="R31" s="42">
        <f>IF('Hearts Desire II'!R55&lt;&gt;"",('Hearts Desire II'!Q55*SIN(RADIANS(T$4))+'Hearts Desire II'!R55*COS(RADIANS(T$4))*T$3)+T$2,"")</f>
        <v>247.12370680806134</v>
      </c>
      <c r="S31" s="44">
        <f>IF('Hearts Desire II'!S55&lt;&gt;"",'Hearts Desire II'!S55*COS(RADIANS(T$4))-'Hearts Desire II'!T55*SIN(RADIANS(T$4))+T$1,"")</f>
        <v>6551.8017675339333</v>
      </c>
      <c r="T31" s="42">
        <f>IF('Hearts Desire II'!T55&lt;&gt;"",('Hearts Desire II'!S55*SIN(RADIANS(T$4))+'Hearts Desire II'!T55*COS(RADIANS(T$4))*T$3)+T$2,"")</f>
        <v>917.14219306943505</v>
      </c>
      <c r="U31" s="36"/>
      <c r="V31" s="44">
        <f>IF('Hearts Desire II'!V55&lt;&gt;"",'Hearts Desire II'!V55*COS(RADIANS(Y$4))-'Hearts Desire II'!W55*SIN(RADIANS(Y$4))+Y$1,"")</f>
        <v>6588.7920973078444</v>
      </c>
      <c r="W31" s="42">
        <f>IF('Hearts Desire II'!W55&lt;&gt;"",('Hearts Desire II'!V55*SIN(RADIANS(Y$4))+'Hearts Desire II'!W55*COS(RADIANS(Y$4))*Y$3)+Y$2,"")</f>
        <v>945.49874106235927</v>
      </c>
      <c r="X31" s="44">
        <f>IF('Hearts Desire II'!X55&lt;&gt;"",'Hearts Desire II'!X55*COS(RADIANS(Y$4))-'Hearts Desire II'!Y55*SIN(RADIANS(Y$4))+Y$1,"")</f>
        <v>6584.2213015282596</v>
      </c>
      <c r="Y31" s="42">
        <f>IF('Hearts Desire II'!Y55&lt;&gt;"",('Hearts Desire II'!X55*SIN(RADIANS(Y$4))+'Hearts Desire II'!Y55*COS(RADIANS(Y$4))*Y$3)+Y$2,"")</f>
        <v>1050.2153100935416</v>
      </c>
    </row>
    <row r="32" spans="1:27" x14ac:dyDescent="0.25">
      <c r="A32" s="33">
        <v>26</v>
      </c>
      <c r="B32" s="44">
        <f>IF('Hearts Desire II'!B56&lt;&gt;"",'Hearts Desire II'!B56*COS(RADIANS(E$4))-'Hearts Desire II'!C56*SIN(RADIANS(E$4))+E$1,"")</f>
        <v>6272.9998101826941</v>
      </c>
      <c r="C32" s="42">
        <f>IF('Hearts Desire II'!C56&lt;&gt;"",('Hearts Desire II'!B56*SIN(RADIANS(E$4))+'Hearts Desire II'!C56*COS(RADIANS(E$4))*E$3)+E$2,"")</f>
        <v>-1015.8160085075617</v>
      </c>
      <c r="D32" s="44">
        <f>IF('Hearts Desire II'!D56&lt;&gt;"",'Hearts Desire II'!D56*COS(RADIANS(E$4))-'Hearts Desire II'!E56*SIN(RADIANS(E$4))+E$1,"")</f>
        <v>6317.181230981997</v>
      </c>
      <c r="E32" s="42">
        <f>IF('Hearts Desire II'!E56&lt;&gt;"",('Hearts Desire II'!D56*SIN(RADIANS(E$4))+'Hearts Desire II'!E56*COS(RADIANS(E$4))*E$3)+E$2,"")</f>
        <v>-880.10921956501795</v>
      </c>
      <c r="F32" s="34"/>
      <c r="G32" s="44" t="str">
        <f>IF('Hearts Desire II'!G56&lt;&gt;"",'Hearts Desire II'!G56*COS(RADIANS(J$4))-'Hearts Desire II'!H56*SIN(RADIANS(J$4))+J$1,"")</f>
        <v/>
      </c>
      <c r="H32" s="42" t="str">
        <f>IF('Hearts Desire II'!H56&lt;&gt;"",('Hearts Desire II'!G56*SIN(RADIANS(J$4))+'Hearts Desire II'!H56*COS(RADIANS(J$4))*J$3)+J$2,"")</f>
        <v/>
      </c>
      <c r="I32" s="44" t="str">
        <f>IF('Hearts Desire II'!I56&lt;&gt;"",'Hearts Desire II'!I56*COS(RADIANS(J$4))-'Hearts Desire II'!J56*SIN(RADIANS(J$4))+J$1,"")</f>
        <v/>
      </c>
      <c r="J32" s="42" t="str">
        <f>IF('Hearts Desire II'!J56&lt;&gt;"",('Hearts Desire II'!I56*SIN(RADIANS(J$4))+'Hearts Desire II'!J56*COS(RADIANS(J$4))*J$3)+J$2,"")</f>
        <v/>
      </c>
      <c r="K32" s="36"/>
      <c r="L32" s="44">
        <f>IF('Hearts Desire II'!L56&lt;&gt;"",'Hearts Desire II'!L56*COS(RADIANS(O$4))-'Hearts Desire II'!M56*SIN(RADIANS(O$4))+O$1,"")</f>
        <v>6232.8345986195254</v>
      </c>
      <c r="M32" s="42">
        <f>IF('Hearts Desire II'!M56&lt;&gt;"",('Hearts Desire II'!L56*SIN(RADIANS(O$4))+'Hearts Desire II'!M56*COS(RADIANS(O$4))*O$3)+O$2,"")</f>
        <v>-899.67217472890388</v>
      </c>
      <c r="N32" s="44">
        <f>IF('Hearts Desire II'!N56&lt;&gt;"",'Hearts Desire II'!N56*COS(RADIANS(O$4))-'Hearts Desire II'!O56*SIN(RADIANS(O$4))+O$1,"")</f>
        <v>6285.3341767389284</v>
      </c>
      <c r="O32" s="42">
        <f>IF('Hearts Desire II'!O56&lt;&gt;"",('Hearts Desire II'!N56*SIN(RADIANS(O$4))+'Hearts Desire II'!O56*COS(RADIANS(O$4))*O$3)+O$2,"")</f>
        <v>-110.71532142754597</v>
      </c>
      <c r="P32" s="36"/>
      <c r="Q32" s="44">
        <f>IF('Hearts Desire II'!Q56&lt;&gt;"",'Hearts Desire II'!Q56*COS(RADIANS(T$4))-'Hearts Desire II'!R56*SIN(RADIANS(T$4))+T$1,"")</f>
        <v>6652.0437613413633</v>
      </c>
      <c r="R32" s="42">
        <f>IF('Hearts Desire II'!R56&lt;&gt;"",('Hearts Desire II'!Q56*SIN(RADIANS(T$4))+'Hearts Desire II'!R56*COS(RADIANS(T$4))*T$3)+T$2,"")</f>
        <v>245.68747259929864</v>
      </c>
      <c r="S32" s="44">
        <f>IF('Hearts Desire II'!S56&lt;&gt;"",'Hearts Desire II'!S56*COS(RADIANS(T$4))-'Hearts Desire II'!T56*SIN(RADIANS(T$4))+T$1,"")</f>
        <v>6609.2182557526367</v>
      </c>
      <c r="T32" s="42">
        <f>IF('Hearts Desire II'!T56&lt;&gt;"",('Hearts Desire II'!S56*SIN(RADIANS(T$4))+'Hearts Desire II'!T56*COS(RADIANS(T$4))*T$3)+T$2,"")</f>
        <v>911.03848180807995</v>
      </c>
      <c r="U32" s="36"/>
      <c r="V32" s="44">
        <f>IF('Hearts Desire II'!V56&lt;&gt;"",'Hearts Desire II'!V56*COS(RADIANS(Y$4))-'Hearts Desire II'!W56*SIN(RADIANS(Y$4))+Y$1,"")</f>
        <v>6646.174478698169</v>
      </c>
      <c r="W32" s="42">
        <f>IF('Hearts Desire II'!W56&lt;&gt;"",('Hearts Desire II'!V56*SIN(RADIANS(Y$4))+'Hearts Desire II'!W56*COS(RADIANS(Y$4))*Y$3)+Y$2,"")</f>
        <v>939.08229995330976</v>
      </c>
      <c r="X32" s="44">
        <f>IF('Hearts Desire II'!X56&lt;&gt;"",'Hearts Desire II'!X56*COS(RADIANS(Y$4))-'Hearts Desire II'!Y56*SIN(RADIANS(Y$4))+Y$1,"")</f>
        <v>6641.2454396022658</v>
      </c>
      <c r="Y32" s="42">
        <f>IF('Hearts Desire II'!Y56&lt;&gt;"",('Hearts Desire II'!X56*SIN(RADIANS(Y$4))+'Hearts Desire II'!Y56*COS(RADIANS(Y$4))*Y$3)+Y$2,"")</f>
        <v>1044.1877342196533</v>
      </c>
    </row>
    <row r="33" spans="1:25" x14ac:dyDescent="0.25">
      <c r="A33" s="33">
        <v>27</v>
      </c>
      <c r="B33" s="44">
        <f>IF('Hearts Desire II'!B57&lt;&gt;"",'Hearts Desire II'!B57*COS(RADIANS(E$4))-'Hearts Desire II'!C57*SIN(RADIANS(E$4))+E$1,"")</f>
        <v>6463.1749977977261</v>
      </c>
      <c r="C33" s="42">
        <f>IF('Hearts Desire II'!C57&lt;&gt;"",('Hearts Desire II'!B57*SIN(RADIANS(E$4))+'Hearts Desire II'!C57*COS(RADIANS(E$4))*E$3)+E$2,"")</f>
        <v>-1077.7304495983708</v>
      </c>
      <c r="D33" s="44">
        <f>IF('Hearts Desire II'!D57&lt;&gt;"",'Hearts Desire II'!D57*COS(RADIANS(E$4))-'Hearts Desire II'!E57*SIN(RADIANS(E$4))+E$1,"")</f>
        <v>6589.9002053624317</v>
      </c>
      <c r="E33" s="42">
        <f>IF('Hearts Desire II'!E57&lt;&gt;"",('Hearts Desire II'!D57*SIN(RADIANS(E$4))+'Hearts Desire II'!E57*COS(RADIANS(E$4))*E$3)+E$2,"")</f>
        <v>-688.48377790792517</v>
      </c>
      <c r="F33" s="34"/>
      <c r="G33" s="44" t="str">
        <f>IF('Hearts Desire II'!G57&lt;&gt;"",'Hearts Desire II'!G57*COS(RADIANS(J$4))-'Hearts Desire II'!H57*SIN(RADIANS(J$4))+J$1,"")</f>
        <v/>
      </c>
      <c r="H33" s="42" t="str">
        <f>IF('Hearts Desire II'!H57&lt;&gt;"",('Hearts Desire II'!G57*SIN(RADIANS(J$4))+'Hearts Desire II'!H57*COS(RADIANS(J$4))*J$3)+J$2,"")</f>
        <v/>
      </c>
      <c r="I33" s="44" t="str">
        <f>IF('Hearts Desire II'!I57&lt;&gt;"",'Hearts Desire II'!I57*COS(RADIANS(J$4))-'Hearts Desire II'!J57*SIN(RADIANS(J$4))+J$1,"")</f>
        <v/>
      </c>
      <c r="J33" s="42" t="str">
        <f>IF('Hearts Desire II'!J57&lt;&gt;"",('Hearts Desire II'!I57*SIN(RADIANS(J$4))+'Hearts Desire II'!J57*COS(RADIANS(J$4))*J$3)+J$2,"")</f>
        <v/>
      </c>
      <c r="K33" s="36"/>
      <c r="L33" s="44">
        <f>IF('Hearts Desire II'!L57&lt;&gt;"",'Hearts Desire II'!L57*COS(RADIANS(O$4))-'Hearts Desire II'!M57*SIN(RADIANS(O$4))+O$1,"")</f>
        <v>6492.1178056354292</v>
      </c>
      <c r="M33" s="42">
        <f>IF('Hearts Desire II'!M57&lt;&gt;"",('Hearts Desire II'!L57*SIN(RADIANS(O$4))+'Hearts Desire II'!M57*COS(RADIANS(O$4))*O$3)+O$2,"")</f>
        <v>-690.22488437417064</v>
      </c>
      <c r="N33" s="44">
        <f>IF('Hearts Desire II'!N57&lt;&gt;"",'Hearts Desire II'!N57*COS(RADIANS(O$4))-'Hearts Desire II'!O57*SIN(RADIANS(O$4))+O$1,"")</f>
        <v>6518.4876341095542</v>
      </c>
      <c r="O33" s="42">
        <f>IF('Hearts Desire II'!O57&lt;&gt;"",('Hearts Desire II'!N57*SIN(RADIANS(O$4))+'Hearts Desire II'!O57*COS(RADIANS(O$4))*O$3)+O$2,"")</f>
        <v>-163.98004249365471</v>
      </c>
      <c r="P33" s="36"/>
      <c r="Q33" s="44">
        <f>IF('Hearts Desire II'!Q57&lt;&gt;"",'Hearts Desire II'!Q57*COS(RADIANS(T$4))-'Hearts Desire II'!R57*SIN(RADIANS(T$4))+T$1,"")</f>
        <v>6891.0596072731223</v>
      </c>
      <c r="R33" s="42">
        <f>IF('Hearts Desire II'!R57&lt;&gt;"",('Hearts Desire II'!Q57*SIN(RADIANS(T$4))+'Hearts Desire II'!R57*COS(RADIANS(T$4))*T$3)+T$2,"")</f>
        <v>237.37539778900134</v>
      </c>
      <c r="S33" s="44">
        <f>IF('Hearts Desire II'!S57&lt;&gt;"",'Hearts Desire II'!S57*COS(RADIANS(T$4))-'Hearts Desire II'!T57*SIN(RADIANS(T$4))+T$1,"")</f>
        <v>6847.2638930137491</v>
      </c>
      <c r="T33" s="42">
        <f>IF('Hearts Desire II'!T57&lt;&gt;"",('Hearts Desire II'!S57*SIN(RADIANS(T$4))+'Hearts Desire II'!T57*COS(RADIANS(T$4))*T$3)+T$2,"")</f>
        <v>880.9685232604744</v>
      </c>
      <c r="U33" s="36"/>
      <c r="V33" s="44">
        <f>IF('Hearts Desire II'!V57&lt;&gt;"",'Hearts Desire II'!V57*COS(RADIANS(Y$4))-'Hearts Desire II'!W57*SIN(RADIANS(Y$4))+Y$1,"")</f>
        <v>6884.0872798074852</v>
      </c>
      <c r="W33" s="42">
        <f>IF('Hearts Desire II'!W57&lt;&gt;"",('Hearts Desire II'!V57*SIN(RADIANS(Y$4))+'Hearts Desire II'!W57*COS(RADIANS(Y$4))*Y$3)+Y$2,"")</f>
        <v>907.97881310019363</v>
      </c>
      <c r="X33" s="44">
        <f>IF('Hearts Desire II'!X57&lt;&gt;"",'Hearts Desire II'!X57*COS(RADIANS(Y$4))-'Hearts Desire II'!Y57*SIN(RADIANS(Y$4))+Y$1,"")</f>
        <v>6877.5693037613974</v>
      </c>
      <c r="Y33" s="42">
        <f>IF('Hearts Desire II'!Y57&lt;&gt;"",('Hearts Desire II'!X57*SIN(RADIANS(Y$4))+'Hearts Desire II'!Y57*COS(RADIANS(Y$4))*Y$3)+Y$2,"")</f>
        <v>1014.705350412133</v>
      </c>
    </row>
    <row r="34" spans="1:25" x14ac:dyDescent="0.25">
      <c r="A34" s="33">
        <v>28</v>
      </c>
      <c r="B34" s="44">
        <f>IF('Hearts Desire II'!B58&lt;&gt;"",'Hearts Desire II'!B58*COS(RADIANS(E$4))-'Hearts Desire II'!C58*SIN(RADIANS(E$4))+E$1,"")</f>
        <v>6610.9211461839559</v>
      </c>
      <c r="C34" s="42">
        <f>IF('Hearts Desire II'!C58&lt;&gt;"",('Hearts Desire II'!B58*SIN(RADIANS(E$4))+'Hearts Desire II'!C58*COS(RADIANS(E$4))*E$3)+E$2,"")</f>
        <v>-946.94268270449027</v>
      </c>
      <c r="D34" s="44">
        <f>IF('Hearts Desire II'!D58&lt;&gt;"",'Hearts Desire II'!D58*COS(RADIANS(E$4))-'Hearts Desire II'!E58*SIN(RADIANS(E$4))+E$1,"")</f>
        <v>6726.2596925526486</v>
      </c>
      <c r="E34" s="42">
        <f>IF('Hearts Desire II'!E58&lt;&gt;"",('Hearts Desire II'!D58*SIN(RADIANS(E$4))+'Hearts Desire II'!E58*COS(RADIANS(E$4))*E$3)+E$2,"")</f>
        <v>-592.67105707937844</v>
      </c>
      <c r="F34" s="34"/>
      <c r="G34" s="44" t="str">
        <f>IF('Hearts Desire II'!G58&lt;&gt;"",'Hearts Desire II'!G58*COS(RADIANS(J$4))-'Hearts Desire II'!H58*SIN(RADIANS(J$4))+J$1,"")</f>
        <v/>
      </c>
      <c r="H34" s="42" t="str">
        <f>IF('Hearts Desire II'!H58&lt;&gt;"",('Hearts Desire II'!G58*SIN(RADIANS(J$4))+'Hearts Desire II'!H58*COS(RADIANS(J$4))*J$3)+J$2,"")</f>
        <v/>
      </c>
      <c r="I34" s="44" t="str">
        <f>IF('Hearts Desire II'!I58&lt;&gt;"",'Hearts Desire II'!I58*COS(RADIANS(J$4))-'Hearts Desire II'!J58*SIN(RADIANS(J$4))+J$1,"")</f>
        <v/>
      </c>
      <c r="J34" s="42" t="str">
        <f>IF('Hearts Desire II'!J58&lt;&gt;"",('Hearts Desire II'!I58*SIN(RADIANS(J$4))+'Hearts Desire II'!J58*COS(RADIANS(J$4))*J$3)+J$2,"")</f>
        <v/>
      </c>
      <c r="K34" s="36"/>
      <c r="L34" s="44">
        <f>IF('Hearts Desire II'!L58&lt;&gt;"",'Hearts Desire II'!L58*COS(RADIANS(O$4))-'Hearts Desire II'!M58*SIN(RADIANS(O$4))+O$1,"")</f>
        <v>6621.860801610198</v>
      </c>
      <c r="M34" s="42">
        <f>IF('Hearts Desire II'!M58&lt;&gt;"",('Hearts Desire II'!L58*SIN(RADIANS(O$4))+'Hearts Desire II'!M58*COS(RADIANS(O$4))*O$3)+O$2,"")</f>
        <v>-585.62688145423476</v>
      </c>
      <c r="N34" s="44">
        <f>IF('Hearts Desire II'!N58&lt;&gt;"",'Hearts Desire II'!N58*COS(RADIANS(O$4))-'Hearts Desire II'!O58*SIN(RADIANS(O$4))+O$1,"")</f>
        <v>6638.102464227778</v>
      </c>
      <c r="O34" s="42">
        <f>IF('Hearts Desire II'!O58&lt;&gt;"",('Hearts Desire II'!N58*SIN(RADIANS(O$4))+'Hearts Desire II'!O58*COS(RADIANS(O$4))*O$3)+O$2,"")</f>
        <v>-193.43736090922948</v>
      </c>
      <c r="P34" s="36"/>
      <c r="Q34" s="44">
        <f>IF('Hearts Desire II'!Q58&lt;&gt;"",'Hearts Desire II'!Q58*COS(RADIANS(T$4))-'Hearts Desire II'!R58*SIN(RADIANS(T$4))+T$1,"")</f>
        <v>7014.1105527770833</v>
      </c>
      <c r="R34" s="42">
        <f>IF('Hearts Desire II'!R58&lt;&gt;"",('Hearts Desire II'!Q58*SIN(RADIANS(T$4))+'Hearts Desire II'!R58*COS(RADIANS(T$4))*T$3)+T$2,"")</f>
        <v>231.55251164642232</v>
      </c>
      <c r="S34" s="44">
        <f>IF('Hearts Desire II'!S58&lt;&gt;"",'Hearts Desire II'!S58*COS(RADIANS(T$4))-'Hearts Desire II'!T58*SIN(RADIANS(T$4))+T$1,"")</f>
        <v>6971.9190481994774</v>
      </c>
      <c r="T34" s="42">
        <f>IF('Hearts Desire II'!T58&lt;&gt;"",('Hearts Desire II'!S58*SIN(RADIANS(T$4))+'Hearts Desire II'!T58*COS(RADIANS(T$4))*T$3)+T$2,"")</f>
        <v>862.2136762918833</v>
      </c>
      <c r="U34" s="36"/>
      <c r="V34" s="44">
        <f>IF('Hearts Desire II'!V58&lt;&gt;"",'Hearts Desire II'!V58*COS(RADIANS(Y$4))-'Hearts Desire II'!W58*SIN(RADIANS(Y$4))+Y$1,"")</f>
        <v>7008.6624661238911</v>
      </c>
      <c r="W34" s="42">
        <f>IF('Hearts Desire II'!W58&lt;&gt;"",('Hearts Desire II'!V58*SIN(RADIANS(Y$4))+'Hearts Desire II'!W58*COS(RADIANS(Y$4))*Y$3)+Y$2,"")</f>
        <v>888.69993985961833</v>
      </c>
      <c r="X34" s="44">
        <f>IF('Hearts Desire II'!X58&lt;&gt;"",'Hearts Desire II'!X58*COS(RADIANS(Y$4))-'Hearts Desire II'!Y58*SIN(RADIANS(Y$4))+Y$1,"")</f>
        <v>7001.2669029954404</v>
      </c>
      <c r="Y34" s="42">
        <f>IF('Hearts Desire II'!Y58&lt;&gt;"",('Hearts Desire II'!X58*SIN(RADIANS(Y$4))+'Hearts Desire II'!Y58*COS(RADIANS(Y$4))*Y$3)+Y$2,"")</f>
        <v>996.26804076092742</v>
      </c>
    </row>
    <row r="35" spans="1:25" x14ac:dyDescent="0.25">
      <c r="A35" s="33">
        <v>29</v>
      </c>
      <c r="B35" s="44">
        <f>IF('Hearts Desire II'!B59&lt;&gt;"",'Hearts Desire II'!B59*COS(RADIANS(E$4))-'Hearts Desire II'!C59*SIN(RADIANS(E$4))+E$1,"")</f>
        <v>6787.9039959163119</v>
      </c>
      <c r="C35" s="42">
        <f>IF('Hearts Desire II'!C59&lt;&gt;"",('Hearts Desire II'!B59*SIN(RADIANS(E$4))+'Hearts Desire II'!C59*COS(RADIANS(E$4))*E$3)+E$2,"")</f>
        <v>-726.35203516134118</v>
      </c>
      <c r="D35" s="44">
        <f>IF('Hearts Desire II'!D59&lt;&gt;"",'Hearts Desire II'!D59*COS(RADIANS(E$4))-'Hearts Desire II'!E59*SIN(RADIANS(E$4))+E$1,"")</f>
        <v>6862.6191797428655</v>
      </c>
      <c r="E35" s="42">
        <f>IF('Hearts Desire II'!E59&lt;&gt;"",('Hearts Desire II'!D59*SIN(RADIANS(E$4))+'Hearts Desire II'!E59*COS(RADIANS(E$4))*E$3)+E$2,"")</f>
        <v>-496.85833625083114</v>
      </c>
      <c r="F35" s="34"/>
      <c r="G35" s="44" t="str">
        <f>IF('Hearts Desire II'!G59&lt;&gt;"",'Hearts Desire II'!G59*COS(RADIANS(J$4))-'Hearts Desire II'!H59*SIN(RADIANS(J$4))+J$1,"")</f>
        <v/>
      </c>
      <c r="H35" s="42" t="str">
        <f>IF('Hearts Desire II'!H59&lt;&gt;"",('Hearts Desire II'!G59*SIN(RADIANS(J$4))+'Hearts Desire II'!H59*COS(RADIANS(J$4))*J$3)+J$2,"")</f>
        <v/>
      </c>
      <c r="I35" s="44" t="str">
        <f>IF('Hearts Desire II'!I59&lt;&gt;"",'Hearts Desire II'!I59*COS(RADIANS(J$4))-'Hearts Desire II'!J59*SIN(RADIANS(J$4))+J$1,"")</f>
        <v/>
      </c>
      <c r="J35" s="42" t="str">
        <f>IF('Hearts Desire II'!J59&lt;&gt;"",('Hearts Desire II'!I59*SIN(RADIANS(J$4))+'Hearts Desire II'!J59*COS(RADIANS(J$4))*J$3)+J$2,"")</f>
        <v/>
      </c>
      <c r="K35" s="36"/>
      <c r="L35" s="44">
        <f>IF('Hearts Desire II'!L59&lt;&gt;"",'Hearts Desire II'!L59*COS(RADIANS(O$4))-'Hearts Desire II'!M59*SIN(RADIANS(O$4))+O$1,"")</f>
        <v>6751.6368717190471</v>
      </c>
      <c r="M35" s="42">
        <f>IF('Hearts Desire II'!M59&lt;&gt;"",('Hearts Desire II'!L59*SIN(RADIANS(O$4))+'Hearts Desire II'!M59*COS(RADIANS(O$4))*O$3)+O$2,"")</f>
        <v>-481.06991685382593</v>
      </c>
      <c r="N35" s="44">
        <f>IF('Hearts Desire II'!N59&lt;&gt;"",'Hearts Desire II'!N59*COS(RADIANS(O$4))-'Hearts Desire II'!O59*SIN(RADIANS(O$4))+O$1,"")</f>
        <v>6759.9452105771788</v>
      </c>
      <c r="O35" s="42">
        <f>IF('Hearts Desire II'!O59&lt;&gt;"",('Hearts Desire II'!N59*SIN(RADIANS(O$4))+'Hearts Desire II'!O59*COS(RADIANS(O$4))*O$3)+O$2,"")</f>
        <v>-224.95749095728905</v>
      </c>
      <c r="P35" s="36"/>
      <c r="Q35" s="44">
        <f>IF('Hearts Desire II'!Q59&lt;&gt;"",'Hearts Desire II'!Q59*COS(RADIANS(T$4))-'Hearts Desire II'!R59*SIN(RADIANS(T$4))+T$1,"")</f>
        <v>7139.7689423356996</v>
      </c>
      <c r="R35" s="42">
        <f>IF('Hearts Desire II'!R59&lt;&gt;"",('Hearts Desire II'!Q59*SIN(RADIANS(T$4))+'Hearts Desire II'!R59*COS(RADIANS(T$4))*T$3)+T$2,"")</f>
        <v>224.54233548985871</v>
      </c>
      <c r="S35" s="44">
        <f>IF('Hearts Desire II'!S59&lt;&gt;"",'Hearts Desire II'!S59*COS(RADIANS(T$4))-'Hearts Desire II'!T59*SIN(RADIANS(T$4))+T$1,"")</f>
        <v>7100.9959682310782</v>
      </c>
      <c r="T35" s="42">
        <f>IF('Hearts Desire II'!T59&lt;&gt;"",('Hearts Desire II'!S59*SIN(RADIANS(T$4))+'Hearts Desire II'!T59*COS(RADIANS(T$4))*T$3)+T$2,"")</f>
        <v>840.75294876456837</v>
      </c>
      <c r="U35" s="36"/>
      <c r="V35" s="44">
        <f>IF('Hearts Desire II'!V59&lt;&gt;"",'Hearts Desire II'!V59*COS(RADIANS(Y$4))-'Hearts Desire II'!W59*SIN(RADIANS(Y$4))+Y$1,"")</f>
        <v>7137.6372092945785</v>
      </c>
      <c r="W35" s="42">
        <f>IF('Hearts Desire II'!W59&lt;&gt;"",('Hearts Desire II'!V59*SIN(RADIANS(Y$4))+'Hearts Desire II'!W59*COS(RADIANS(Y$4))*Y$3)+Y$2,"")</f>
        <v>866.63345543411174</v>
      </c>
      <c r="X35" s="44">
        <f>IF('Hearts Desire II'!X59&lt;&gt;"",'Hearts Desire II'!X59*COS(RADIANS(Y$4))-'Hearts Desire II'!Y59*SIN(RADIANS(Y$4))+Y$1,"")</f>
        <v>7129.3154229274869</v>
      </c>
      <c r="Y35" s="42">
        <f>IF('Hearts Desire II'!Y59&lt;&gt;"",('Hearts Desire II'!X59*SIN(RADIANS(Y$4))+'Hearts Desire II'!Y59*COS(RADIANS(Y$4))*Y$3)+Y$2,"")</f>
        <v>975.05843904914445</v>
      </c>
    </row>
    <row r="36" spans="1:25" x14ac:dyDescent="0.25">
      <c r="A36" s="33">
        <v>30</v>
      </c>
      <c r="B36" s="44">
        <f>IF('Hearts Desire II'!B60&lt;&gt;"",'Hearts Desire II'!B60*COS(RADIANS(E$4))-'Hearts Desire II'!C60*SIN(RADIANS(E$4))+E$1,"")</f>
        <v>7113.4138829470612</v>
      </c>
      <c r="C36" s="42">
        <f>IF('Hearts Desire II'!C60&lt;&gt;"",('Hearts Desire II'!B60*SIN(RADIANS(E$4))+'Hearts Desire II'!C60*COS(RADIANS(E$4))*E$3)+E$2,"")</f>
        <v>-320.63793986681168</v>
      </c>
      <c r="D36" s="44">
        <f>IF('Hearts Desire II'!D60&lt;&gt;"",'Hearts Desire II'!D60*COS(RADIANS(E$4))-'Hearts Desire II'!E60*SIN(RADIANS(E$4))+E$1,"")</f>
        <v>7113.4138829470612</v>
      </c>
      <c r="E36" s="42">
        <f>IF('Hearts Desire II'!E60&lt;&gt;"",('Hearts Desire II'!D60*SIN(RADIANS(E$4))+'Hearts Desire II'!E60*COS(RADIANS(E$4))*E$3)+E$2,"")</f>
        <v>-320.63793986681168</v>
      </c>
      <c r="F36" s="34"/>
      <c r="G36" s="44" t="str">
        <f>IF('Hearts Desire II'!G60&lt;&gt;"",'Hearts Desire II'!G60*COS(RADIANS(J$4))-'Hearts Desire II'!H60*SIN(RADIANS(J$4))+J$1,"")</f>
        <v/>
      </c>
      <c r="H36" s="42" t="str">
        <f>IF('Hearts Desire II'!H60&lt;&gt;"",('Hearts Desire II'!G60*SIN(RADIANS(J$4))+'Hearts Desire II'!H60*COS(RADIANS(J$4))*J$3)+J$2,"")</f>
        <v/>
      </c>
      <c r="I36" s="44" t="str">
        <f>IF('Hearts Desire II'!I60&lt;&gt;"",'Hearts Desire II'!I60*COS(RADIANS(J$4))-'Hearts Desire II'!J60*SIN(RADIANS(J$4))+J$1,"")</f>
        <v/>
      </c>
      <c r="J36" s="42" t="str">
        <f>IF('Hearts Desire II'!J60&lt;&gt;"",('Hearts Desire II'!I60*SIN(RADIANS(J$4))+'Hearts Desire II'!J60*COS(RADIANS(J$4))*J$3)+J$2,"")</f>
        <v/>
      </c>
      <c r="K36" s="35"/>
      <c r="L36" s="44">
        <f>IF('Hearts Desire II'!L60&lt;&gt;"",'Hearts Desire II'!L60*COS(RADIANS(O$4))-'Hearts Desire II'!M60*SIN(RADIANS(O$4))+O$1,"")</f>
        <v>6990.3677445870371</v>
      </c>
      <c r="M36" s="42">
        <f>IF('Hearts Desire II'!M60&lt;&gt;"",('Hearts Desire II'!L60*SIN(RADIANS(O$4))+'Hearts Desire II'!M60*COS(RADIANS(O$4))*O$3)+O$2,"")</f>
        <v>-288.82220790334384</v>
      </c>
      <c r="N36" s="44">
        <f>IF('Hearts Desire II'!N60&lt;&gt;"",'Hearts Desire II'!N60*COS(RADIANS(O$4))-'Hearts Desire II'!O60*SIN(RADIANS(O$4))+O$1,"")</f>
        <v>6990.3677445870371</v>
      </c>
      <c r="O36" s="42">
        <f>IF('Hearts Desire II'!O60&lt;&gt;"",('Hearts Desire II'!N60*SIN(RADIANS(O$4))+'Hearts Desire II'!O60*COS(RADIANS(O$4))*O$3)+O$2,"")</f>
        <v>-288.82220790334384</v>
      </c>
      <c r="P36" s="35"/>
      <c r="Q36" s="44">
        <f>IF('Hearts Desire II'!Q60&lt;&gt;"",'Hearts Desire II'!Q60*COS(RADIANS(T$4))-'Hearts Desire II'!R60*SIN(RADIANS(T$4))+T$1,"")</f>
        <v>7378.3309345730968</v>
      </c>
      <c r="R36" s="42">
        <f>IF('Hearts Desire II'!R60&lt;&gt;"",('Hearts Desire II'!Q60*SIN(RADIANS(T$4))+'Hearts Desire II'!R60*COS(RADIANS(T$4))*T$3)+T$2,"")</f>
        <v>208.37378237440055</v>
      </c>
      <c r="S36" s="44">
        <f>IF('Hearts Desire II'!S60&lt;&gt;"",'Hearts Desire II'!S60*COS(RADIANS(T$4))-'Hearts Desire II'!T60*SIN(RADIANS(T$4))+T$1,"")</f>
        <v>7351.7468954985434</v>
      </c>
      <c r="T36" s="42">
        <f>IF('Hearts Desire II'!T60&lt;&gt;"",('Hearts Desire II'!S60*SIN(RADIANS(T$4))+'Hearts Desire II'!T60*COS(RADIANS(T$4))*T$3)+T$2,"")</f>
        <v>793.79958581379015</v>
      </c>
      <c r="U36" s="35"/>
      <c r="V36" s="44">
        <f>IF('Hearts Desire II'!V60&lt;&gt;"",'Hearts Desire II'!V60*COS(RADIANS(Y$4))-'Hearts Desire II'!W60*SIN(RADIANS(Y$4))+Y$1,"")</f>
        <v>7388.0692119112282</v>
      </c>
      <c r="W36" s="42">
        <f>IF('Hearts Desire II'!W60&lt;&gt;"",('Hearts Desire II'!V60*SIN(RADIANS(Y$4))+'Hearts Desire II'!W60*COS(RADIANS(Y$4))*Y$3)+Y$2,"")</f>
        <v>818.0077638370135</v>
      </c>
      <c r="X36" s="44">
        <f>IF('Hearts Desire II'!X60&lt;&gt;"",'Hearts Desire II'!X60*COS(RADIANS(Y$4))-'Hearts Desire II'!Y60*SIN(RADIANS(Y$4))+Y$1,"")</f>
        <v>7377.9394710103325</v>
      </c>
      <c r="Y36" s="42">
        <f>IF('Hearts Desire II'!Y60&lt;&gt;"",('Hearts Desire II'!X60*SIN(RADIANS(Y$4))+'Hearts Desire II'!Y60*COS(RADIANS(Y$4))*Y$3)+Y$2,"")</f>
        <v>928.03458142267084</v>
      </c>
    </row>
    <row r="37" spans="1:25" x14ac:dyDescent="0.25">
      <c r="A37" s="33">
        <v>31</v>
      </c>
      <c r="B37" s="44" t="str">
        <f>IF('Hearts Desire II'!B61&lt;&gt;"",'Hearts Desire II'!B61*COS(RADIANS(E$4))-'Hearts Desire II'!C61*SIN(RADIANS(E$4))+E$1,"")</f>
        <v/>
      </c>
      <c r="C37" s="42" t="str">
        <f>IF('Hearts Desire II'!C61&lt;&gt;"",('Hearts Desire II'!B61*SIN(RADIANS(E$4))+'Hearts Desire II'!C61*COS(RADIANS(E$4))*E$3)+E$2,"")</f>
        <v/>
      </c>
      <c r="D37" s="44" t="str">
        <f>IF('Hearts Desire II'!D61&lt;&gt;"",'Hearts Desire II'!D61*COS(RADIANS(E$4))-'Hearts Desire II'!E61*SIN(RADIANS(E$4))+E$1,"")</f>
        <v/>
      </c>
      <c r="E37" s="42" t="str">
        <f>IF('Hearts Desire II'!E61&lt;&gt;"",('Hearts Desire II'!D61*SIN(RADIANS(E$4))+'Hearts Desire II'!E61*COS(RADIANS(E$4))*E$3)+E$2,"")</f>
        <v/>
      </c>
      <c r="F37" s="34"/>
      <c r="G37" s="44" t="str">
        <f>IF('Hearts Desire II'!G61&lt;&gt;"",'Hearts Desire II'!G61*COS(RADIANS(J$4))-'Hearts Desire II'!H61*SIN(RADIANS(J$4))+J$1,"")</f>
        <v/>
      </c>
      <c r="H37" s="42" t="str">
        <f>IF('Hearts Desire II'!H61&lt;&gt;"",('Hearts Desire II'!G61*SIN(RADIANS(J$4))+'Hearts Desire II'!H61*COS(RADIANS(J$4))*J$3)+J$2,"")</f>
        <v/>
      </c>
      <c r="I37" s="44" t="str">
        <f>IF('Hearts Desire II'!I61&lt;&gt;"",'Hearts Desire II'!I61*COS(RADIANS(J$4))-'Hearts Desire II'!J61*SIN(RADIANS(J$4))+J$1,"")</f>
        <v/>
      </c>
      <c r="J37" s="42" t="str">
        <f>IF('Hearts Desire II'!J61&lt;&gt;"",('Hearts Desire II'!I61*SIN(RADIANS(J$4))+'Hearts Desire II'!J61*COS(RADIANS(J$4))*J$3)+J$2,"")</f>
        <v/>
      </c>
      <c r="K37" s="35"/>
      <c r="L37" s="44" t="str">
        <f>IF('Hearts Desire II'!L61&lt;&gt;"",'Hearts Desire II'!L61*COS(RADIANS(O$4))-'Hearts Desire II'!M61*SIN(RADIANS(O$4))+O$1,"")</f>
        <v/>
      </c>
      <c r="M37" s="42" t="str">
        <f>IF('Hearts Desire II'!M61&lt;&gt;"",('Hearts Desire II'!L61*SIN(RADIANS(O$4))+'Hearts Desire II'!M61*COS(RADIANS(O$4))*O$3)+O$2,"")</f>
        <v/>
      </c>
      <c r="N37" s="44" t="str">
        <f>IF('Hearts Desire II'!N61&lt;&gt;"",'Hearts Desire II'!N61*COS(RADIANS(O$4))-'Hearts Desire II'!O61*SIN(RADIANS(O$4))+O$1,"")</f>
        <v/>
      </c>
      <c r="O37" s="42" t="str">
        <f>IF('Hearts Desire II'!O61&lt;&gt;"",('Hearts Desire II'!N61*SIN(RADIANS(O$4))+'Hearts Desire II'!O61*COS(RADIANS(O$4))*O$3)+O$2,"")</f>
        <v/>
      </c>
      <c r="P37" s="35"/>
      <c r="Q37" s="44">
        <f>IF('Hearts Desire II'!Q61&lt;&gt;"",'Hearts Desire II'!Q61*COS(RADIANS(T$4))-'Hearts Desire II'!R61*SIN(RADIANS(T$4))+T$1,"")</f>
        <v>7400.1439735041404</v>
      </c>
      <c r="R37" s="42">
        <f>IF('Hearts Desire II'!R61&lt;&gt;"",('Hearts Desire II'!Q61*SIN(RADIANS(T$4))+'Hearts Desire II'!R61*COS(RADIANS(T$4))*T$3)+T$2,"")</f>
        <v>248.27173789769427</v>
      </c>
      <c r="S37" s="44">
        <f>IF('Hearts Desire II'!S61&lt;&gt;"",'Hearts Desire II'!S61*COS(RADIANS(T$4))-'Hearts Desire II'!T61*SIN(RADIANS(T$4))+T$1,"")</f>
        <v>7374.5960002255633</v>
      </c>
      <c r="T37" s="42">
        <f>IF('Hearts Desire II'!T61&lt;&gt;"",('Hearts Desire II'!S61*SIN(RADIANS(T$4))+'Hearts Desire II'!T61*COS(RADIANS(T$4))*T$3)+T$2,"")</f>
        <v>789.21650162493552</v>
      </c>
      <c r="U37" s="35"/>
      <c r="V37" s="44">
        <f>IF('Hearts Desire II'!V61&lt;&gt;"",'Hearts Desire II'!V61*COS(RADIANS(Y$4))-'Hearts Desire II'!W61*SIN(RADIANS(Y$4))+Y$1,"")</f>
        <v>7410.8747773096393</v>
      </c>
      <c r="W37" s="42">
        <f>IF('Hearts Desire II'!W61&lt;&gt;"",('Hearts Desire II'!V61*SIN(RADIANS(Y$4))+'Hearts Desire II'!W61*COS(RADIANS(Y$4))*Y$3)+Y$2,"")</f>
        <v>813.21272115031684</v>
      </c>
      <c r="X37" s="44">
        <f>IF('Hearts Desire II'!X61&lt;&gt;"",'Hearts Desire II'!X61*COS(RADIANS(Y$4))-'Hearts Desire II'!Y61*SIN(RADIANS(Y$4))+Y$1,"")</f>
        <v>7400.581592238198</v>
      </c>
      <c r="Y37" s="42">
        <f>IF('Hearts Desire II'!Y61&lt;&gt;"",('Hearts Desire II'!X61*SIN(RADIANS(Y$4))+'Hearts Desire II'!Y61*COS(RADIANS(Y$4))*Y$3)+Y$2,"")</f>
        <v>923.3808200115036</v>
      </c>
    </row>
    <row r="38" spans="1:25" x14ac:dyDescent="0.25">
      <c r="A38" s="33">
        <v>32</v>
      </c>
      <c r="B38" s="44" t="str">
        <f>IF('Hearts Desire II'!B62&lt;&gt;"",'Hearts Desire II'!B62*COS(RADIANS(E$4))-'Hearts Desire II'!C62*SIN(RADIANS(E$4))+E$1,"")</f>
        <v/>
      </c>
      <c r="C38" s="42" t="str">
        <f>IF('Hearts Desire II'!C62&lt;&gt;"",('Hearts Desire II'!B62*SIN(RADIANS(E$4))+'Hearts Desire II'!C62*COS(RADIANS(E$4))*E$3)+E$2,"")</f>
        <v/>
      </c>
      <c r="D38" s="44" t="str">
        <f>IF('Hearts Desire II'!D62&lt;&gt;"",'Hearts Desire II'!D62*COS(RADIANS(E$4))-'Hearts Desire II'!E62*SIN(RADIANS(E$4))+E$1,"")</f>
        <v/>
      </c>
      <c r="E38" s="42" t="str">
        <f>IF('Hearts Desire II'!E62&lt;&gt;"",('Hearts Desire II'!D62*SIN(RADIANS(E$4))+'Hearts Desire II'!E62*COS(RADIANS(E$4))*E$3)+E$2,"")</f>
        <v/>
      </c>
      <c r="F38" s="34"/>
      <c r="G38" s="44" t="str">
        <f>IF('Hearts Desire II'!G62&lt;&gt;"",'Hearts Desire II'!G62*COS(RADIANS(J$4))-'Hearts Desire II'!H62*SIN(RADIANS(J$4))+J$1,"")</f>
        <v/>
      </c>
      <c r="H38" s="42" t="str">
        <f>IF('Hearts Desire II'!H62&lt;&gt;"",('Hearts Desire II'!G62*SIN(RADIANS(J$4))+'Hearts Desire II'!H62*COS(RADIANS(J$4))*J$3)+J$2,"")</f>
        <v/>
      </c>
      <c r="I38" s="44" t="str">
        <f>IF('Hearts Desire II'!I62&lt;&gt;"",'Hearts Desire II'!I62*COS(RADIANS(J$4))-'Hearts Desire II'!J62*SIN(RADIANS(J$4))+J$1,"")</f>
        <v/>
      </c>
      <c r="J38" s="42" t="str">
        <f>IF('Hearts Desire II'!J62&lt;&gt;"",('Hearts Desire II'!I62*SIN(RADIANS(J$4))+'Hearts Desire II'!J62*COS(RADIANS(J$4))*J$3)+J$2,"")</f>
        <v/>
      </c>
      <c r="K38" s="35"/>
      <c r="L38" s="44" t="str">
        <f>IF('Hearts Desire II'!L62&lt;&gt;"",'Hearts Desire II'!L62*COS(RADIANS(O$4))-'Hearts Desire II'!M62*SIN(RADIANS(O$4))+O$1,"")</f>
        <v/>
      </c>
      <c r="M38" s="42" t="str">
        <f>IF('Hearts Desire II'!M62&lt;&gt;"",('Hearts Desire II'!L62*SIN(RADIANS(O$4))+'Hearts Desire II'!M62*COS(RADIANS(O$4))*O$3)+O$2,"")</f>
        <v/>
      </c>
      <c r="N38" s="44" t="str">
        <f>IF('Hearts Desire II'!N62&lt;&gt;"",'Hearts Desire II'!N62*COS(RADIANS(O$4))-'Hearts Desire II'!O62*SIN(RADIANS(O$4))+O$1,"")</f>
        <v/>
      </c>
      <c r="O38" s="42" t="str">
        <f>IF('Hearts Desire II'!O62&lt;&gt;"",('Hearts Desire II'!N62*SIN(RADIANS(O$4))+'Hearts Desire II'!O62*COS(RADIANS(O$4))*O$3)+O$2,"")</f>
        <v/>
      </c>
      <c r="P38" s="35"/>
      <c r="Q38" s="44">
        <f>IF('Hearts Desire II'!Q62&lt;&gt;"",'Hearts Desire II'!Q62*COS(RADIANS(T$4))-'Hearts Desire II'!R62*SIN(RADIANS(T$4))+T$1,"")</f>
        <v>7535.8211606672658</v>
      </c>
      <c r="R38" s="42">
        <f>IF('Hearts Desire II'!R62&lt;&gt;"",('Hearts Desire II'!Q62*SIN(RADIANS(T$4))+'Hearts Desire II'!R62*COS(RADIANS(T$4))*T$3)+T$2,"")</f>
        <v>496.41456726496199</v>
      </c>
      <c r="S38" s="44">
        <f>IF('Hearts Desire II'!S62&lt;&gt;"",'Hearts Desire II'!S62*COS(RADIANS(T$4))-'Hearts Desire II'!T62*SIN(RADIANS(T$4))+T$1,"")</f>
        <v>7520.3792850914233</v>
      </c>
      <c r="T38" s="42">
        <f>IF('Hearts Desire II'!T62&lt;&gt;"",('Hearts Desire II'!S62*SIN(RADIANS(T$4))+'Hearts Desire II'!T62*COS(RADIANS(T$4))*T$3)+T$2,"")</f>
        <v>758.88189350474568</v>
      </c>
      <c r="U38" s="35"/>
      <c r="V38" s="44">
        <f>IF('Hearts Desire II'!V62&lt;&gt;"",'Hearts Desire II'!V62*COS(RADIANS(Y$4))-'Hearts Desire II'!W62*SIN(RADIANS(Y$4))+Y$1,"")</f>
        <v>7556.3223567270798</v>
      </c>
      <c r="W38" s="42">
        <f>IF('Hearts Desire II'!W62&lt;&gt;"",('Hearts Desire II'!V62*SIN(RADIANS(Y$4))+'Hearts Desire II'!W62*COS(RADIANS(Y$4))*Y$3)+Y$2,"")</f>
        <v>781.30729468876962</v>
      </c>
      <c r="X38" s="44">
        <f>IF('Hearts Desire II'!X62&lt;&gt;"",'Hearts Desire II'!X62*COS(RADIANS(Y$4))-'Hearts Desire II'!Y62*SIN(RADIANS(Y$4))+Y$1,"")</f>
        <v>7544.9957517277307</v>
      </c>
      <c r="Y38" s="42">
        <f>IF('Hearts Desire II'!Y62&lt;&gt;"",('Hearts Desire II'!X62*SIN(RADIANS(Y$4))+'Hearts Desire II'!Y62*COS(RADIANS(Y$4))*Y$3)+Y$2,"")</f>
        <v>892.35700760305872</v>
      </c>
    </row>
    <row r="39" spans="1:25" x14ac:dyDescent="0.25">
      <c r="A39" s="33">
        <v>33</v>
      </c>
      <c r="B39" s="44" t="str">
        <f>IF('Hearts Desire II'!B63&lt;&gt;"",'Hearts Desire II'!B63*COS(RADIANS(E$4))-'Hearts Desire II'!C63*SIN(RADIANS(E$4))+E$1,"")</f>
        <v/>
      </c>
      <c r="C39" s="42" t="str">
        <f>IF('Hearts Desire II'!C63&lt;&gt;"",('Hearts Desire II'!B63*SIN(RADIANS(E$4))+'Hearts Desire II'!C63*COS(RADIANS(E$4))*E$3)+E$2,"")</f>
        <v/>
      </c>
      <c r="D39" s="44" t="str">
        <f>IF('Hearts Desire II'!D63&lt;&gt;"",'Hearts Desire II'!D63*COS(RADIANS(E$4))-'Hearts Desire II'!E63*SIN(RADIANS(E$4))+E$1,"")</f>
        <v/>
      </c>
      <c r="E39" s="42" t="str">
        <f>IF('Hearts Desire II'!E63&lt;&gt;"",('Hearts Desire II'!D63*SIN(RADIANS(E$4))+'Hearts Desire II'!E63*COS(RADIANS(E$4))*E$3)+E$2,"")</f>
        <v/>
      </c>
      <c r="F39" s="34"/>
      <c r="G39" s="44" t="str">
        <f>IF('Hearts Desire II'!G63&lt;&gt;"",'Hearts Desire II'!G63*COS(RADIANS(J$4))-'Hearts Desire II'!H63*SIN(RADIANS(J$4))+J$1,"")</f>
        <v/>
      </c>
      <c r="H39" s="42" t="str">
        <f>IF('Hearts Desire II'!H63&lt;&gt;"",('Hearts Desire II'!G63*SIN(RADIANS(J$4))+'Hearts Desire II'!H63*COS(RADIANS(J$4))*J$3)+J$2,"")</f>
        <v/>
      </c>
      <c r="I39" s="44" t="str">
        <f>IF('Hearts Desire II'!I63&lt;&gt;"",'Hearts Desire II'!I63*COS(RADIANS(J$4))-'Hearts Desire II'!J63*SIN(RADIANS(J$4))+J$1,"")</f>
        <v/>
      </c>
      <c r="J39" s="42" t="str">
        <f>IF('Hearts Desire II'!J63&lt;&gt;"",('Hearts Desire II'!I63*SIN(RADIANS(J$4))+'Hearts Desire II'!J63*COS(RADIANS(J$4))*J$3)+J$2,"")</f>
        <v/>
      </c>
      <c r="K39" s="35"/>
      <c r="L39" s="44" t="str">
        <f>IF('Hearts Desire II'!L63&lt;&gt;"",'Hearts Desire II'!L63*COS(RADIANS(O$4))-'Hearts Desire II'!M63*SIN(RADIANS(O$4))+O$1,"")</f>
        <v/>
      </c>
      <c r="M39" s="42" t="str">
        <f>IF('Hearts Desire II'!M63&lt;&gt;"",('Hearts Desire II'!L63*SIN(RADIANS(O$4))+'Hearts Desire II'!M63*COS(RADIANS(O$4))*O$3)+O$2,"")</f>
        <v/>
      </c>
      <c r="N39" s="44" t="str">
        <f>IF('Hearts Desire II'!N63&lt;&gt;"",'Hearts Desire II'!N63*COS(RADIANS(O$4))-'Hearts Desire II'!O63*SIN(RADIANS(O$4))+O$1,"")</f>
        <v/>
      </c>
      <c r="O39" s="42" t="str">
        <f>IF('Hearts Desire II'!O63&lt;&gt;"",('Hearts Desire II'!N63*SIN(RADIANS(O$4))+'Hearts Desire II'!O63*COS(RADIANS(O$4))*O$3)+O$2,"")</f>
        <v/>
      </c>
      <c r="P39" s="35"/>
      <c r="Q39" s="44">
        <f>IF('Hearts Desire II'!Q63&lt;&gt;"",'Hearts Desire II'!Q63*COS(RADIANS(T$4))-'Hearts Desire II'!R63*SIN(RADIANS(T$4))+T$1,"")</f>
        <v>7662.2811756815854</v>
      </c>
      <c r="R39" s="42">
        <f>IF('Hearts Desire II'!R63&lt;&gt;"",('Hearts Desire II'!Q63*SIN(RADIANS(T$4))+'Hearts Desire II'!R63*COS(RADIANS(T$4))*T$3)+T$2,"")</f>
        <v>727.58100489904268</v>
      </c>
      <c r="S39" s="44">
        <f>IF('Hearts Desire II'!S63&lt;&gt;"",'Hearts Desire II'!S63*COS(RADIANS(T$4))-'Hearts Desire II'!T63*SIN(RADIANS(T$4))+T$1,"")</f>
        <v>7662.2811756815854</v>
      </c>
      <c r="T39" s="42">
        <f>IF('Hearts Desire II'!T63&lt;&gt;"",('Hearts Desire II'!S63*SIN(RADIANS(T$4))+'Hearts Desire II'!T63*COS(RADIANS(T$4))*T$3)+T$2,"")</f>
        <v>727.58100489904268</v>
      </c>
      <c r="U39" s="35"/>
      <c r="V39" s="44">
        <f>IF('Hearts Desire II'!V63&lt;&gt;"",'Hearts Desire II'!V63*COS(RADIANS(Y$4))-'Hearts Desire II'!W63*SIN(RADIANS(Y$4))+Y$1,"")</f>
        <v>7697.8092351013211</v>
      </c>
      <c r="W39" s="42">
        <f>IF('Hearts Desire II'!W63&lt;&gt;"",('Hearts Desire II'!V63*SIN(RADIANS(Y$4))+'Hearts Desire II'!W63*COS(RADIANS(Y$4))*Y$3)+Y$2,"")</f>
        <v>748.18093919225635</v>
      </c>
      <c r="X39" s="44">
        <f>IF('Hearts Desire II'!X63&lt;&gt;"",'Hearts Desire II'!X63*COS(RADIANS(Y$4))-'Hearts Desire II'!Y63*SIN(RADIANS(Y$4))+Y$1,"")</f>
        <v>7685.5194259897798</v>
      </c>
      <c r="Y39" s="42">
        <f>IF('Hearts Desire II'!Y63&lt;&gt;"",('Hearts Desire II'!X63*SIN(RADIANS(Y$4))+'Hearts Desire II'!Y63*COS(RADIANS(Y$4))*Y$3)+Y$2,"")</f>
        <v>860.0416900853462</v>
      </c>
    </row>
    <row r="40" spans="1:25" x14ac:dyDescent="0.25">
      <c r="A40" s="33">
        <v>34</v>
      </c>
      <c r="B40" s="44" t="str">
        <f>IF('Hearts Desire II'!B64&lt;&gt;"",'Hearts Desire II'!B64*COS(RADIANS(E$4))-'Hearts Desire II'!C64*SIN(RADIANS(E$4))+E$1,"")</f>
        <v/>
      </c>
      <c r="C40" s="42" t="str">
        <f>IF('Hearts Desire II'!C64&lt;&gt;"",('Hearts Desire II'!B64*SIN(RADIANS(E$4))+'Hearts Desire II'!C64*COS(RADIANS(E$4))*E$3)+E$2,"")</f>
        <v/>
      </c>
      <c r="D40" s="44" t="str">
        <f>IF('Hearts Desire II'!D64&lt;&gt;"",'Hearts Desire II'!D64*COS(RADIANS(E$4))-'Hearts Desire II'!E64*SIN(RADIANS(E$4))+E$1,"")</f>
        <v/>
      </c>
      <c r="E40" s="42" t="str">
        <f>IF('Hearts Desire II'!E64&lt;&gt;"",('Hearts Desire II'!D64*SIN(RADIANS(E$4))+'Hearts Desire II'!E64*COS(RADIANS(E$4))*E$3)+E$2,"")</f>
        <v/>
      </c>
      <c r="F40" s="34"/>
      <c r="G40" s="44" t="str">
        <f>IF('Hearts Desire II'!G64&lt;&gt;"",'Hearts Desire II'!G64*COS(RADIANS(J$4))-'Hearts Desire II'!H64*SIN(RADIANS(J$4))+J$1,"")</f>
        <v/>
      </c>
      <c r="H40" s="42" t="str">
        <f>IF('Hearts Desire II'!H64&lt;&gt;"",('Hearts Desire II'!G64*SIN(RADIANS(J$4))+'Hearts Desire II'!H64*COS(RADIANS(J$4))*J$3)+J$2,"")</f>
        <v/>
      </c>
      <c r="I40" s="44" t="str">
        <f>IF('Hearts Desire II'!I64&lt;&gt;"",'Hearts Desire II'!I64*COS(RADIANS(J$4))-'Hearts Desire II'!J64*SIN(RADIANS(J$4))+J$1,"")</f>
        <v/>
      </c>
      <c r="J40" s="42" t="str">
        <f>IF('Hearts Desire II'!J64&lt;&gt;"",('Hearts Desire II'!I64*SIN(RADIANS(J$4))+'Hearts Desire II'!J64*COS(RADIANS(J$4))*J$3)+J$2,"")</f>
        <v/>
      </c>
      <c r="K40" s="35"/>
      <c r="L40" s="44" t="str">
        <f>IF('Hearts Desire II'!L64&lt;&gt;"",'Hearts Desire II'!L64*COS(RADIANS(O$4))-'Hearts Desire II'!M64*SIN(RADIANS(O$4))+O$1,"")</f>
        <v/>
      </c>
      <c r="M40" s="42" t="str">
        <f>IF('Hearts Desire II'!M64&lt;&gt;"",('Hearts Desire II'!L64*SIN(RADIANS(O$4))+'Hearts Desire II'!M64*COS(RADIANS(O$4))*O$3)+O$2,"")</f>
        <v/>
      </c>
      <c r="N40" s="44" t="str">
        <f>IF('Hearts Desire II'!N64&lt;&gt;"",'Hearts Desire II'!N64*COS(RADIANS(O$4))-'Hearts Desire II'!O64*SIN(RADIANS(O$4))+O$1,"")</f>
        <v/>
      </c>
      <c r="O40" s="42" t="str">
        <f>IF('Hearts Desire II'!O64&lt;&gt;"",('Hearts Desire II'!N64*SIN(RADIANS(O$4))+'Hearts Desire II'!O64*COS(RADIANS(O$4))*O$3)+O$2,"")</f>
        <v/>
      </c>
      <c r="P40" s="35"/>
      <c r="Q40" s="44" t="str">
        <f>IF('Hearts Desire II'!Q64&lt;&gt;"",'Hearts Desire II'!Q64*COS(RADIANS(T$4))-'Hearts Desire II'!R64*SIN(RADIANS(T$4))+T$1,"")</f>
        <v/>
      </c>
      <c r="R40" s="42" t="str">
        <f>IF('Hearts Desire II'!R64&lt;&gt;"",('Hearts Desire II'!Q64*SIN(RADIANS(T$4))+'Hearts Desire II'!R64*COS(RADIANS(T$4))*T$3)+T$2,"")</f>
        <v/>
      </c>
      <c r="S40" s="44" t="str">
        <f>IF('Hearts Desire II'!S64&lt;&gt;"",'Hearts Desire II'!S64*COS(RADIANS(T$4))-'Hearts Desire II'!T64*SIN(RADIANS(T$4))+T$1,"")</f>
        <v/>
      </c>
      <c r="T40" s="42" t="str">
        <f>IF('Hearts Desire II'!T64&lt;&gt;"",('Hearts Desire II'!S64*SIN(RADIANS(T$4))+'Hearts Desire II'!T64*COS(RADIANS(T$4))*T$3)+T$2,"")</f>
        <v/>
      </c>
      <c r="U40" s="35"/>
      <c r="V40" s="44">
        <f>IF('Hearts Desire II'!V64&lt;&gt;"",'Hearts Desire II'!V64*COS(RADIANS(Y$4))-'Hearts Desire II'!W64*SIN(RADIANS(Y$4))+Y$1,"")</f>
        <v>7755.6276758061076</v>
      </c>
      <c r="W40" s="42">
        <f>IF('Hearts Desire II'!W64&lt;&gt;"",('Hearts Desire II'!V64*SIN(RADIANS(Y$4))+'Hearts Desire II'!W64*COS(RADIANS(Y$4))*Y$3)+Y$2,"")</f>
        <v>843.18441540414199</v>
      </c>
      <c r="X40" s="44">
        <f>IF('Hearts Desire II'!X64&lt;&gt;"",'Hearts Desire II'!X64*COS(RADIANS(Y$4))-'Hearts Desire II'!Y64*SIN(RADIANS(Y$4))+Y$1,"")</f>
        <v>7755.6276758061076</v>
      </c>
      <c r="Y40" s="42">
        <f>IF('Hearts Desire II'!Y64&lt;&gt;"",('Hearts Desire II'!X64*SIN(RADIANS(Y$4))+'Hearts Desire II'!Y64*COS(RADIANS(Y$4))*Y$3)+Y$2,"")</f>
        <v>843.18441540414199</v>
      </c>
    </row>
    <row r="41" spans="1:25" x14ac:dyDescent="0.25">
      <c r="A41" s="33"/>
      <c r="B41" s="44" t="str">
        <f>IF('Hearts Desire II'!B65&lt;&gt;"",'Hearts Desire II'!B65*COS(RADIANS(E$4))-'Hearts Desire II'!C65*SIN(RADIANS(E$4))+E$1,"")</f>
        <v/>
      </c>
      <c r="C41" s="42" t="str">
        <f>IF('Hearts Desire II'!C65&lt;&gt;"",('Hearts Desire II'!B65*SIN(RADIANS(E$4))+'Hearts Desire II'!C65*COS(RADIANS(E$4))*E$3)+E$2,"")</f>
        <v/>
      </c>
      <c r="D41" s="44" t="str">
        <f>IF('Hearts Desire II'!D65&lt;&gt;"",'Hearts Desire II'!D65*COS(RADIANS(E$4))-'Hearts Desire II'!E65*SIN(RADIANS(E$4))+E$1,"")</f>
        <v/>
      </c>
      <c r="E41" s="42" t="str">
        <f>IF('Hearts Desire II'!E65&lt;&gt;"",('Hearts Desire II'!D65*SIN(RADIANS(E$4))+'Hearts Desire II'!E65*COS(RADIANS(E$4))*E$3)+E$2,"")</f>
        <v/>
      </c>
      <c r="F41" s="34"/>
      <c r="G41" s="44" t="str">
        <f>IF('Hearts Desire II'!G65&lt;&gt;"",'Hearts Desire II'!G65*COS(RADIANS(J$4))-'Hearts Desire II'!H65*SIN(RADIANS(J$4))+J$1,"")</f>
        <v/>
      </c>
      <c r="H41" s="42" t="str">
        <f>IF('Hearts Desire II'!H65&lt;&gt;"",('Hearts Desire II'!G65*SIN(RADIANS(J$4))+'Hearts Desire II'!H65*COS(RADIANS(J$4))*J$3)+J$2,"")</f>
        <v/>
      </c>
      <c r="I41" s="44" t="str">
        <f>IF('Hearts Desire II'!I65&lt;&gt;"",'Hearts Desire II'!I65*COS(RADIANS(J$4))-'Hearts Desire II'!J65*SIN(RADIANS(J$4))+J$1,"")</f>
        <v/>
      </c>
      <c r="J41" s="42" t="str">
        <f>IF('Hearts Desire II'!J65&lt;&gt;"",('Hearts Desire II'!I65*SIN(RADIANS(J$4))+'Hearts Desire II'!J65*COS(RADIANS(J$4))*J$3)+J$2,"")</f>
        <v/>
      </c>
      <c r="K41" s="35"/>
      <c r="L41" s="44" t="str">
        <f>IF('Hearts Desire II'!L65&lt;&gt;"",'Hearts Desire II'!L65*COS(RADIANS(O$4))-'Hearts Desire II'!M65*SIN(RADIANS(O$4))+O$1,"")</f>
        <v/>
      </c>
      <c r="M41" s="42" t="str">
        <f>IF('Hearts Desire II'!M65&lt;&gt;"",('Hearts Desire II'!L65*SIN(RADIANS(O$4))+'Hearts Desire II'!M65*COS(RADIANS(O$4))*O$3)+O$2,"")</f>
        <v/>
      </c>
      <c r="N41" s="44" t="str">
        <f>IF('Hearts Desire II'!N65&lt;&gt;"",'Hearts Desire II'!N65*COS(RADIANS(O$4))-'Hearts Desire II'!O65*SIN(RADIANS(O$4))+O$1,"")</f>
        <v/>
      </c>
      <c r="O41" s="42" t="str">
        <f>IF('Hearts Desire II'!O65&lt;&gt;"",('Hearts Desire II'!N65*SIN(RADIANS(O$4))+'Hearts Desire II'!O65*COS(RADIANS(O$4))*O$3)+O$2,"")</f>
        <v/>
      </c>
      <c r="P41" s="35"/>
      <c r="Q41" s="44" t="str">
        <f>IF('Hearts Desire II'!Q65&lt;&gt;"",'Hearts Desire II'!Q65*COS(RADIANS(T$4))-'Hearts Desire II'!R65*SIN(RADIANS(T$4))+T$1,"")</f>
        <v/>
      </c>
      <c r="R41" s="42" t="str">
        <f>IF('Hearts Desire II'!R65&lt;&gt;"",('Hearts Desire II'!Q65*SIN(RADIANS(T$4))+'Hearts Desire II'!R65*COS(RADIANS(T$4))*T$3)+T$2,"")</f>
        <v/>
      </c>
      <c r="S41" s="44" t="str">
        <f>IF('Hearts Desire II'!S65&lt;&gt;"",'Hearts Desire II'!S65*COS(RADIANS(T$4))-'Hearts Desire II'!T65*SIN(RADIANS(T$4))+T$1,"")</f>
        <v/>
      </c>
      <c r="T41" s="42" t="str">
        <f>IF('Hearts Desire II'!T65&lt;&gt;"",('Hearts Desire II'!S65*SIN(RADIANS(T$4))+'Hearts Desire II'!T65*COS(RADIANS(T$4))*T$3)+T$2,"")</f>
        <v/>
      </c>
      <c r="U41" s="35"/>
      <c r="V41" s="44" t="str">
        <f>IF('Hearts Desire II'!V65&lt;&gt;"",'Hearts Desire II'!V65*COS(RADIANS(Y$4))-'Hearts Desire II'!W65*SIN(RADIANS(Y$4))+Y$1,"")</f>
        <v/>
      </c>
      <c r="W41" s="42" t="str">
        <f>IF('Hearts Desire II'!W65&lt;&gt;"",('Hearts Desire II'!V65*SIN(RADIANS(Y$4))+'Hearts Desire II'!W65*COS(RADIANS(Y$4))*Y$3)+Y$2,"")</f>
        <v/>
      </c>
      <c r="X41" s="44" t="str">
        <f>IF('Hearts Desire II'!X65&lt;&gt;"",'Hearts Desire II'!X65*COS(RADIANS(Y$4))-'Hearts Desire II'!Y65*SIN(RADIANS(Y$4))+Y$1,"")</f>
        <v/>
      </c>
      <c r="Y41" s="42" t="str">
        <f>IF('Hearts Desire II'!Y65&lt;&gt;"",('Hearts Desire II'!X65*SIN(RADIANS(Y$4))+'Hearts Desire II'!Y65*COS(RADIANS(Y$4))*Y$3)+Y$2,"")</f>
        <v/>
      </c>
    </row>
    <row r="42" spans="1:25" x14ac:dyDescent="0.25">
      <c r="A42" s="33"/>
      <c r="B42" s="44" t="str">
        <f>IF('Hearts Desire II'!B66&lt;&gt;"",'Hearts Desire II'!B66*COS(RADIANS(E$4))-'Hearts Desire II'!C66*SIN(RADIANS(E$4))+E$1,"")</f>
        <v/>
      </c>
      <c r="C42" s="42" t="str">
        <f>IF('Hearts Desire II'!C66&lt;&gt;"",('Hearts Desire II'!B66*SIN(RADIANS(E$4))+'Hearts Desire II'!C66*COS(RADIANS(E$4))*E$3)+E$2,"")</f>
        <v/>
      </c>
      <c r="D42" s="44" t="str">
        <f>IF('Hearts Desire II'!D66&lt;&gt;"",'Hearts Desire II'!D66*COS(RADIANS(E$4))-'Hearts Desire II'!E66*SIN(RADIANS(E$4))+E$1,"")</f>
        <v/>
      </c>
      <c r="E42" s="42" t="str">
        <f>IF('Hearts Desire II'!E66&lt;&gt;"",('Hearts Desire II'!D66*SIN(RADIANS(E$4))+'Hearts Desire II'!E66*COS(RADIANS(E$4))*E$3)+E$2,"")</f>
        <v/>
      </c>
      <c r="F42" s="34"/>
      <c r="G42" s="44" t="str">
        <f>IF('Hearts Desire II'!G66&lt;&gt;"",'Hearts Desire II'!G66*COS(RADIANS(J$4))-'Hearts Desire II'!H66*SIN(RADIANS(J$4))+J$1,"")</f>
        <v/>
      </c>
      <c r="H42" s="42" t="str">
        <f>IF('Hearts Desire II'!H66&lt;&gt;"",('Hearts Desire II'!G66*SIN(RADIANS(J$4))+'Hearts Desire II'!H66*COS(RADIANS(J$4))*J$3)+J$2,"")</f>
        <v/>
      </c>
      <c r="I42" s="44" t="str">
        <f>IF('Hearts Desire II'!I66&lt;&gt;"",'Hearts Desire II'!I66*COS(RADIANS(J$4))-'Hearts Desire II'!J66*SIN(RADIANS(J$4))+J$1,"")</f>
        <v/>
      </c>
      <c r="J42" s="42" t="str">
        <f>IF('Hearts Desire II'!J66&lt;&gt;"",('Hearts Desire II'!I66*SIN(RADIANS(J$4))+'Hearts Desire II'!J66*COS(RADIANS(J$4))*J$3)+J$2,"")</f>
        <v/>
      </c>
      <c r="K42" s="35"/>
      <c r="L42" s="44" t="str">
        <f>IF('Hearts Desire II'!L66&lt;&gt;"",'Hearts Desire II'!L66*COS(RADIANS(O$4))-'Hearts Desire II'!M66*SIN(RADIANS(O$4))+O$1,"")</f>
        <v/>
      </c>
      <c r="M42" s="42" t="str">
        <f>IF('Hearts Desire II'!M66&lt;&gt;"",('Hearts Desire II'!L66*SIN(RADIANS(O$4))+'Hearts Desire II'!M66*COS(RADIANS(O$4))*O$3)+O$2,"")</f>
        <v/>
      </c>
      <c r="N42" s="44" t="str">
        <f>IF('Hearts Desire II'!N66&lt;&gt;"",'Hearts Desire II'!N66*COS(RADIANS(O$4))-'Hearts Desire II'!O66*SIN(RADIANS(O$4))+O$1,"")</f>
        <v/>
      </c>
      <c r="O42" s="42" t="str">
        <f>IF('Hearts Desire II'!O66&lt;&gt;"",('Hearts Desire II'!N66*SIN(RADIANS(O$4))+'Hearts Desire II'!O66*COS(RADIANS(O$4))*O$3)+O$2,"")</f>
        <v/>
      </c>
      <c r="P42" s="35"/>
      <c r="Q42" s="44" t="str">
        <f>IF('Hearts Desire II'!Q66&lt;&gt;"",'Hearts Desire II'!Q66*COS(RADIANS(T$4))-'Hearts Desire II'!R66*SIN(RADIANS(T$4))+T$1,"")</f>
        <v/>
      </c>
      <c r="R42" s="42" t="str">
        <f>IF('Hearts Desire II'!R66&lt;&gt;"",('Hearts Desire II'!Q66*SIN(RADIANS(T$4))+'Hearts Desire II'!R66*COS(RADIANS(T$4))*T$3)+T$2,"")</f>
        <v/>
      </c>
      <c r="S42" s="44" t="str">
        <f>IF('Hearts Desire II'!S66&lt;&gt;"",'Hearts Desire II'!S66*COS(RADIANS(T$4))-'Hearts Desire II'!T66*SIN(RADIANS(T$4))+T$1,"")</f>
        <v/>
      </c>
      <c r="T42" s="42" t="str">
        <f>IF('Hearts Desire II'!T66&lt;&gt;"",('Hearts Desire II'!S66*SIN(RADIANS(T$4))+'Hearts Desire II'!T66*COS(RADIANS(T$4))*T$3)+T$2,"")</f>
        <v/>
      </c>
      <c r="U42" s="35"/>
      <c r="V42" s="44" t="str">
        <f>IF('Hearts Desire II'!V66&lt;&gt;"",'Hearts Desire II'!V66*COS(RADIANS(Y$4))-'Hearts Desire II'!W66*SIN(RADIANS(Y$4))+Y$1,"")</f>
        <v/>
      </c>
      <c r="W42" s="42" t="str">
        <f>IF('Hearts Desire II'!W66&lt;&gt;"",('Hearts Desire II'!V66*SIN(RADIANS(Y$4))+'Hearts Desire II'!W66*COS(RADIANS(Y$4))*Y$3)+Y$2,"")</f>
        <v/>
      </c>
      <c r="X42" s="44" t="str">
        <f>IF('Hearts Desire II'!X66&lt;&gt;"",'Hearts Desire II'!X66*COS(RADIANS(Y$4))-'Hearts Desire II'!Y66*SIN(RADIANS(Y$4))+Y$1,"")</f>
        <v/>
      </c>
      <c r="Y42" s="42" t="str">
        <f>IF('Hearts Desire II'!Y66&lt;&gt;"",('Hearts Desire II'!X66*SIN(RADIANS(Y$4))+'Hearts Desire II'!Y66*COS(RADIANS(Y$4))*Y$3)+Y$2,"")</f>
        <v/>
      </c>
    </row>
    <row r="43" spans="1:25" x14ac:dyDescent="0.25">
      <c r="A43" s="33"/>
      <c r="B43" s="44" t="str">
        <f>IF('Hearts Desire II'!B67&lt;&gt;"",'Hearts Desire II'!B67*COS(RADIANS(E$4))-'Hearts Desire II'!C67*SIN(RADIANS(E$4))+E$1,"")</f>
        <v/>
      </c>
      <c r="C43" s="42" t="str">
        <f>IF('Hearts Desire II'!C67&lt;&gt;"",('Hearts Desire II'!B67*SIN(RADIANS(E$4))+'Hearts Desire II'!C67*COS(RADIANS(E$4))*E$3)+E$2,"")</f>
        <v/>
      </c>
      <c r="D43" s="44" t="str">
        <f>IF('Hearts Desire II'!D67&lt;&gt;"",'Hearts Desire II'!D67*COS(RADIANS(E$4))-'Hearts Desire II'!E67*SIN(RADIANS(E$4))+E$1,"")</f>
        <v/>
      </c>
      <c r="E43" s="42" t="str">
        <f>IF('Hearts Desire II'!E67&lt;&gt;"",('Hearts Desire II'!D67*SIN(RADIANS(E$4))+'Hearts Desire II'!E67*COS(RADIANS(E$4))*E$3)+E$2,"")</f>
        <v/>
      </c>
      <c r="F43" s="34"/>
      <c r="G43" s="44" t="str">
        <f>IF('Hearts Desire II'!G67&lt;&gt;"",'Hearts Desire II'!G67*COS(RADIANS(J$4))-'Hearts Desire II'!H67*SIN(RADIANS(J$4))+J$1,"")</f>
        <v/>
      </c>
      <c r="H43" s="42" t="str">
        <f>IF('Hearts Desire II'!H67&lt;&gt;"",('Hearts Desire II'!G67*SIN(RADIANS(J$4))+'Hearts Desire II'!H67*COS(RADIANS(J$4))*J$3)+J$2,"")</f>
        <v/>
      </c>
      <c r="I43" s="44" t="str">
        <f>IF('Hearts Desire II'!I67&lt;&gt;"",'Hearts Desire II'!I67*COS(RADIANS(J$4))-'Hearts Desire II'!J67*SIN(RADIANS(J$4))+J$1,"")</f>
        <v/>
      </c>
      <c r="J43" s="42" t="str">
        <f>IF('Hearts Desire II'!J67&lt;&gt;"",('Hearts Desire II'!I67*SIN(RADIANS(J$4))+'Hearts Desire II'!J67*COS(RADIANS(J$4))*J$3)+J$2,"")</f>
        <v/>
      </c>
      <c r="K43" s="35"/>
      <c r="L43" s="44" t="str">
        <f>IF('Hearts Desire II'!L67&lt;&gt;"",'Hearts Desire II'!L67*COS(RADIANS(O$4))-'Hearts Desire II'!M67*SIN(RADIANS(O$4))+O$1,"")</f>
        <v/>
      </c>
      <c r="M43" s="42" t="str">
        <f>IF('Hearts Desire II'!M67&lt;&gt;"",('Hearts Desire II'!L67*SIN(RADIANS(O$4))+'Hearts Desire II'!M67*COS(RADIANS(O$4))*O$3)+O$2,"")</f>
        <v/>
      </c>
      <c r="N43" s="44" t="str">
        <f>IF('Hearts Desire II'!N67&lt;&gt;"",'Hearts Desire II'!N67*COS(RADIANS(O$4))-'Hearts Desire II'!O67*SIN(RADIANS(O$4))+O$1,"")</f>
        <v/>
      </c>
      <c r="O43" s="42" t="str">
        <f>IF('Hearts Desire II'!O67&lt;&gt;"",('Hearts Desire II'!N67*SIN(RADIANS(O$4))+'Hearts Desire II'!O67*COS(RADIANS(O$4))*O$3)+O$2,"")</f>
        <v/>
      </c>
      <c r="P43" s="35"/>
      <c r="Q43" s="44" t="str">
        <f>IF('Hearts Desire II'!Q67&lt;&gt;"",'Hearts Desire II'!Q67*COS(RADIANS(T$4))-'Hearts Desire II'!R67*SIN(RADIANS(T$4))+T$1,"")</f>
        <v/>
      </c>
      <c r="R43" s="42" t="str">
        <f>IF('Hearts Desire II'!R67&lt;&gt;"",('Hearts Desire II'!Q67*SIN(RADIANS(T$4))+'Hearts Desire II'!R67*COS(RADIANS(T$4))*T$3)+T$2,"")</f>
        <v/>
      </c>
      <c r="S43" s="44" t="str">
        <f>IF('Hearts Desire II'!S67&lt;&gt;"",'Hearts Desire II'!S67*COS(RADIANS(T$4))-'Hearts Desire II'!T67*SIN(RADIANS(T$4))+T$1,"")</f>
        <v/>
      </c>
      <c r="T43" s="42" t="str">
        <f>IF('Hearts Desire II'!T67&lt;&gt;"",('Hearts Desire II'!S67*SIN(RADIANS(T$4))+'Hearts Desire II'!T67*COS(RADIANS(T$4))*T$3)+T$2,"")</f>
        <v/>
      </c>
      <c r="U43" s="35"/>
      <c r="V43" s="44" t="str">
        <f>IF('Hearts Desire II'!V67&lt;&gt;"",'Hearts Desire II'!V67*COS(RADIANS(Y$4))-'Hearts Desire II'!W67*SIN(RADIANS(Y$4))+Y$1,"")</f>
        <v/>
      </c>
      <c r="W43" s="42" t="str">
        <f>IF('Hearts Desire II'!W67&lt;&gt;"",('Hearts Desire II'!V67*SIN(RADIANS(Y$4))+'Hearts Desire II'!W67*COS(RADIANS(Y$4))*Y$3)+Y$2,"")</f>
        <v/>
      </c>
      <c r="X43" s="44" t="str">
        <f>IF('Hearts Desire II'!X67&lt;&gt;"",'Hearts Desire II'!X67*COS(RADIANS(Y$4))-'Hearts Desire II'!Y67*SIN(RADIANS(Y$4))+Y$1,"")</f>
        <v/>
      </c>
      <c r="Y43" s="42" t="str">
        <f>IF('Hearts Desire II'!Y67&lt;&gt;"",('Hearts Desire II'!X67*SIN(RADIANS(Y$4))+'Hearts Desire II'!Y67*COS(RADIANS(Y$4))*Y$3)+Y$2,"")</f>
        <v/>
      </c>
    </row>
    <row r="44" spans="1:25" x14ac:dyDescent="0.25">
      <c r="A44" s="33"/>
      <c r="B44" s="44" t="str">
        <f>IF('Hearts Desire II'!B68&lt;&gt;"",'Hearts Desire II'!B68*COS(RADIANS(E$4))-'Hearts Desire II'!C68*SIN(RADIANS(E$4))+E$1,"")</f>
        <v/>
      </c>
      <c r="C44" s="42" t="str">
        <f>IF('Hearts Desire II'!C68&lt;&gt;"",('Hearts Desire II'!B68*SIN(RADIANS(E$4))+'Hearts Desire II'!C68*COS(RADIANS(E$4))*E$3)+E$2,"")</f>
        <v/>
      </c>
      <c r="D44" s="44" t="str">
        <f>IF('Hearts Desire II'!D68&lt;&gt;"",'Hearts Desire II'!D68*COS(RADIANS(E$4))-'Hearts Desire II'!E68*SIN(RADIANS(E$4))+E$1,"")</f>
        <v/>
      </c>
      <c r="E44" s="42" t="str">
        <f>IF('Hearts Desire II'!E68&lt;&gt;"",('Hearts Desire II'!D68*SIN(RADIANS(E$4))+'Hearts Desire II'!E68*COS(RADIANS(E$4))*E$3)+E$2,"")</f>
        <v/>
      </c>
      <c r="F44" s="34"/>
      <c r="G44" s="44" t="str">
        <f>IF('Hearts Desire II'!G68&lt;&gt;"",'Hearts Desire II'!G68*COS(RADIANS(J$4))-'Hearts Desire II'!H68*SIN(RADIANS(J$4))+J$1,"")</f>
        <v/>
      </c>
      <c r="H44" s="42" t="str">
        <f>IF('Hearts Desire II'!H68&lt;&gt;"",('Hearts Desire II'!G68*SIN(RADIANS(J$4))+'Hearts Desire II'!H68*COS(RADIANS(J$4))*J$3)+J$2,"")</f>
        <v/>
      </c>
      <c r="I44" s="44" t="str">
        <f>IF('Hearts Desire II'!I68&lt;&gt;"",'Hearts Desire II'!I68*COS(RADIANS(J$4))-'Hearts Desire II'!J68*SIN(RADIANS(J$4))+J$1,"")</f>
        <v/>
      </c>
      <c r="J44" s="42" t="str">
        <f>IF('Hearts Desire II'!J68&lt;&gt;"",('Hearts Desire II'!I68*SIN(RADIANS(J$4))+'Hearts Desire II'!J68*COS(RADIANS(J$4))*J$3)+J$2,"")</f>
        <v/>
      </c>
      <c r="K44" s="35"/>
      <c r="L44" s="44" t="str">
        <f>IF('Hearts Desire II'!L68&lt;&gt;"",'Hearts Desire II'!L68*COS(RADIANS(O$4))-'Hearts Desire II'!M68*SIN(RADIANS(O$4))+O$1,"")</f>
        <v/>
      </c>
      <c r="M44" s="42" t="str">
        <f>IF('Hearts Desire II'!M68&lt;&gt;"",('Hearts Desire II'!L68*SIN(RADIANS(O$4))+'Hearts Desire II'!M68*COS(RADIANS(O$4))*O$3)+O$2,"")</f>
        <v/>
      </c>
      <c r="N44" s="44" t="str">
        <f>IF('Hearts Desire II'!N68&lt;&gt;"",'Hearts Desire II'!N68*COS(RADIANS(O$4))-'Hearts Desire II'!O68*SIN(RADIANS(O$4))+O$1,"")</f>
        <v/>
      </c>
      <c r="O44" s="42" t="str">
        <f>IF('Hearts Desire II'!O68&lt;&gt;"",('Hearts Desire II'!N68*SIN(RADIANS(O$4))+'Hearts Desire II'!O68*COS(RADIANS(O$4))*O$3)+O$2,"")</f>
        <v/>
      </c>
      <c r="P44" s="35"/>
      <c r="Q44" s="44" t="str">
        <f>IF('Hearts Desire II'!Q68&lt;&gt;"",'Hearts Desire II'!Q68*COS(RADIANS(T$4))-'Hearts Desire II'!R68*SIN(RADIANS(T$4))+T$1,"")</f>
        <v/>
      </c>
      <c r="R44" s="42" t="str">
        <f>IF('Hearts Desire II'!R68&lt;&gt;"",('Hearts Desire II'!Q68*SIN(RADIANS(T$4))+'Hearts Desire II'!R68*COS(RADIANS(T$4))*T$3)+T$2,"")</f>
        <v/>
      </c>
      <c r="S44" s="44" t="str">
        <f>IF('Hearts Desire II'!S68&lt;&gt;"",'Hearts Desire II'!S68*COS(RADIANS(T$4))-'Hearts Desire II'!T68*SIN(RADIANS(T$4))+T$1,"")</f>
        <v/>
      </c>
      <c r="T44" s="42" t="str">
        <f>IF('Hearts Desire II'!T68&lt;&gt;"",('Hearts Desire II'!S68*SIN(RADIANS(T$4))+'Hearts Desire II'!T68*COS(RADIANS(T$4))*T$3)+T$2,"")</f>
        <v/>
      </c>
      <c r="U44" s="35"/>
      <c r="V44" s="44" t="str">
        <f>IF('Hearts Desire II'!V68&lt;&gt;"",'Hearts Desire II'!V68*COS(RADIANS(Y$4))-'Hearts Desire II'!W68*SIN(RADIANS(Y$4))+Y$1,"")</f>
        <v/>
      </c>
      <c r="W44" s="42" t="str">
        <f>IF('Hearts Desire II'!W68&lt;&gt;"",('Hearts Desire II'!V68*SIN(RADIANS(Y$4))+'Hearts Desire II'!W68*COS(RADIANS(Y$4))*Y$3)+Y$2,"")</f>
        <v/>
      </c>
      <c r="X44" s="44" t="str">
        <f>IF('Hearts Desire II'!X68&lt;&gt;"",'Hearts Desire II'!X68*COS(RADIANS(Y$4))-'Hearts Desire II'!Y68*SIN(RADIANS(Y$4))+Y$1,"")</f>
        <v/>
      </c>
      <c r="Y44" s="42" t="str">
        <f>IF('Hearts Desire II'!Y68&lt;&gt;"",('Hearts Desire II'!X68*SIN(RADIANS(Y$4))+'Hearts Desire II'!Y68*COS(RADIANS(Y$4))*Y$3)+Y$2,"")</f>
        <v/>
      </c>
    </row>
    <row r="45" spans="1:25" x14ac:dyDescent="0.25">
      <c r="A45" s="33"/>
      <c r="B45" s="44" t="str">
        <f>IF('Hearts Desire II'!B69&lt;&gt;"",'Hearts Desire II'!B69*COS(RADIANS(E$4))-'Hearts Desire II'!C69*SIN(RADIANS(E$4))+E$1,"")</f>
        <v/>
      </c>
      <c r="C45" s="42" t="str">
        <f>IF('Hearts Desire II'!C69&lt;&gt;"",('Hearts Desire II'!B69*SIN(RADIANS(E$4))+'Hearts Desire II'!C69*COS(RADIANS(E$4))*E$3)+E$2,"")</f>
        <v/>
      </c>
      <c r="D45" s="44" t="str">
        <f>IF('Hearts Desire II'!D69&lt;&gt;"",'Hearts Desire II'!D69*COS(RADIANS(E$4))-'Hearts Desire II'!E69*SIN(RADIANS(E$4))+E$1,"")</f>
        <v/>
      </c>
      <c r="E45" s="42" t="str">
        <f>IF('Hearts Desire II'!E69&lt;&gt;"",('Hearts Desire II'!D69*SIN(RADIANS(E$4))+'Hearts Desire II'!E69*COS(RADIANS(E$4))*E$3)+E$2,"")</f>
        <v/>
      </c>
      <c r="F45" s="34"/>
      <c r="G45" s="44" t="str">
        <f>IF('Hearts Desire II'!G69&lt;&gt;"",'Hearts Desire II'!G69*COS(RADIANS(J$4))-'Hearts Desire II'!H69*SIN(RADIANS(J$4))+J$1,"")</f>
        <v/>
      </c>
      <c r="H45" s="42" t="str">
        <f>IF('Hearts Desire II'!H69&lt;&gt;"",('Hearts Desire II'!G69*SIN(RADIANS(J$4))+'Hearts Desire II'!H69*COS(RADIANS(J$4))*J$3)+J$2,"")</f>
        <v/>
      </c>
      <c r="I45" s="44" t="str">
        <f>IF('Hearts Desire II'!I69&lt;&gt;"",'Hearts Desire II'!I69*COS(RADIANS(J$4))-'Hearts Desire II'!J69*SIN(RADIANS(J$4))+J$1,"")</f>
        <v/>
      </c>
      <c r="J45" s="42" t="str">
        <f>IF('Hearts Desire II'!J69&lt;&gt;"",('Hearts Desire II'!I69*SIN(RADIANS(J$4))+'Hearts Desire II'!J69*COS(RADIANS(J$4))*J$3)+J$2,"")</f>
        <v/>
      </c>
      <c r="K45" s="35"/>
      <c r="L45" s="44" t="str">
        <f>IF('Hearts Desire II'!L69&lt;&gt;"",'Hearts Desire II'!L69*COS(RADIANS(O$4))-'Hearts Desire II'!M69*SIN(RADIANS(O$4))+O$1,"")</f>
        <v/>
      </c>
      <c r="M45" s="42" t="str">
        <f>IF('Hearts Desire II'!M69&lt;&gt;"",('Hearts Desire II'!L69*SIN(RADIANS(O$4))+'Hearts Desire II'!M69*COS(RADIANS(O$4))*O$3)+O$2,"")</f>
        <v/>
      </c>
      <c r="N45" s="44" t="str">
        <f>IF('Hearts Desire II'!N69&lt;&gt;"",'Hearts Desire II'!N69*COS(RADIANS(O$4))-'Hearts Desire II'!O69*SIN(RADIANS(O$4))+O$1,"")</f>
        <v/>
      </c>
      <c r="O45" s="42" t="str">
        <f>IF('Hearts Desire II'!O69&lt;&gt;"",('Hearts Desire II'!N69*SIN(RADIANS(O$4))+'Hearts Desire II'!O69*COS(RADIANS(O$4))*O$3)+O$2,"")</f>
        <v/>
      </c>
      <c r="P45" s="35"/>
      <c r="Q45" s="44" t="str">
        <f>IF('Hearts Desire II'!Q69&lt;&gt;"",'Hearts Desire II'!Q69*COS(RADIANS(T$4))-'Hearts Desire II'!R69*SIN(RADIANS(T$4))+T$1,"")</f>
        <v/>
      </c>
      <c r="R45" s="42" t="str">
        <f>IF('Hearts Desire II'!R69&lt;&gt;"",('Hearts Desire II'!Q69*SIN(RADIANS(T$4))+'Hearts Desire II'!R69*COS(RADIANS(T$4))*T$3)+T$2,"")</f>
        <v/>
      </c>
      <c r="S45" s="44" t="str">
        <f>IF('Hearts Desire II'!S69&lt;&gt;"",'Hearts Desire II'!S69*COS(RADIANS(T$4))-'Hearts Desire II'!T69*SIN(RADIANS(T$4))+T$1,"")</f>
        <v/>
      </c>
      <c r="T45" s="42" t="str">
        <f>IF('Hearts Desire II'!T69&lt;&gt;"",('Hearts Desire II'!S69*SIN(RADIANS(T$4))+'Hearts Desire II'!T69*COS(RADIANS(T$4))*T$3)+T$2,"")</f>
        <v/>
      </c>
      <c r="U45" s="35"/>
      <c r="V45" s="44" t="str">
        <f>IF('Hearts Desire II'!V69&lt;&gt;"",'Hearts Desire II'!V69*COS(RADIANS(Y$4))-'Hearts Desire II'!W69*SIN(RADIANS(Y$4))+Y$1,"")</f>
        <v/>
      </c>
      <c r="W45" s="42" t="str">
        <f>IF('Hearts Desire II'!W69&lt;&gt;"",('Hearts Desire II'!V69*SIN(RADIANS(Y$4))+'Hearts Desire II'!W69*COS(RADIANS(Y$4))*Y$3)+Y$2,"")</f>
        <v/>
      </c>
      <c r="X45" s="44" t="str">
        <f>IF('Hearts Desire II'!X69&lt;&gt;"",'Hearts Desire II'!X69*COS(RADIANS(Y$4))-'Hearts Desire II'!Y69*SIN(RADIANS(Y$4))+Y$1,"")</f>
        <v/>
      </c>
      <c r="Y45" s="42" t="str">
        <f>IF('Hearts Desire II'!Y69&lt;&gt;"",('Hearts Desire II'!X69*SIN(RADIANS(Y$4))+'Hearts Desire II'!Y69*COS(RADIANS(Y$4))*Y$3)+Y$2,"")</f>
        <v/>
      </c>
    </row>
    <row r="46" spans="1:25" x14ac:dyDescent="0.25">
      <c r="A46" s="33"/>
      <c r="B46" s="44" t="str">
        <f>IF('Hearts Desire II'!B70&lt;&gt;"",'Hearts Desire II'!B70*COS(RADIANS(E$4))-'Hearts Desire II'!C70*SIN(RADIANS(E$4))+E$1,"")</f>
        <v/>
      </c>
      <c r="C46" s="42" t="str">
        <f>IF('Hearts Desire II'!C70&lt;&gt;"",('Hearts Desire II'!B70*SIN(RADIANS(E$4))+'Hearts Desire II'!C70*COS(RADIANS(E$4))*E$3)+E$2,"")</f>
        <v/>
      </c>
      <c r="D46" s="44" t="str">
        <f>IF('Hearts Desire II'!D70&lt;&gt;"",'Hearts Desire II'!D70*COS(RADIANS(E$4))-'Hearts Desire II'!E70*SIN(RADIANS(E$4))+E$1,"")</f>
        <v/>
      </c>
      <c r="E46" s="42" t="str">
        <f>IF('Hearts Desire II'!E70&lt;&gt;"",('Hearts Desire II'!D70*SIN(RADIANS(E$4))+'Hearts Desire II'!E70*COS(RADIANS(E$4))*E$3)+E$2,"")</f>
        <v/>
      </c>
      <c r="F46" s="34"/>
      <c r="G46" s="44" t="str">
        <f>IF('Hearts Desire II'!G70&lt;&gt;"",'Hearts Desire II'!G70*COS(RADIANS(J$4))-'Hearts Desire II'!H70*SIN(RADIANS(J$4))+J$1,"")</f>
        <v/>
      </c>
      <c r="H46" s="42" t="str">
        <f>IF('Hearts Desire II'!H70&lt;&gt;"",('Hearts Desire II'!G70*SIN(RADIANS(J$4))+'Hearts Desire II'!H70*COS(RADIANS(J$4))*J$3)+J$2,"")</f>
        <v/>
      </c>
      <c r="I46" s="44" t="str">
        <f>IF('Hearts Desire II'!I70&lt;&gt;"",'Hearts Desire II'!I70*COS(RADIANS(J$4))-'Hearts Desire II'!J70*SIN(RADIANS(J$4))+J$1,"")</f>
        <v/>
      </c>
      <c r="J46" s="42" t="str">
        <f>IF('Hearts Desire II'!J70&lt;&gt;"",('Hearts Desire II'!I70*SIN(RADIANS(J$4))+'Hearts Desire II'!J70*COS(RADIANS(J$4))*J$3)+J$2,"")</f>
        <v/>
      </c>
      <c r="K46" s="35"/>
      <c r="L46" s="44" t="str">
        <f>IF('Hearts Desire II'!L70&lt;&gt;"",'Hearts Desire II'!L70*COS(RADIANS(O$4))-'Hearts Desire II'!M70*SIN(RADIANS(O$4))+O$1,"")</f>
        <v/>
      </c>
      <c r="M46" s="42" t="str">
        <f>IF('Hearts Desire II'!M70&lt;&gt;"",('Hearts Desire II'!L70*SIN(RADIANS(O$4))+'Hearts Desire II'!M70*COS(RADIANS(O$4))*O$3)+O$2,"")</f>
        <v/>
      </c>
      <c r="N46" s="44" t="str">
        <f>IF('Hearts Desire II'!N70&lt;&gt;"",'Hearts Desire II'!N70*COS(RADIANS(O$4))-'Hearts Desire II'!O70*SIN(RADIANS(O$4))+O$1,"")</f>
        <v/>
      </c>
      <c r="O46" s="42" t="str">
        <f>IF('Hearts Desire II'!O70&lt;&gt;"",('Hearts Desire II'!N70*SIN(RADIANS(O$4))+'Hearts Desire II'!O70*COS(RADIANS(O$4))*O$3)+O$2,"")</f>
        <v/>
      </c>
      <c r="P46" s="35"/>
      <c r="Q46" s="44" t="str">
        <f>IF('Hearts Desire II'!Q70&lt;&gt;"",'Hearts Desire II'!Q70*COS(RADIANS(T$4))-'Hearts Desire II'!R70*SIN(RADIANS(T$4))+T$1,"")</f>
        <v/>
      </c>
      <c r="R46" s="42" t="str">
        <f>IF('Hearts Desire II'!R70&lt;&gt;"",('Hearts Desire II'!Q70*SIN(RADIANS(T$4))+'Hearts Desire II'!R70*COS(RADIANS(T$4))*T$3)+T$2,"")</f>
        <v/>
      </c>
      <c r="S46" s="44" t="str">
        <f>IF('Hearts Desire II'!S70&lt;&gt;"",'Hearts Desire II'!S70*COS(RADIANS(T$4))-'Hearts Desire II'!T70*SIN(RADIANS(T$4))+T$1,"")</f>
        <v/>
      </c>
      <c r="T46" s="42" t="str">
        <f>IF('Hearts Desire II'!T70&lt;&gt;"",('Hearts Desire II'!S70*SIN(RADIANS(T$4))+'Hearts Desire II'!T70*COS(RADIANS(T$4))*T$3)+T$2,"")</f>
        <v/>
      </c>
      <c r="U46" s="35"/>
      <c r="V46" s="44" t="str">
        <f>IF('Hearts Desire II'!V70&lt;&gt;"",'Hearts Desire II'!V70*COS(RADIANS(Y$4))-'Hearts Desire II'!W70*SIN(RADIANS(Y$4))+Y$1,"")</f>
        <v/>
      </c>
      <c r="W46" s="42" t="str">
        <f>IF('Hearts Desire II'!W70&lt;&gt;"",('Hearts Desire II'!V70*SIN(RADIANS(Y$4))+'Hearts Desire II'!W70*COS(RADIANS(Y$4))*Y$3)+Y$2,"")</f>
        <v/>
      </c>
      <c r="X46" s="44" t="str">
        <f>IF('Hearts Desire II'!X70&lt;&gt;"",'Hearts Desire II'!X70*COS(RADIANS(Y$4))-'Hearts Desire II'!Y70*SIN(RADIANS(Y$4))+Y$1,"")</f>
        <v/>
      </c>
      <c r="Y46" s="42" t="str">
        <f>IF('Hearts Desire II'!Y70&lt;&gt;"",('Hearts Desire II'!X70*SIN(RADIANS(Y$4))+'Hearts Desire II'!Y70*COS(RADIANS(Y$4))*Y$3)+Y$2,"")</f>
        <v/>
      </c>
    </row>
    <row r="47" spans="1:25" x14ac:dyDescent="0.25">
      <c r="A47" s="33"/>
      <c r="B47" s="44" t="str">
        <f>IF('Hearts Desire II'!B71&lt;&gt;"",'Hearts Desire II'!B71*COS(RADIANS(E$4))-'Hearts Desire II'!C71*SIN(RADIANS(E$4))+E$1,"")</f>
        <v/>
      </c>
      <c r="C47" s="42" t="str">
        <f>IF('Hearts Desire II'!C71&lt;&gt;"",('Hearts Desire II'!B71*SIN(RADIANS(E$4))+'Hearts Desire II'!C71*COS(RADIANS(E$4))*E$3)+E$2,"")</f>
        <v/>
      </c>
      <c r="D47" s="44" t="str">
        <f>IF('Hearts Desire II'!D71&lt;&gt;"",'Hearts Desire II'!D71*COS(RADIANS(E$4))-'Hearts Desire II'!E71*SIN(RADIANS(E$4))+E$1,"")</f>
        <v/>
      </c>
      <c r="E47" s="42" t="str">
        <f>IF('Hearts Desire II'!E71&lt;&gt;"",('Hearts Desire II'!D71*SIN(RADIANS(E$4))+'Hearts Desire II'!E71*COS(RADIANS(E$4))*E$3)+E$2,"")</f>
        <v/>
      </c>
      <c r="F47" s="34"/>
      <c r="G47" s="44" t="str">
        <f>IF('Hearts Desire II'!G71&lt;&gt;"",'Hearts Desire II'!G71*COS(RADIANS(J$4))-'Hearts Desire II'!H71*SIN(RADIANS(J$4))+J$1,"")</f>
        <v/>
      </c>
      <c r="H47" s="42" t="str">
        <f>IF('Hearts Desire II'!H71&lt;&gt;"",('Hearts Desire II'!G71*SIN(RADIANS(J$4))+'Hearts Desire II'!H71*COS(RADIANS(J$4))*J$3)+J$2,"")</f>
        <v/>
      </c>
      <c r="I47" s="44" t="str">
        <f>IF('Hearts Desire II'!I71&lt;&gt;"",'Hearts Desire II'!I71*COS(RADIANS(J$4))-'Hearts Desire II'!J71*SIN(RADIANS(J$4))+J$1,"")</f>
        <v/>
      </c>
      <c r="J47" s="42" t="str">
        <f>IF('Hearts Desire II'!J71&lt;&gt;"",('Hearts Desire II'!I71*SIN(RADIANS(J$4))+'Hearts Desire II'!J71*COS(RADIANS(J$4))*J$3)+J$2,"")</f>
        <v/>
      </c>
      <c r="K47" s="35"/>
      <c r="L47" s="44" t="str">
        <f>IF('Hearts Desire II'!L71&lt;&gt;"",'Hearts Desire II'!L71*COS(RADIANS(O$4))-'Hearts Desire II'!M71*SIN(RADIANS(O$4))+O$1,"")</f>
        <v/>
      </c>
      <c r="M47" s="42" t="str">
        <f>IF('Hearts Desire II'!M71&lt;&gt;"",('Hearts Desire II'!L71*SIN(RADIANS(O$4))+'Hearts Desire II'!M71*COS(RADIANS(O$4))*O$3)+O$2,"")</f>
        <v/>
      </c>
      <c r="N47" s="44" t="str">
        <f>IF('Hearts Desire II'!N71&lt;&gt;"",'Hearts Desire II'!N71*COS(RADIANS(O$4))-'Hearts Desire II'!O71*SIN(RADIANS(O$4))+O$1,"")</f>
        <v/>
      </c>
      <c r="O47" s="42" t="str">
        <f>IF('Hearts Desire II'!O71&lt;&gt;"",('Hearts Desire II'!N71*SIN(RADIANS(O$4))+'Hearts Desire II'!O71*COS(RADIANS(O$4))*O$3)+O$2,"")</f>
        <v/>
      </c>
      <c r="P47" s="35"/>
      <c r="Q47" s="44" t="str">
        <f>IF('Hearts Desire II'!Q71&lt;&gt;"",'Hearts Desire II'!Q71*COS(RADIANS(T$4))-'Hearts Desire II'!R71*SIN(RADIANS(T$4))+T$1,"")</f>
        <v/>
      </c>
      <c r="R47" s="42" t="str">
        <f>IF('Hearts Desire II'!R71&lt;&gt;"",('Hearts Desire II'!Q71*SIN(RADIANS(T$4))+'Hearts Desire II'!R71*COS(RADIANS(T$4))*T$3)+T$2,"")</f>
        <v/>
      </c>
      <c r="S47" s="44" t="str">
        <f>IF('Hearts Desire II'!S71&lt;&gt;"",'Hearts Desire II'!S71*COS(RADIANS(T$4))-'Hearts Desire II'!T71*SIN(RADIANS(T$4))+T$1,"")</f>
        <v/>
      </c>
      <c r="T47" s="42" t="str">
        <f>IF('Hearts Desire II'!T71&lt;&gt;"",('Hearts Desire II'!S71*SIN(RADIANS(T$4))+'Hearts Desire II'!T71*COS(RADIANS(T$4))*T$3)+T$2,"")</f>
        <v/>
      </c>
      <c r="U47" s="35"/>
      <c r="V47" s="44" t="str">
        <f>IF('Hearts Desire II'!V71&lt;&gt;"",'Hearts Desire II'!V71*COS(RADIANS(Y$4))-'Hearts Desire II'!W71*SIN(RADIANS(Y$4))+Y$1,"")</f>
        <v/>
      </c>
      <c r="W47" s="42" t="str">
        <f>IF('Hearts Desire II'!W71&lt;&gt;"",('Hearts Desire II'!V71*SIN(RADIANS(Y$4))+'Hearts Desire II'!W71*COS(RADIANS(Y$4))*Y$3)+Y$2,"")</f>
        <v/>
      </c>
      <c r="X47" s="44" t="str">
        <f>IF('Hearts Desire II'!X71&lt;&gt;"",'Hearts Desire II'!X71*COS(RADIANS(Y$4))-'Hearts Desire II'!Y71*SIN(RADIANS(Y$4))+Y$1,"")</f>
        <v/>
      </c>
      <c r="Y47" s="42" t="str">
        <f>IF('Hearts Desire II'!Y71&lt;&gt;"",('Hearts Desire II'!X71*SIN(RADIANS(Y$4))+'Hearts Desire II'!Y71*COS(RADIANS(Y$4))*Y$3)+Y$2,"")</f>
        <v/>
      </c>
    </row>
    <row r="48" spans="1:25" x14ac:dyDescent="0.25">
      <c r="A48" s="33"/>
      <c r="B48" s="44" t="str">
        <f>IF('Hearts Desire II'!B72&lt;&gt;"",'Hearts Desire II'!B72*COS(RADIANS(E$4))-'Hearts Desire II'!C72*SIN(RADIANS(E$4))+E$1,"")</f>
        <v/>
      </c>
      <c r="C48" s="42" t="str">
        <f>IF('Hearts Desire II'!C72&lt;&gt;"",('Hearts Desire II'!B72*SIN(RADIANS(E$4))+'Hearts Desire II'!C72*COS(RADIANS(E$4))*E$3)+E$2,"")</f>
        <v/>
      </c>
      <c r="D48" s="44" t="str">
        <f>IF('Hearts Desire II'!D72&lt;&gt;"",'Hearts Desire II'!D72*COS(RADIANS(E$4))-'Hearts Desire II'!E72*SIN(RADIANS(E$4))+E$1,"")</f>
        <v/>
      </c>
      <c r="E48" s="42" t="str">
        <f>IF('Hearts Desire II'!E72&lt;&gt;"",('Hearts Desire II'!D72*SIN(RADIANS(E$4))+'Hearts Desire II'!E72*COS(RADIANS(E$4))*E$3)+E$2,"")</f>
        <v/>
      </c>
      <c r="F48" s="34"/>
      <c r="G48" s="44" t="str">
        <f>IF('Hearts Desire II'!G72&lt;&gt;"",'Hearts Desire II'!G72*COS(RADIANS(J$4))-'Hearts Desire II'!H72*SIN(RADIANS(J$4))+J$1,"")</f>
        <v/>
      </c>
      <c r="H48" s="42" t="str">
        <f>IF('Hearts Desire II'!H72&lt;&gt;"",('Hearts Desire II'!G72*SIN(RADIANS(J$4))+'Hearts Desire II'!H72*COS(RADIANS(J$4))*J$3)+J$2,"")</f>
        <v/>
      </c>
      <c r="I48" s="44" t="str">
        <f>IF('Hearts Desire II'!I72&lt;&gt;"",'Hearts Desire II'!I72*COS(RADIANS(J$4))-'Hearts Desire II'!J72*SIN(RADIANS(J$4))+J$1,"")</f>
        <v/>
      </c>
      <c r="J48" s="42" t="str">
        <f>IF('Hearts Desire II'!J72&lt;&gt;"",('Hearts Desire II'!I72*SIN(RADIANS(J$4))+'Hearts Desire II'!J72*COS(RADIANS(J$4))*J$3)+J$2,"")</f>
        <v/>
      </c>
      <c r="K48" s="35"/>
      <c r="L48" s="44" t="str">
        <f>IF('Hearts Desire II'!L72&lt;&gt;"",'Hearts Desire II'!L72*COS(RADIANS(O$4))-'Hearts Desire II'!M72*SIN(RADIANS(O$4))+O$1,"")</f>
        <v/>
      </c>
      <c r="M48" s="42" t="str">
        <f>IF('Hearts Desire II'!M72&lt;&gt;"",('Hearts Desire II'!L72*SIN(RADIANS(O$4))+'Hearts Desire II'!M72*COS(RADIANS(O$4))*O$3)+O$2,"")</f>
        <v/>
      </c>
      <c r="N48" s="44" t="str">
        <f>IF('Hearts Desire II'!N72&lt;&gt;"",'Hearts Desire II'!N72*COS(RADIANS(O$4))-'Hearts Desire II'!O72*SIN(RADIANS(O$4))+O$1,"")</f>
        <v/>
      </c>
      <c r="O48" s="42" t="str">
        <f>IF('Hearts Desire II'!O72&lt;&gt;"",('Hearts Desire II'!N72*SIN(RADIANS(O$4))+'Hearts Desire II'!O72*COS(RADIANS(O$4))*O$3)+O$2,"")</f>
        <v/>
      </c>
      <c r="P48" s="35"/>
      <c r="Q48" s="44" t="str">
        <f>IF('Hearts Desire II'!Q72&lt;&gt;"",'Hearts Desire II'!Q72*COS(RADIANS(T$4))-'Hearts Desire II'!R72*SIN(RADIANS(T$4))+T$1,"")</f>
        <v/>
      </c>
      <c r="R48" s="42" t="str">
        <f>IF('Hearts Desire II'!R72&lt;&gt;"",('Hearts Desire II'!Q72*SIN(RADIANS(T$4))+'Hearts Desire II'!R72*COS(RADIANS(T$4))*T$3)+T$2,"")</f>
        <v/>
      </c>
      <c r="S48" s="44" t="str">
        <f>IF('Hearts Desire II'!S72&lt;&gt;"",'Hearts Desire II'!S72*COS(RADIANS(T$4))-'Hearts Desire II'!T72*SIN(RADIANS(T$4))+T$1,"")</f>
        <v/>
      </c>
      <c r="T48" s="42" t="str">
        <f>IF('Hearts Desire II'!T72&lt;&gt;"",('Hearts Desire II'!S72*SIN(RADIANS(T$4))+'Hearts Desire II'!T72*COS(RADIANS(T$4))*T$3)+T$2,"")</f>
        <v/>
      </c>
      <c r="U48" s="35"/>
      <c r="V48" s="44" t="str">
        <f>IF('Hearts Desire II'!V72&lt;&gt;"",'Hearts Desire II'!V72*COS(RADIANS(Y$4))-'Hearts Desire II'!W72*SIN(RADIANS(Y$4))+Y$1,"")</f>
        <v/>
      </c>
      <c r="W48" s="42" t="str">
        <f>IF('Hearts Desire II'!W72&lt;&gt;"",('Hearts Desire II'!V72*SIN(RADIANS(Y$4))+'Hearts Desire II'!W72*COS(RADIANS(Y$4))*Y$3)+Y$2,"")</f>
        <v/>
      </c>
      <c r="X48" s="44" t="str">
        <f>IF('Hearts Desire II'!X72&lt;&gt;"",'Hearts Desire II'!X72*COS(RADIANS(Y$4))-'Hearts Desire II'!Y72*SIN(RADIANS(Y$4))+Y$1,"")</f>
        <v/>
      </c>
      <c r="Y48" s="42" t="str">
        <f>IF('Hearts Desire II'!Y72&lt;&gt;"",('Hearts Desire II'!X72*SIN(RADIANS(Y$4))+'Hearts Desire II'!Y72*COS(RADIANS(Y$4))*Y$3)+Y$2,"")</f>
        <v/>
      </c>
    </row>
    <row r="49" spans="1:25" x14ac:dyDescent="0.25">
      <c r="A49" s="33"/>
      <c r="B49" s="44" t="str">
        <f>IF('Hearts Desire II'!B73&lt;&gt;"",'Hearts Desire II'!B73*COS(RADIANS(E$4))-'Hearts Desire II'!C73*SIN(RADIANS(E$4))+E$1,"")</f>
        <v/>
      </c>
      <c r="C49" s="42" t="str">
        <f>IF('Hearts Desire II'!C73&lt;&gt;"",('Hearts Desire II'!B73*SIN(RADIANS(E$4))+'Hearts Desire II'!C73*COS(RADIANS(E$4))*E$3)+E$2,"")</f>
        <v/>
      </c>
      <c r="D49" s="44" t="str">
        <f>IF('Hearts Desire II'!D73&lt;&gt;"",'Hearts Desire II'!D73*COS(RADIANS(E$4))-'Hearts Desire II'!E73*SIN(RADIANS(E$4))+E$1,"")</f>
        <v/>
      </c>
      <c r="E49" s="42" t="str">
        <f>IF('Hearts Desire II'!E73&lt;&gt;"",('Hearts Desire II'!D73*SIN(RADIANS(E$4))+'Hearts Desire II'!E73*COS(RADIANS(E$4))*E$3)+E$2,"")</f>
        <v/>
      </c>
      <c r="F49" s="34"/>
      <c r="G49" s="44" t="str">
        <f>IF('Hearts Desire II'!G73&lt;&gt;"",'Hearts Desire II'!G73*COS(RADIANS(J$4))-'Hearts Desire II'!H73*SIN(RADIANS(J$4))+J$1,"")</f>
        <v/>
      </c>
      <c r="H49" s="42" t="str">
        <f>IF('Hearts Desire II'!H73&lt;&gt;"",('Hearts Desire II'!G73*SIN(RADIANS(J$4))+'Hearts Desire II'!H73*COS(RADIANS(J$4))*J$3)+J$2,"")</f>
        <v/>
      </c>
      <c r="I49" s="44" t="str">
        <f>IF('Hearts Desire II'!I73&lt;&gt;"",'Hearts Desire II'!I73*COS(RADIANS(J$4))-'Hearts Desire II'!J73*SIN(RADIANS(J$4))+J$1,"")</f>
        <v/>
      </c>
      <c r="J49" s="42" t="str">
        <f>IF('Hearts Desire II'!J73&lt;&gt;"",('Hearts Desire II'!I73*SIN(RADIANS(J$4))+'Hearts Desire II'!J73*COS(RADIANS(J$4))*J$3)+J$2,"")</f>
        <v/>
      </c>
      <c r="K49" s="35"/>
      <c r="L49" s="44" t="str">
        <f>IF('Hearts Desire II'!L73&lt;&gt;"",'Hearts Desire II'!L73*COS(RADIANS(O$4))-'Hearts Desire II'!M73*SIN(RADIANS(O$4))+O$1,"")</f>
        <v/>
      </c>
      <c r="M49" s="42" t="str">
        <f>IF('Hearts Desire II'!M73&lt;&gt;"",('Hearts Desire II'!L73*SIN(RADIANS(O$4))+'Hearts Desire II'!M73*COS(RADIANS(O$4))*O$3)+O$2,"")</f>
        <v/>
      </c>
      <c r="N49" s="44" t="str">
        <f>IF('Hearts Desire II'!N73&lt;&gt;"",'Hearts Desire II'!N73*COS(RADIANS(O$4))-'Hearts Desire II'!O73*SIN(RADIANS(O$4))+O$1,"")</f>
        <v/>
      </c>
      <c r="O49" s="42" t="str">
        <f>IF('Hearts Desire II'!O73&lt;&gt;"",('Hearts Desire II'!N73*SIN(RADIANS(O$4))+'Hearts Desire II'!O73*COS(RADIANS(O$4))*O$3)+O$2,"")</f>
        <v/>
      </c>
      <c r="P49" s="35"/>
      <c r="Q49" s="44" t="str">
        <f>IF('Hearts Desire II'!Q73&lt;&gt;"",'Hearts Desire II'!Q73*COS(RADIANS(T$4))-'Hearts Desire II'!R73*SIN(RADIANS(T$4))+T$1,"")</f>
        <v/>
      </c>
      <c r="R49" s="42" t="str">
        <f>IF('Hearts Desire II'!R73&lt;&gt;"",('Hearts Desire II'!Q73*SIN(RADIANS(T$4))+'Hearts Desire II'!R73*COS(RADIANS(T$4))*T$3)+T$2,"")</f>
        <v/>
      </c>
      <c r="S49" s="44" t="str">
        <f>IF('Hearts Desire II'!S73&lt;&gt;"",'Hearts Desire II'!S73*COS(RADIANS(T$4))-'Hearts Desire II'!T73*SIN(RADIANS(T$4))+T$1,"")</f>
        <v/>
      </c>
      <c r="T49" s="42" t="str">
        <f>IF('Hearts Desire II'!T73&lt;&gt;"",('Hearts Desire II'!S73*SIN(RADIANS(T$4))+'Hearts Desire II'!T73*COS(RADIANS(T$4))*T$3)+T$2,"")</f>
        <v/>
      </c>
      <c r="U49" s="35"/>
      <c r="V49" s="44" t="str">
        <f>IF('Hearts Desire II'!V73&lt;&gt;"",'Hearts Desire II'!V73*COS(RADIANS(Y$4))-'Hearts Desire II'!W73*SIN(RADIANS(Y$4))+Y$1,"")</f>
        <v/>
      </c>
      <c r="W49" s="42" t="str">
        <f>IF('Hearts Desire II'!W73&lt;&gt;"",('Hearts Desire II'!V73*SIN(RADIANS(Y$4))+'Hearts Desire II'!W73*COS(RADIANS(Y$4))*Y$3)+Y$2,"")</f>
        <v/>
      </c>
      <c r="X49" s="44" t="str">
        <f>IF('Hearts Desire II'!X73&lt;&gt;"",'Hearts Desire II'!X73*COS(RADIANS(Y$4))-'Hearts Desire II'!Y73*SIN(RADIANS(Y$4))+Y$1,"")</f>
        <v/>
      </c>
      <c r="Y49" s="42" t="str">
        <f>IF('Hearts Desire II'!Y73&lt;&gt;"",('Hearts Desire II'!X73*SIN(RADIANS(Y$4))+'Hearts Desire II'!Y73*COS(RADIANS(Y$4))*Y$3)+Y$2,"")</f>
        <v/>
      </c>
    </row>
    <row r="50" spans="1:25" x14ac:dyDescent="0.25">
      <c r="A50" s="33"/>
      <c r="B50" s="44" t="str">
        <f>IF('Hearts Desire II'!B74&lt;&gt;"",'Hearts Desire II'!B74*COS(RADIANS(E$4))-'Hearts Desire II'!C74*SIN(RADIANS(E$4))+E$1,"")</f>
        <v/>
      </c>
      <c r="C50" s="42" t="str">
        <f>IF('Hearts Desire II'!C74&lt;&gt;"",('Hearts Desire II'!B74*SIN(RADIANS(E$4))+'Hearts Desire II'!C74*COS(RADIANS(E$4))*E$3)+E$2,"")</f>
        <v/>
      </c>
      <c r="D50" s="44" t="str">
        <f>IF('Hearts Desire II'!D74&lt;&gt;"",'Hearts Desire II'!D74*COS(RADIANS(E$4))-'Hearts Desire II'!E74*SIN(RADIANS(E$4))+E$1,"")</f>
        <v/>
      </c>
      <c r="E50" s="42" t="str">
        <f>IF('Hearts Desire II'!E74&lt;&gt;"",('Hearts Desire II'!D74*SIN(RADIANS(E$4))+'Hearts Desire II'!E74*COS(RADIANS(E$4))*E$3)+E$2,"")</f>
        <v/>
      </c>
      <c r="F50" s="34"/>
      <c r="G50" s="44" t="str">
        <f>IF('Hearts Desire II'!G74&lt;&gt;"",'Hearts Desire II'!G74*COS(RADIANS(J$4))-'Hearts Desire II'!H74*SIN(RADIANS(J$4))+J$1,"")</f>
        <v/>
      </c>
      <c r="H50" s="42" t="str">
        <f>IF('Hearts Desire II'!H74&lt;&gt;"",('Hearts Desire II'!G74*SIN(RADIANS(J$4))+'Hearts Desire II'!H74*COS(RADIANS(J$4))*J$3)+J$2,"")</f>
        <v/>
      </c>
      <c r="I50" s="44" t="str">
        <f>IF('Hearts Desire II'!I74&lt;&gt;"",'Hearts Desire II'!I74*COS(RADIANS(J$4))-'Hearts Desire II'!J74*SIN(RADIANS(J$4))+J$1,"")</f>
        <v/>
      </c>
      <c r="J50" s="42" t="str">
        <f>IF('Hearts Desire II'!J74&lt;&gt;"",('Hearts Desire II'!I74*SIN(RADIANS(J$4))+'Hearts Desire II'!J74*COS(RADIANS(J$4))*J$3)+J$2,"")</f>
        <v/>
      </c>
      <c r="K50" s="35"/>
      <c r="L50" s="44" t="str">
        <f>IF('Hearts Desire II'!L74&lt;&gt;"",'Hearts Desire II'!L74*COS(RADIANS(O$4))-'Hearts Desire II'!M74*SIN(RADIANS(O$4))+O$1,"")</f>
        <v/>
      </c>
      <c r="M50" s="42" t="str">
        <f>IF('Hearts Desire II'!M74&lt;&gt;"",('Hearts Desire II'!L74*SIN(RADIANS(O$4))+'Hearts Desire II'!M74*COS(RADIANS(O$4))*O$3)+O$2,"")</f>
        <v/>
      </c>
      <c r="N50" s="44" t="str">
        <f>IF('Hearts Desire II'!N74&lt;&gt;"",'Hearts Desire II'!N74*COS(RADIANS(O$4))-'Hearts Desire II'!O74*SIN(RADIANS(O$4))+O$1,"")</f>
        <v/>
      </c>
      <c r="O50" s="42" t="str">
        <f>IF('Hearts Desire II'!O74&lt;&gt;"",('Hearts Desire II'!N74*SIN(RADIANS(O$4))+'Hearts Desire II'!O74*COS(RADIANS(O$4))*O$3)+O$2,"")</f>
        <v/>
      </c>
      <c r="P50" s="35"/>
      <c r="Q50" s="44" t="str">
        <f>IF('Hearts Desire II'!Q74&lt;&gt;"",'Hearts Desire II'!Q74*COS(RADIANS(T$4))-'Hearts Desire II'!R74*SIN(RADIANS(T$4))+T$1,"")</f>
        <v/>
      </c>
      <c r="R50" s="42" t="str">
        <f>IF('Hearts Desire II'!R74&lt;&gt;"",('Hearts Desire II'!Q74*SIN(RADIANS(T$4))+'Hearts Desire II'!R74*COS(RADIANS(T$4))*T$3)+T$2,"")</f>
        <v/>
      </c>
      <c r="S50" s="44" t="str">
        <f>IF('Hearts Desire II'!S74&lt;&gt;"",'Hearts Desire II'!S74*COS(RADIANS(T$4))-'Hearts Desire II'!T74*SIN(RADIANS(T$4))+T$1,"")</f>
        <v/>
      </c>
      <c r="T50" s="42" t="str">
        <f>IF('Hearts Desire II'!T74&lt;&gt;"",('Hearts Desire II'!S74*SIN(RADIANS(T$4))+'Hearts Desire II'!T74*COS(RADIANS(T$4))*T$3)+T$2,"")</f>
        <v/>
      </c>
      <c r="U50" s="35"/>
      <c r="V50" s="44" t="str">
        <f>IF('Hearts Desire II'!V74&lt;&gt;"",'Hearts Desire II'!V74*COS(RADIANS(Y$4))-'Hearts Desire II'!W74*SIN(RADIANS(Y$4))+Y$1,"")</f>
        <v/>
      </c>
      <c r="W50" s="42" t="str">
        <f>IF('Hearts Desire II'!W74&lt;&gt;"",('Hearts Desire II'!V74*SIN(RADIANS(Y$4))+'Hearts Desire II'!W74*COS(RADIANS(Y$4))*Y$3)+Y$2,"")</f>
        <v/>
      </c>
      <c r="X50" s="44" t="str">
        <f>IF('Hearts Desire II'!X74&lt;&gt;"",'Hearts Desire II'!X74*COS(RADIANS(Y$4))-'Hearts Desire II'!Y74*SIN(RADIANS(Y$4))+Y$1,"")</f>
        <v/>
      </c>
      <c r="Y50" s="42" t="str">
        <f>IF('Hearts Desire II'!Y74&lt;&gt;"",('Hearts Desire II'!X74*SIN(RADIANS(Y$4))+'Hearts Desire II'!Y74*COS(RADIANS(Y$4))*Y$3)+Y$2,"")</f>
        <v/>
      </c>
    </row>
    <row r="51" spans="1:25" x14ac:dyDescent="0.25">
      <c r="A51" s="33"/>
      <c r="B51" s="44" t="str">
        <f>IF('Hearts Desire II'!B75&lt;&gt;"",'Hearts Desire II'!B75*COS(RADIANS(E$4))-'Hearts Desire II'!C75*SIN(RADIANS(E$4))+E$1,"")</f>
        <v/>
      </c>
      <c r="C51" s="42" t="str">
        <f>IF('Hearts Desire II'!C75&lt;&gt;"",('Hearts Desire II'!B75*SIN(RADIANS(E$4))+'Hearts Desire II'!C75*COS(RADIANS(E$4))*E$3)+E$2,"")</f>
        <v/>
      </c>
      <c r="D51" s="44" t="str">
        <f>IF('Hearts Desire II'!D75&lt;&gt;"",'Hearts Desire II'!D75*COS(RADIANS(E$4))-'Hearts Desire II'!E75*SIN(RADIANS(E$4))+E$1,"")</f>
        <v/>
      </c>
      <c r="E51" s="42" t="str">
        <f>IF('Hearts Desire II'!E75&lt;&gt;"",('Hearts Desire II'!D75*SIN(RADIANS(E$4))+'Hearts Desire II'!E75*COS(RADIANS(E$4))*E$3)+E$2,"")</f>
        <v/>
      </c>
      <c r="F51" s="34"/>
      <c r="G51" s="44" t="str">
        <f>IF('Hearts Desire II'!G75&lt;&gt;"",'Hearts Desire II'!G75*COS(RADIANS(J$4))-'Hearts Desire II'!H75*SIN(RADIANS(J$4))+J$1,"")</f>
        <v/>
      </c>
      <c r="H51" s="42" t="str">
        <f>IF('Hearts Desire II'!H75&lt;&gt;"",('Hearts Desire II'!G75*SIN(RADIANS(J$4))+'Hearts Desire II'!H75*COS(RADIANS(J$4))*J$3)+J$2,"")</f>
        <v/>
      </c>
      <c r="I51" s="44" t="str">
        <f>IF('Hearts Desire II'!I75&lt;&gt;"",'Hearts Desire II'!I75*COS(RADIANS(J$4))-'Hearts Desire II'!J75*SIN(RADIANS(J$4))+J$1,"")</f>
        <v/>
      </c>
      <c r="J51" s="42" t="str">
        <f>IF('Hearts Desire II'!J75&lt;&gt;"",('Hearts Desire II'!I75*SIN(RADIANS(J$4))+'Hearts Desire II'!J75*COS(RADIANS(J$4))*J$3)+J$2,"")</f>
        <v/>
      </c>
      <c r="K51" s="35"/>
      <c r="L51" s="44" t="str">
        <f>IF('Hearts Desire II'!L75&lt;&gt;"",'Hearts Desire II'!L75*COS(RADIANS(O$4))-'Hearts Desire II'!M75*SIN(RADIANS(O$4))+O$1,"")</f>
        <v/>
      </c>
      <c r="M51" s="42" t="str">
        <f>IF('Hearts Desire II'!M75&lt;&gt;"",('Hearts Desire II'!L75*SIN(RADIANS(O$4))+'Hearts Desire II'!M75*COS(RADIANS(O$4))*O$3)+O$2,"")</f>
        <v/>
      </c>
      <c r="N51" s="44" t="str">
        <f>IF('Hearts Desire II'!N75&lt;&gt;"",'Hearts Desire II'!N75*COS(RADIANS(O$4))-'Hearts Desire II'!O75*SIN(RADIANS(O$4))+O$1,"")</f>
        <v/>
      </c>
      <c r="O51" s="42" t="str">
        <f>IF('Hearts Desire II'!O75&lt;&gt;"",('Hearts Desire II'!N75*SIN(RADIANS(O$4))+'Hearts Desire II'!O75*COS(RADIANS(O$4))*O$3)+O$2,"")</f>
        <v/>
      </c>
      <c r="P51" s="35"/>
      <c r="Q51" s="44" t="str">
        <f>IF('Hearts Desire II'!Q75&lt;&gt;"",'Hearts Desire II'!Q75*COS(RADIANS(T$4))-'Hearts Desire II'!R75*SIN(RADIANS(T$4))+T$1,"")</f>
        <v/>
      </c>
      <c r="R51" s="42" t="str">
        <f>IF('Hearts Desire II'!R75&lt;&gt;"",('Hearts Desire II'!Q75*SIN(RADIANS(T$4))+'Hearts Desire II'!R75*COS(RADIANS(T$4))*T$3)+T$2,"")</f>
        <v/>
      </c>
      <c r="S51" s="44" t="str">
        <f>IF('Hearts Desire II'!S75&lt;&gt;"",'Hearts Desire II'!S75*COS(RADIANS(T$4))-'Hearts Desire II'!T75*SIN(RADIANS(T$4))+T$1,"")</f>
        <v/>
      </c>
      <c r="T51" s="42" t="str">
        <f>IF('Hearts Desire II'!T75&lt;&gt;"",('Hearts Desire II'!S75*SIN(RADIANS(T$4))+'Hearts Desire II'!T75*COS(RADIANS(T$4))*T$3)+T$2,"")</f>
        <v/>
      </c>
      <c r="U51" s="35"/>
      <c r="V51" s="44" t="str">
        <f>IF('Hearts Desire II'!V75&lt;&gt;"",'Hearts Desire II'!V75*COS(RADIANS(Y$4))-'Hearts Desire II'!W75*SIN(RADIANS(Y$4))+Y$1,"")</f>
        <v/>
      </c>
      <c r="W51" s="42" t="str">
        <f>IF('Hearts Desire II'!W75&lt;&gt;"",('Hearts Desire II'!V75*SIN(RADIANS(Y$4))+'Hearts Desire II'!W75*COS(RADIANS(Y$4))*Y$3)+Y$2,"")</f>
        <v/>
      </c>
      <c r="X51" s="44" t="str">
        <f>IF('Hearts Desire II'!X75&lt;&gt;"",'Hearts Desire II'!X75*COS(RADIANS(Y$4))-'Hearts Desire II'!Y75*SIN(RADIANS(Y$4))+Y$1,"")</f>
        <v/>
      </c>
      <c r="Y51" s="42" t="str">
        <f>IF('Hearts Desire II'!Y75&lt;&gt;"",('Hearts Desire II'!X75*SIN(RADIANS(Y$4))+'Hearts Desire II'!Y75*COS(RADIANS(Y$4))*Y$3)+Y$2,"")</f>
        <v/>
      </c>
    </row>
    <row r="52" spans="1:25" x14ac:dyDescent="0.25">
      <c r="A52" s="33"/>
      <c r="B52" s="44" t="str">
        <f>IF('Hearts Desire II'!B76&lt;&gt;"",'Hearts Desire II'!B76*COS(RADIANS(E$4))-'Hearts Desire II'!C76*SIN(RADIANS(E$4))+E$1,"")</f>
        <v/>
      </c>
      <c r="C52" s="42" t="str">
        <f>IF('Hearts Desire II'!C76&lt;&gt;"",('Hearts Desire II'!B76*SIN(RADIANS(E$4))+'Hearts Desire II'!C76*COS(RADIANS(E$4))*E$3)+E$2,"")</f>
        <v/>
      </c>
      <c r="D52" s="44" t="str">
        <f>IF('Hearts Desire II'!D76&lt;&gt;"",'Hearts Desire II'!D76*COS(RADIANS(E$4))-'Hearts Desire II'!E76*SIN(RADIANS(E$4))+E$1,"")</f>
        <v/>
      </c>
      <c r="E52" s="42" t="str">
        <f>IF('Hearts Desire II'!E76&lt;&gt;"",('Hearts Desire II'!D76*SIN(RADIANS(E$4))+'Hearts Desire II'!E76*COS(RADIANS(E$4))*E$3)+E$2,"")</f>
        <v/>
      </c>
      <c r="F52" s="34"/>
      <c r="G52" s="44" t="str">
        <f>IF('Hearts Desire II'!G76&lt;&gt;"",'Hearts Desire II'!G76*COS(RADIANS(J$4))-'Hearts Desire II'!H76*SIN(RADIANS(J$4))+J$1,"")</f>
        <v/>
      </c>
      <c r="H52" s="42" t="str">
        <f>IF('Hearts Desire II'!H76&lt;&gt;"",('Hearts Desire II'!G76*SIN(RADIANS(J$4))+'Hearts Desire II'!H76*COS(RADIANS(J$4))*J$3)+J$2,"")</f>
        <v/>
      </c>
      <c r="I52" s="44" t="str">
        <f>IF('Hearts Desire II'!I76&lt;&gt;"",'Hearts Desire II'!I76*COS(RADIANS(J$4))-'Hearts Desire II'!J76*SIN(RADIANS(J$4))+J$1,"")</f>
        <v/>
      </c>
      <c r="J52" s="42" t="str">
        <f>IF('Hearts Desire II'!J76&lt;&gt;"",('Hearts Desire II'!I76*SIN(RADIANS(J$4))+'Hearts Desire II'!J76*COS(RADIANS(J$4))*J$3)+J$2,"")</f>
        <v/>
      </c>
      <c r="K52" s="35"/>
      <c r="L52" s="44" t="str">
        <f>IF('Hearts Desire II'!L76&lt;&gt;"",'Hearts Desire II'!L76*COS(RADIANS(O$4))-'Hearts Desire II'!M76*SIN(RADIANS(O$4))+O$1,"")</f>
        <v/>
      </c>
      <c r="M52" s="42" t="str">
        <f>IF('Hearts Desire II'!M76&lt;&gt;"",('Hearts Desire II'!L76*SIN(RADIANS(O$4))+'Hearts Desire II'!M76*COS(RADIANS(O$4))*O$3)+O$2,"")</f>
        <v/>
      </c>
      <c r="N52" s="44" t="str">
        <f>IF('Hearts Desire II'!N76&lt;&gt;"",'Hearts Desire II'!N76*COS(RADIANS(O$4))-'Hearts Desire II'!O76*SIN(RADIANS(O$4))+O$1,"")</f>
        <v/>
      </c>
      <c r="O52" s="42" t="str">
        <f>IF('Hearts Desire II'!O76&lt;&gt;"",('Hearts Desire II'!N76*SIN(RADIANS(O$4))+'Hearts Desire II'!O76*COS(RADIANS(O$4))*O$3)+O$2,"")</f>
        <v/>
      </c>
      <c r="P52" s="35"/>
      <c r="Q52" s="44" t="str">
        <f>IF('Hearts Desire II'!Q76&lt;&gt;"",'Hearts Desire II'!Q76*COS(RADIANS(T$4))-'Hearts Desire II'!R76*SIN(RADIANS(T$4))+T$1,"")</f>
        <v/>
      </c>
      <c r="R52" s="42" t="str">
        <f>IF('Hearts Desire II'!R76&lt;&gt;"",('Hearts Desire II'!Q76*SIN(RADIANS(T$4))+'Hearts Desire II'!R76*COS(RADIANS(T$4))*T$3)+T$2,"")</f>
        <v/>
      </c>
      <c r="S52" s="44" t="str">
        <f>IF('Hearts Desire II'!S76&lt;&gt;"",'Hearts Desire II'!S76*COS(RADIANS(T$4))-'Hearts Desire II'!T76*SIN(RADIANS(T$4))+T$1,"")</f>
        <v/>
      </c>
      <c r="T52" s="42" t="str">
        <f>IF('Hearts Desire II'!T76&lt;&gt;"",('Hearts Desire II'!S76*SIN(RADIANS(T$4))+'Hearts Desire II'!T76*COS(RADIANS(T$4))*T$3)+T$2,"")</f>
        <v/>
      </c>
      <c r="U52" s="35"/>
      <c r="V52" s="44" t="str">
        <f>IF('Hearts Desire II'!V76&lt;&gt;"",'Hearts Desire II'!V76*COS(RADIANS(Y$4))-'Hearts Desire II'!W76*SIN(RADIANS(Y$4))+Y$1,"")</f>
        <v/>
      </c>
      <c r="W52" s="42" t="str">
        <f>IF('Hearts Desire II'!W76&lt;&gt;"",('Hearts Desire II'!V76*SIN(RADIANS(Y$4))+'Hearts Desire II'!W76*COS(RADIANS(Y$4))*Y$3)+Y$2,"")</f>
        <v/>
      </c>
      <c r="X52" s="44" t="str">
        <f>IF('Hearts Desire II'!X76&lt;&gt;"",'Hearts Desire II'!X76*COS(RADIANS(Y$4))-'Hearts Desire II'!Y76*SIN(RADIANS(Y$4))+Y$1,"")</f>
        <v/>
      </c>
      <c r="Y52" s="42" t="str">
        <f>IF('Hearts Desire II'!Y76&lt;&gt;"",('Hearts Desire II'!X76*SIN(RADIANS(Y$4))+'Hearts Desire II'!Y76*COS(RADIANS(Y$4))*Y$3)+Y$2,"")</f>
        <v/>
      </c>
    </row>
    <row r="53" spans="1:25" x14ac:dyDescent="0.25">
      <c r="A53" s="33"/>
      <c r="B53" s="44" t="str">
        <f>IF('Hearts Desire II'!B77&lt;&gt;"",'Hearts Desire II'!B77*COS(RADIANS(E$4))-'Hearts Desire II'!C77*SIN(RADIANS(E$4))+E$1,"")</f>
        <v/>
      </c>
      <c r="C53" s="42" t="str">
        <f>IF('Hearts Desire II'!C77&lt;&gt;"",('Hearts Desire II'!B77*SIN(RADIANS(E$4))+'Hearts Desire II'!C77*COS(RADIANS(E$4))*E$3)+E$2,"")</f>
        <v/>
      </c>
      <c r="D53" s="44" t="str">
        <f>IF('Hearts Desire II'!D77&lt;&gt;"",'Hearts Desire II'!D77*COS(RADIANS(E$4))-'Hearts Desire II'!E77*SIN(RADIANS(E$4))+E$1,"")</f>
        <v/>
      </c>
      <c r="E53" s="42" t="str">
        <f>IF('Hearts Desire II'!E77&lt;&gt;"",('Hearts Desire II'!D77*SIN(RADIANS(E$4))+'Hearts Desire II'!E77*COS(RADIANS(E$4))*E$3)+E$2,"")</f>
        <v/>
      </c>
      <c r="F53" s="34"/>
      <c r="G53" s="44" t="str">
        <f>IF('Hearts Desire II'!G77&lt;&gt;"",'Hearts Desire II'!G77*COS(RADIANS(J$4))-'Hearts Desire II'!H77*SIN(RADIANS(J$4))+J$1,"")</f>
        <v/>
      </c>
      <c r="H53" s="42" t="str">
        <f>IF('Hearts Desire II'!H77&lt;&gt;"",('Hearts Desire II'!G77*SIN(RADIANS(J$4))+'Hearts Desire II'!H77*COS(RADIANS(J$4))*J$3)+J$2,"")</f>
        <v/>
      </c>
      <c r="I53" s="44" t="str">
        <f>IF('Hearts Desire II'!I77&lt;&gt;"",'Hearts Desire II'!I77*COS(RADIANS(J$4))-'Hearts Desire II'!J77*SIN(RADIANS(J$4))+J$1,"")</f>
        <v/>
      </c>
      <c r="J53" s="42" t="str">
        <f>IF('Hearts Desire II'!J77&lt;&gt;"",('Hearts Desire II'!I77*SIN(RADIANS(J$4))+'Hearts Desire II'!J77*COS(RADIANS(J$4))*J$3)+J$2,"")</f>
        <v/>
      </c>
      <c r="K53" s="35"/>
      <c r="L53" s="44" t="str">
        <f>IF('Hearts Desire II'!L77&lt;&gt;"",'Hearts Desire II'!L77*COS(RADIANS(O$4))-'Hearts Desire II'!M77*SIN(RADIANS(O$4))+O$1,"")</f>
        <v/>
      </c>
      <c r="M53" s="42" t="str">
        <f>IF('Hearts Desire II'!M77&lt;&gt;"",('Hearts Desire II'!L77*SIN(RADIANS(O$4))+'Hearts Desire II'!M77*COS(RADIANS(O$4))*O$3)+O$2,"")</f>
        <v/>
      </c>
      <c r="N53" s="44" t="str">
        <f>IF('Hearts Desire II'!N77&lt;&gt;"",'Hearts Desire II'!N77*COS(RADIANS(O$4))-'Hearts Desire II'!O77*SIN(RADIANS(O$4))+O$1,"")</f>
        <v/>
      </c>
      <c r="O53" s="42" t="str">
        <f>IF('Hearts Desire II'!O77&lt;&gt;"",('Hearts Desire II'!N77*SIN(RADIANS(O$4))+'Hearts Desire II'!O77*COS(RADIANS(O$4))*O$3)+O$2,"")</f>
        <v/>
      </c>
      <c r="P53" s="35"/>
      <c r="Q53" s="44" t="str">
        <f>IF('Hearts Desire II'!Q77&lt;&gt;"",'Hearts Desire II'!Q77*COS(RADIANS(T$4))-'Hearts Desire II'!R77*SIN(RADIANS(T$4))+T$1,"")</f>
        <v/>
      </c>
      <c r="R53" s="42" t="str">
        <f>IF('Hearts Desire II'!R77&lt;&gt;"",('Hearts Desire II'!Q77*SIN(RADIANS(T$4))+'Hearts Desire II'!R77*COS(RADIANS(T$4))*T$3)+T$2,"")</f>
        <v/>
      </c>
      <c r="S53" s="44" t="str">
        <f>IF('Hearts Desire II'!S77&lt;&gt;"",'Hearts Desire II'!S77*COS(RADIANS(T$4))-'Hearts Desire II'!T77*SIN(RADIANS(T$4))+T$1,"")</f>
        <v/>
      </c>
      <c r="T53" s="42" t="str">
        <f>IF('Hearts Desire II'!T77&lt;&gt;"",('Hearts Desire II'!S77*SIN(RADIANS(T$4))+'Hearts Desire II'!T77*COS(RADIANS(T$4))*T$3)+T$2,"")</f>
        <v/>
      </c>
      <c r="U53" s="35"/>
      <c r="V53" s="44" t="str">
        <f>IF('Hearts Desire II'!V77&lt;&gt;"",'Hearts Desire II'!V77*COS(RADIANS(Y$4))-'Hearts Desire II'!W77*SIN(RADIANS(Y$4))+Y$1,"")</f>
        <v/>
      </c>
      <c r="W53" s="42" t="str">
        <f>IF('Hearts Desire II'!W77&lt;&gt;"",('Hearts Desire II'!V77*SIN(RADIANS(Y$4))+'Hearts Desire II'!W77*COS(RADIANS(Y$4))*Y$3)+Y$2,"")</f>
        <v/>
      </c>
      <c r="X53" s="44" t="str">
        <f>IF('Hearts Desire II'!X77&lt;&gt;"",'Hearts Desire II'!X77*COS(RADIANS(Y$4))-'Hearts Desire II'!Y77*SIN(RADIANS(Y$4))+Y$1,"")</f>
        <v/>
      </c>
      <c r="Y53" s="42" t="str">
        <f>IF('Hearts Desire II'!Y77&lt;&gt;"",('Hearts Desire II'!X77*SIN(RADIANS(Y$4))+'Hearts Desire II'!Y77*COS(RADIANS(Y$4))*Y$3)+Y$2,"")</f>
        <v/>
      </c>
    </row>
    <row r="54" spans="1:25" x14ac:dyDescent="0.25">
      <c r="A54" s="33"/>
      <c r="B54" s="44" t="str">
        <f>IF('Hearts Desire II'!B78&lt;&gt;"",'Hearts Desire II'!B78*COS(RADIANS(E$4))-'Hearts Desire II'!C78*SIN(RADIANS(E$4))+E$1,"")</f>
        <v/>
      </c>
      <c r="C54" s="42" t="str">
        <f>IF('Hearts Desire II'!C78&lt;&gt;"",('Hearts Desire II'!B78*SIN(RADIANS(E$4))+'Hearts Desire II'!C78*COS(RADIANS(E$4))*E$3)+E$2,"")</f>
        <v/>
      </c>
      <c r="D54" s="44" t="str">
        <f>IF('Hearts Desire II'!D78&lt;&gt;"",'Hearts Desire II'!D78*COS(RADIANS(E$4))-'Hearts Desire II'!E78*SIN(RADIANS(E$4))+E$1,"")</f>
        <v/>
      </c>
      <c r="E54" s="42" t="str">
        <f>IF('Hearts Desire II'!E78&lt;&gt;"",('Hearts Desire II'!D78*SIN(RADIANS(E$4))+'Hearts Desire II'!E78*COS(RADIANS(E$4))*E$3)+E$2,"")</f>
        <v/>
      </c>
      <c r="F54" s="34"/>
      <c r="G54" s="44" t="str">
        <f>IF('Hearts Desire II'!G78&lt;&gt;"",'Hearts Desire II'!G78*COS(RADIANS(J$4))-'Hearts Desire II'!H78*SIN(RADIANS(J$4))+J$1,"")</f>
        <v/>
      </c>
      <c r="H54" s="42" t="str">
        <f>IF('Hearts Desire II'!H78&lt;&gt;"",('Hearts Desire II'!G78*SIN(RADIANS(J$4))+'Hearts Desire II'!H78*COS(RADIANS(J$4))*J$3)+J$2,"")</f>
        <v/>
      </c>
      <c r="I54" s="44" t="str">
        <f>IF('Hearts Desire II'!I78&lt;&gt;"",'Hearts Desire II'!I78*COS(RADIANS(J$4))-'Hearts Desire II'!J78*SIN(RADIANS(J$4))+J$1,"")</f>
        <v/>
      </c>
      <c r="J54" s="42" t="str">
        <f>IF('Hearts Desire II'!J78&lt;&gt;"",('Hearts Desire II'!I78*SIN(RADIANS(J$4))+'Hearts Desire II'!J78*COS(RADIANS(J$4))*J$3)+J$2,"")</f>
        <v/>
      </c>
      <c r="K54" s="35"/>
      <c r="L54" s="44" t="str">
        <f>IF('Hearts Desire II'!L78&lt;&gt;"",'Hearts Desire II'!L78*COS(RADIANS(O$4))-'Hearts Desire II'!M78*SIN(RADIANS(O$4))+O$1,"")</f>
        <v/>
      </c>
      <c r="M54" s="42" t="str">
        <f>IF('Hearts Desire II'!M78&lt;&gt;"",('Hearts Desire II'!L78*SIN(RADIANS(O$4))+'Hearts Desire II'!M78*COS(RADIANS(O$4))*O$3)+O$2,"")</f>
        <v/>
      </c>
      <c r="N54" s="44" t="str">
        <f>IF('Hearts Desire II'!N78&lt;&gt;"",'Hearts Desire II'!N78*COS(RADIANS(O$4))-'Hearts Desire II'!O78*SIN(RADIANS(O$4))+O$1,"")</f>
        <v/>
      </c>
      <c r="O54" s="42" t="str">
        <f>IF('Hearts Desire II'!O78&lt;&gt;"",('Hearts Desire II'!N78*SIN(RADIANS(O$4))+'Hearts Desire II'!O78*COS(RADIANS(O$4))*O$3)+O$2,"")</f>
        <v/>
      </c>
      <c r="P54" s="35"/>
      <c r="Q54" s="44" t="str">
        <f>IF('Hearts Desire II'!Q78&lt;&gt;"",'Hearts Desire II'!Q78*COS(RADIANS(T$4))-'Hearts Desire II'!R78*SIN(RADIANS(T$4))+T$1,"")</f>
        <v/>
      </c>
      <c r="R54" s="42" t="str">
        <f>IF('Hearts Desire II'!R78&lt;&gt;"",('Hearts Desire II'!Q78*SIN(RADIANS(T$4))+'Hearts Desire II'!R78*COS(RADIANS(T$4))*T$3)+T$2,"")</f>
        <v/>
      </c>
      <c r="S54" s="44" t="str">
        <f>IF('Hearts Desire II'!S78&lt;&gt;"",'Hearts Desire II'!S78*COS(RADIANS(T$4))-'Hearts Desire II'!T78*SIN(RADIANS(T$4))+T$1,"")</f>
        <v/>
      </c>
      <c r="T54" s="42" t="str">
        <f>IF('Hearts Desire II'!T78&lt;&gt;"",('Hearts Desire II'!S78*SIN(RADIANS(T$4))+'Hearts Desire II'!T78*COS(RADIANS(T$4))*T$3)+T$2,"")</f>
        <v/>
      </c>
      <c r="U54" s="35"/>
      <c r="V54" s="44" t="str">
        <f>IF('Hearts Desire II'!V78&lt;&gt;"",'Hearts Desire II'!V78*COS(RADIANS(Y$4))-'Hearts Desire II'!W78*SIN(RADIANS(Y$4))+Y$1,"")</f>
        <v/>
      </c>
      <c r="W54" s="42" t="str">
        <f>IF('Hearts Desire II'!W78&lt;&gt;"",('Hearts Desire II'!V78*SIN(RADIANS(Y$4))+'Hearts Desire II'!W78*COS(RADIANS(Y$4))*Y$3)+Y$2,"")</f>
        <v/>
      </c>
      <c r="X54" s="44" t="str">
        <f>IF('Hearts Desire II'!X78&lt;&gt;"",'Hearts Desire II'!X78*COS(RADIANS(Y$4))-'Hearts Desire II'!Y78*SIN(RADIANS(Y$4))+Y$1,"")</f>
        <v/>
      </c>
      <c r="Y54" s="42" t="str">
        <f>IF('Hearts Desire II'!Y78&lt;&gt;"",('Hearts Desire II'!X78*SIN(RADIANS(Y$4))+'Hearts Desire II'!Y78*COS(RADIANS(Y$4))*Y$3)+Y$2,"")</f>
        <v/>
      </c>
    </row>
    <row r="55" spans="1:25" x14ac:dyDescent="0.25">
      <c r="A55" s="33"/>
      <c r="B55" s="44" t="str">
        <f>IF('Hearts Desire II'!B79&lt;&gt;"",'Hearts Desire II'!B79*COS(RADIANS(E$4))-'Hearts Desire II'!C79*SIN(RADIANS(E$4))+E$1,"")</f>
        <v/>
      </c>
      <c r="C55" s="42" t="str">
        <f>IF('Hearts Desire II'!C79&lt;&gt;"",('Hearts Desire II'!B79*SIN(RADIANS(E$4))+'Hearts Desire II'!C79*COS(RADIANS(E$4))*E$3)+E$2,"")</f>
        <v/>
      </c>
      <c r="D55" s="44" t="str">
        <f>IF('Hearts Desire II'!D79&lt;&gt;"",'Hearts Desire II'!D79*COS(RADIANS(E$4))-'Hearts Desire II'!E79*SIN(RADIANS(E$4))+E$1,"")</f>
        <v/>
      </c>
      <c r="E55" s="42" t="str">
        <f>IF('Hearts Desire II'!E79&lt;&gt;"",('Hearts Desire II'!D79*SIN(RADIANS(E$4))+'Hearts Desire II'!E79*COS(RADIANS(E$4))*E$3)+E$2,"")</f>
        <v/>
      </c>
      <c r="F55" s="34"/>
      <c r="G55" s="44" t="str">
        <f>IF('Hearts Desire II'!G79&lt;&gt;"",'Hearts Desire II'!G79*COS(RADIANS(J$4))-'Hearts Desire II'!H79*SIN(RADIANS(J$4))+J$1,"")</f>
        <v/>
      </c>
      <c r="H55" s="42" t="str">
        <f>IF('Hearts Desire II'!H79&lt;&gt;"",('Hearts Desire II'!G79*SIN(RADIANS(J$4))+'Hearts Desire II'!H79*COS(RADIANS(J$4))*J$3)+J$2,"")</f>
        <v/>
      </c>
      <c r="I55" s="44" t="str">
        <f>IF('Hearts Desire II'!I79&lt;&gt;"",'Hearts Desire II'!I79*COS(RADIANS(J$4))-'Hearts Desire II'!J79*SIN(RADIANS(J$4))+J$1,"")</f>
        <v/>
      </c>
      <c r="J55" s="42" t="str">
        <f>IF('Hearts Desire II'!J79&lt;&gt;"",('Hearts Desire II'!I79*SIN(RADIANS(J$4))+'Hearts Desire II'!J79*COS(RADIANS(J$4))*J$3)+J$2,"")</f>
        <v/>
      </c>
      <c r="K55" s="35"/>
      <c r="L55" s="44" t="str">
        <f>IF('Hearts Desire II'!L79&lt;&gt;"",'Hearts Desire II'!L79*COS(RADIANS(O$4))-'Hearts Desire II'!M79*SIN(RADIANS(O$4))+O$1,"")</f>
        <v/>
      </c>
      <c r="M55" s="42" t="str">
        <f>IF('Hearts Desire II'!M79&lt;&gt;"",('Hearts Desire II'!L79*SIN(RADIANS(O$4))+'Hearts Desire II'!M79*COS(RADIANS(O$4))*O$3)+O$2,"")</f>
        <v/>
      </c>
      <c r="N55" s="44" t="str">
        <f>IF('Hearts Desire II'!N79&lt;&gt;"",'Hearts Desire II'!N79*COS(RADIANS(O$4))-'Hearts Desire II'!O79*SIN(RADIANS(O$4))+O$1,"")</f>
        <v/>
      </c>
      <c r="O55" s="42" t="str">
        <f>IF('Hearts Desire II'!O79&lt;&gt;"",('Hearts Desire II'!N79*SIN(RADIANS(O$4))+'Hearts Desire II'!O79*COS(RADIANS(O$4))*O$3)+O$2,"")</f>
        <v/>
      </c>
      <c r="P55" s="35"/>
      <c r="Q55" s="44" t="str">
        <f>IF('Hearts Desire II'!Q79&lt;&gt;"",'Hearts Desire II'!Q79*COS(RADIANS(T$4))-'Hearts Desire II'!R79*SIN(RADIANS(T$4))+T$1,"")</f>
        <v/>
      </c>
      <c r="R55" s="42" t="str">
        <f>IF('Hearts Desire II'!R79&lt;&gt;"",('Hearts Desire II'!Q79*SIN(RADIANS(T$4))+'Hearts Desire II'!R79*COS(RADIANS(T$4))*T$3)+T$2,"")</f>
        <v/>
      </c>
      <c r="S55" s="44" t="str">
        <f>IF('Hearts Desire II'!S79&lt;&gt;"",'Hearts Desire II'!S79*COS(RADIANS(T$4))-'Hearts Desire II'!T79*SIN(RADIANS(T$4))+T$1,"")</f>
        <v/>
      </c>
      <c r="T55" s="42" t="str">
        <f>IF('Hearts Desire II'!T79&lt;&gt;"",('Hearts Desire II'!S79*SIN(RADIANS(T$4))+'Hearts Desire II'!T79*COS(RADIANS(T$4))*T$3)+T$2,"")</f>
        <v/>
      </c>
      <c r="U55" s="35"/>
      <c r="V55" s="44" t="str">
        <f>IF('Hearts Desire II'!V79&lt;&gt;"",'Hearts Desire II'!V79*COS(RADIANS(Y$4))-'Hearts Desire II'!W79*SIN(RADIANS(Y$4))+Y$1,"")</f>
        <v/>
      </c>
      <c r="W55" s="42" t="str">
        <f>IF('Hearts Desire II'!W79&lt;&gt;"",('Hearts Desire II'!V79*SIN(RADIANS(Y$4))+'Hearts Desire II'!W79*COS(RADIANS(Y$4))*Y$3)+Y$2,"")</f>
        <v/>
      </c>
      <c r="X55" s="44" t="str">
        <f>IF('Hearts Desire II'!X79&lt;&gt;"",'Hearts Desire II'!X79*COS(RADIANS(Y$4))-'Hearts Desire II'!Y79*SIN(RADIANS(Y$4))+Y$1,"")</f>
        <v/>
      </c>
      <c r="Y55" s="42" t="str">
        <f>IF('Hearts Desire II'!Y79&lt;&gt;"",('Hearts Desire II'!X79*SIN(RADIANS(Y$4))+'Hearts Desire II'!Y79*COS(RADIANS(Y$4))*Y$3)+Y$2,"")</f>
        <v/>
      </c>
    </row>
    <row r="56" spans="1:25" x14ac:dyDescent="0.25">
      <c r="A56" s="33"/>
      <c r="B56" s="44" t="str">
        <f>IF('Hearts Desire II'!B80&lt;&gt;"",'Hearts Desire II'!B80*COS(RADIANS(E$4))-'Hearts Desire II'!C80*SIN(RADIANS(E$4))+E$1,"")</f>
        <v/>
      </c>
      <c r="C56" s="42" t="str">
        <f>IF('Hearts Desire II'!C80&lt;&gt;"",('Hearts Desire II'!B80*SIN(RADIANS(E$4))+'Hearts Desire II'!C80*COS(RADIANS(E$4))*E$3)+E$2,"")</f>
        <v/>
      </c>
      <c r="D56" s="44" t="str">
        <f>IF('Hearts Desire II'!D80&lt;&gt;"",'Hearts Desire II'!D80*COS(RADIANS(E$4))-'Hearts Desire II'!E80*SIN(RADIANS(E$4))+E$1,"")</f>
        <v/>
      </c>
      <c r="E56" s="42" t="str">
        <f>IF('Hearts Desire II'!E80&lt;&gt;"",('Hearts Desire II'!D80*SIN(RADIANS(E$4))+'Hearts Desire II'!E80*COS(RADIANS(E$4))*E$3)+E$2,"")</f>
        <v/>
      </c>
      <c r="F56" s="34"/>
      <c r="G56" s="44" t="str">
        <f>IF('Hearts Desire II'!G80&lt;&gt;"",'Hearts Desire II'!G80*COS(RADIANS(J$4))-'Hearts Desire II'!H80*SIN(RADIANS(J$4))+J$1,"")</f>
        <v/>
      </c>
      <c r="H56" s="42" t="str">
        <f>IF('Hearts Desire II'!H80&lt;&gt;"",('Hearts Desire II'!G80*SIN(RADIANS(J$4))+'Hearts Desire II'!H80*COS(RADIANS(J$4))*J$3)+J$2,"")</f>
        <v/>
      </c>
      <c r="I56" s="44" t="str">
        <f>IF('Hearts Desire II'!I80&lt;&gt;"",'Hearts Desire II'!I80*COS(RADIANS(J$4))-'Hearts Desire II'!J80*SIN(RADIANS(J$4))+J$1,"")</f>
        <v/>
      </c>
      <c r="J56" s="42" t="str">
        <f>IF('Hearts Desire II'!J80&lt;&gt;"",('Hearts Desire II'!I80*SIN(RADIANS(J$4))+'Hearts Desire II'!J80*COS(RADIANS(J$4))*J$3)+J$2,"")</f>
        <v/>
      </c>
      <c r="K56" s="35"/>
      <c r="L56" s="44" t="str">
        <f>IF('Hearts Desire II'!L80&lt;&gt;"",'Hearts Desire II'!L80*COS(RADIANS(O$4))-'Hearts Desire II'!M80*SIN(RADIANS(O$4))+O$1,"")</f>
        <v/>
      </c>
      <c r="M56" s="42" t="str">
        <f>IF('Hearts Desire II'!M80&lt;&gt;"",('Hearts Desire II'!L80*SIN(RADIANS(O$4))+'Hearts Desire II'!M80*COS(RADIANS(O$4))*O$3)+O$2,"")</f>
        <v/>
      </c>
      <c r="N56" s="44" t="str">
        <f>IF('Hearts Desire II'!N80&lt;&gt;"",'Hearts Desire II'!N80*COS(RADIANS(O$4))-'Hearts Desire II'!O80*SIN(RADIANS(O$4))+O$1,"")</f>
        <v/>
      </c>
      <c r="O56" s="42" t="str">
        <f>IF('Hearts Desire II'!O80&lt;&gt;"",('Hearts Desire II'!N80*SIN(RADIANS(O$4))+'Hearts Desire II'!O80*COS(RADIANS(O$4))*O$3)+O$2,"")</f>
        <v/>
      </c>
      <c r="P56" s="35"/>
      <c r="Q56" s="44" t="str">
        <f>IF('Hearts Desire II'!Q80&lt;&gt;"",'Hearts Desire II'!Q80*COS(RADIANS(T$4))-'Hearts Desire II'!R80*SIN(RADIANS(T$4))+T$1,"")</f>
        <v/>
      </c>
      <c r="R56" s="42" t="str">
        <f>IF('Hearts Desire II'!R80&lt;&gt;"",('Hearts Desire II'!Q80*SIN(RADIANS(T$4))+'Hearts Desire II'!R80*COS(RADIANS(T$4))*T$3)+T$2,"")</f>
        <v/>
      </c>
      <c r="S56" s="44" t="str">
        <f>IF('Hearts Desire II'!S80&lt;&gt;"",'Hearts Desire II'!S80*COS(RADIANS(T$4))-'Hearts Desire II'!T80*SIN(RADIANS(T$4))+T$1,"")</f>
        <v/>
      </c>
      <c r="T56" s="42" t="str">
        <f>IF('Hearts Desire II'!T80&lt;&gt;"",('Hearts Desire II'!S80*SIN(RADIANS(T$4))+'Hearts Desire II'!T80*COS(RADIANS(T$4))*T$3)+T$2,"")</f>
        <v/>
      </c>
      <c r="U56" s="35"/>
      <c r="V56" s="44" t="str">
        <f>IF('Hearts Desire II'!V80&lt;&gt;"",'Hearts Desire II'!V80*COS(RADIANS(Y$4))-'Hearts Desire II'!W80*SIN(RADIANS(Y$4))+Y$1,"")</f>
        <v/>
      </c>
      <c r="W56" s="42" t="str">
        <f>IF('Hearts Desire II'!W80&lt;&gt;"",('Hearts Desire II'!V80*SIN(RADIANS(Y$4))+'Hearts Desire II'!W80*COS(RADIANS(Y$4))*Y$3)+Y$2,"")</f>
        <v/>
      </c>
      <c r="X56" s="44" t="str">
        <f>IF('Hearts Desire II'!X80&lt;&gt;"",'Hearts Desire II'!X80*COS(RADIANS(Y$4))-'Hearts Desire II'!Y80*SIN(RADIANS(Y$4))+Y$1,"")</f>
        <v/>
      </c>
      <c r="Y56" s="42" t="str">
        <f>IF('Hearts Desire II'!Y80&lt;&gt;"",('Hearts Desire II'!X80*SIN(RADIANS(Y$4))+'Hearts Desire II'!Y80*COS(RADIANS(Y$4))*Y$3)+Y$2,"")</f>
        <v/>
      </c>
    </row>
    <row r="57" spans="1:25" x14ac:dyDescent="0.25">
      <c r="A57" s="33"/>
      <c r="B57" s="44" t="str">
        <f>IF('Hearts Desire II'!B81&lt;&gt;"",'Hearts Desire II'!B81*COS(RADIANS(E$4))-'Hearts Desire II'!C81*SIN(RADIANS(E$4))+E$1,"")</f>
        <v/>
      </c>
      <c r="C57" s="42" t="str">
        <f>IF('Hearts Desire II'!C81&lt;&gt;"",('Hearts Desire II'!B81*SIN(RADIANS(E$4))+'Hearts Desire II'!C81*COS(RADIANS(E$4))*E$3)+E$2,"")</f>
        <v/>
      </c>
      <c r="D57" s="44" t="str">
        <f>IF('Hearts Desire II'!D81&lt;&gt;"",'Hearts Desire II'!D81*COS(RADIANS(E$4))-'Hearts Desire II'!E81*SIN(RADIANS(E$4))+E$1,"")</f>
        <v/>
      </c>
      <c r="E57" s="42" t="str">
        <f>IF('Hearts Desire II'!E81&lt;&gt;"",('Hearts Desire II'!D81*SIN(RADIANS(E$4))+'Hearts Desire II'!E81*COS(RADIANS(E$4))*E$3)+E$2,"")</f>
        <v/>
      </c>
      <c r="F57" s="34"/>
      <c r="G57" s="44" t="str">
        <f>IF('Hearts Desire II'!G81&lt;&gt;"",'Hearts Desire II'!G81*COS(RADIANS(J$4))-'Hearts Desire II'!H81*SIN(RADIANS(J$4))+J$1,"")</f>
        <v/>
      </c>
      <c r="H57" s="42" t="str">
        <f>IF('Hearts Desire II'!H81&lt;&gt;"",('Hearts Desire II'!G81*SIN(RADIANS(J$4))+'Hearts Desire II'!H81*COS(RADIANS(J$4))*J$3)+J$2,"")</f>
        <v/>
      </c>
      <c r="I57" s="44" t="str">
        <f>IF('Hearts Desire II'!I81&lt;&gt;"",'Hearts Desire II'!I81*COS(RADIANS(J$4))-'Hearts Desire II'!J81*SIN(RADIANS(J$4))+J$1,"")</f>
        <v/>
      </c>
      <c r="J57" s="42" t="str">
        <f>IF('Hearts Desire II'!J81&lt;&gt;"",('Hearts Desire II'!I81*SIN(RADIANS(J$4))+'Hearts Desire II'!J81*COS(RADIANS(J$4))*J$3)+J$2,"")</f>
        <v/>
      </c>
      <c r="K57" s="35"/>
      <c r="L57" s="44" t="str">
        <f>IF('Hearts Desire II'!L81&lt;&gt;"",'Hearts Desire II'!L81*COS(RADIANS(O$4))-'Hearts Desire II'!M81*SIN(RADIANS(O$4))+O$1,"")</f>
        <v/>
      </c>
      <c r="M57" s="42" t="str">
        <f>IF('Hearts Desire II'!M81&lt;&gt;"",('Hearts Desire II'!L81*SIN(RADIANS(O$4))+'Hearts Desire II'!M81*COS(RADIANS(O$4))*O$3)+O$2,"")</f>
        <v/>
      </c>
      <c r="N57" s="44" t="str">
        <f>IF('Hearts Desire II'!N81&lt;&gt;"",'Hearts Desire II'!N81*COS(RADIANS(O$4))-'Hearts Desire II'!O81*SIN(RADIANS(O$4))+O$1,"")</f>
        <v/>
      </c>
      <c r="O57" s="42" t="str">
        <f>IF('Hearts Desire II'!O81&lt;&gt;"",('Hearts Desire II'!N81*SIN(RADIANS(O$4))+'Hearts Desire II'!O81*COS(RADIANS(O$4))*O$3)+O$2,"")</f>
        <v/>
      </c>
      <c r="P57" s="35"/>
      <c r="Q57" s="44" t="str">
        <f>IF('Hearts Desire II'!Q81&lt;&gt;"",'Hearts Desire II'!Q81*COS(RADIANS(T$4))-'Hearts Desire II'!R81*SIN(RADIANS(T$4))+T$1,"")</f>
        <v/>
      </c>
      <c r="R57" s="42" t="str">
        <f>IF('Hearts Desire II'!R81&lt;&gt;"",('Hearts Desire II'!Q81*SIN(RADIANS(T$4))+'Hearts Desire II'!R81*COS(RADIANS(T$4))*T$3)+T$2,"")</f>
        <v/>
      </c>
      <c r="S57" s="44" t="str">
        <f>IF('Hearts Desire II'!S81&lt;&gt;"",'Hearts Desire II'!S81*COS(RADIANS(T$4))-'Hearts Desire II'!T81*SIN(RADIANS(T$4))+T$1,"")</f>
        <v/>
      </c>
      <c r="T57" s="42" t="str">
        <f>IF('Hearts Desire II'!T81&lt;&gt;"",('Hearts Desire II'!S81*SIN(RADIANS(T$4))+'Hearts Desire II'!T81*COS(RADIANS(T$4))*T$3)+T$2,"")</f>
        <v/>
      </c>
      <c r="U57" s="35"/>
      <c r="V57" s="44" t="str">
        <f>IF('Hearts Desire II'!V81&lt;&gt;"",'Hearts Desire II'!V81*COS(RADIANS(Y$4))-'Hearts Desire II'!W81*SIN(RADIANS(Y$4))+Y$1,"")</f>
        <v/>
      </c>
      <c r="W57" s="42" t="str">
        <f>IF('Hearts Desire II'!W81&lt;&gt;"",('Hearts Desire II'!V81*SIN(RADIANS(Y$4))+'Hearts Desire II'!W81*COS(RADIANS(Y$4))*Y$3)+Y$2,"")</f>
        <v/>
      </c>
      <c r="X57" s="44" t="str">
        <f>IF('Hearts Desire II'!X81&lt;&gt;"",'Hearts Desire II'!X81*COS(RADIANS(Y$4))-'Hearts Desire II'!Y81*SIN(RADIANS(Y$4))+Y$1,"")</f>
        <v/>
      </c>
      <c r="Y57" s="42" t="str">
        <f>IF('Hearts Desire II'!Y81&lt;&gt;"",('Hearts Desire II'!X81*SIN(RADIANS(Y$4))+'Hearts Desire II'!Y81*COS(RADIANS(Y$4))*Y$3)+Y$2,"")</f>
        <v/>
      </c>
    </row>
    <row r="58" spans="1:25" x14ac:dyDescent="0.25">
      <c r="A58" s="33"/>
      <c r="B58" s="44" t="str">
        <f>IF('Hearts Desire II'!B82&lt;&gt;"",'Hearts Desire II'!B82*COS(RADIANS(E$4))-'Hearts Desire II'!C82*SIN(RADIANS(E$4))+E$1,"")</f>
        <v/>
      </c>
      <c r="C58" s="42" t="str">
        <f>IF('Hearts Desire II'!C82&lt;&gt;"",('Hearts Desire II'!B82*SIN(RADIANS(E$4))+'Hearts Desire II'!C82*COS(RADIANS(E$4))*E$3)+E$2,"")</f>
        <v/>
      </c>
      <c r="D58" s="44" t="str">
        <f>IF('Hearts Desire II'!D82&lt;&gt;"",'Hearts Desire II'!D82*COS(RADIANS(E$4))-'Hearts Desire II'!E82*SIN(RADIANS(E$4))+E$1,"")</f>
        <v/>
      </c>
      <c r="E58" s="42" t="str">
        <f>IF('Hearts Desire II'!E82&lt;&gt;"",('Hearts Desire II'!D82*SIN(RADIANS(E$4))+'Hearts Desire II'!E82*COS(RADIANS(E$4))*E$3)+E$2,"")</f>
        <v/>
      </c>
      <c r="F58" s="34"/>
      <c r="G58" s="44" t="str">
        <f>IF('Hearts Desire II'!G82&lt;&gt;"",'Hearts Desire II'!G82*COS(RADIANS(J$4))-'Hearts Desire II'!H82*SIN(RADIANS(J$4))+J$1,"")</f>
        <v/>
      </c>
      <c r="H58" s="42" t="str">
        <f>IF('Hearts Desire II'!H82&lt;&gt;"",('Hearts Desire II'!G82*SIN(RADIANS(J$4))+'Hearts Desire II'!H82*COS(RADIANS(J$4))*J$3)+J$2,"")</f>
        <v/>
      </c>
      <c r="I58" s="44" t="str">
        <f>IF('Hearts Desire II'!I82&lt;&gt;"",'Hearts Desire II'!I82*COS(RADIANS(J$4))-'Hearts Desire II'!J82*SIN(RADIANS(J$4))+J$1,"")</f>
        <v/>
      </c>
      <c r="J58" s="42" t="str">
        <f>IF('Hearts Desire II'!J82&lt;&gt;"",('Hearts Desire II'!I82*SIN(RADIANS(J$4))+'Hearts Desire II'!J82*COS(RADIANS(J$4))*J$3)+J$2,"")</f>
        <v/>
      </c>
      <c r="K58" s="35"/>
      <c r="L58" s="44" t="str">
        <f>IF('Hearts Desire II'!L82&lt;&gt;"",'Hearts Desire II'!L82*COS(RADIANS(O$4))-'Hearts Desire II'!M82*SIN(RADIANS(O$4))+O$1,"")</f>
        <v/>
      </c>
      <c r="M58" s="42" t="str">
        <f>IF('Hearts Desire II'!M82&lt;&gt;"",('Hearts Desire II'!L82*SIN(RADIANS(O$4))+'Hearts Desire II'!M82*COS(RADIANS(O$4))*O$3)+O$2,"")</f>
        <v/>
      </c>
      <c r="N58" s="44" t="str">
        <f>IF('Hearts Desire II'!N82&lt;&gt;"",'Hearts Desire II'!N82*COS(RADIANS(O$4))-'Hearts Desire II'!O82*SIN(RADIANS(O$4))+O$1,"")</f>
        <v/>
      </c>
      <c r="O58" s="42" t="str">
        <f>IF('Hearts Desire II'!O82&lt;&gt;"",('Hearts Desire II'!N82*SIN(RADIANS(O$4))+'Hearts Desire II'!O82*COS(RADIANS(O$4))*O$3)+O$2,"")</f>
        <v/>
      </c>
      <c r="P58" s="35"/>
      <c r="Q58" s="44" t="str">
        <f>IF('Hearts Desire II'!Q82&lt;&gt;"",'Hearts Desire II'!Q82*COS(RADIANS(T$4))-'Hearts Desire II'!R82*SIN(RADIANS(T$4))+T$1,"")</f>
        <v/>
      </c>
      <c r="R58" s="42" t="str">
        <f>IF('Hearts Desire II'!R82&lt;&gt;"",('Hearts Desire II'!Q82*SIN(RADIANS(T$4))+'Hearts Desire II'!R82*COS(RADIANS(T$4))*T$3)+T$2,"")</f>
        <v/>
      </c>
      <c r="S58" s="44" t="str">
        <f>IF('Hearts Desire II'!S82&lt;&gt;"",'Hearts Desire II'!S82*COS(RADIANS(T$4))-'Hearts Desire II'!T82*SIN(RADIANS(T$4))+T$1,"")</f>
        <v/>
      </c>
      <c r="T58" s="42" t="str">
        <f>IF('Hearts Desire II'!T82&lt;&gt;"",('Hearts Desire II'!S82*SIN(RADIANS(T$4))+'Hearts Desire II'!T82*COS(RADIANS(T$4))*T$3)+T$2,"")</f>
        <v/>
      </c>
      <c r="U58" s="35"/>
      <c r="V58" s="44" t="str">
        <f>IF('Hearts Desire II'!V82&lt;&gt;"",'Hearts Desire II'!V82*COS(RADIANS(Y$4))-'Hearts Desire II'!W82*SIN(RADIANS(Y$4))+Y$1,"")</f>
        <v/>
      </c>
      <c r="W58" s="42" t="str">
        <f>IF('Hearts Desire II'!W82&lt;&gt;"",('Hearts Desire II'!V82*SIN(RADIANS(Y$4))+'Hearts Desire II'!W82*COS(RADIANS(Y$4))*Y$3)+Y$2,"")</f>
        <v/>
      </c>
      <c r="X58" s="44" t="str">
        <f>IF('Hearts Desire II'!X82&lt;&gt;"",'Hearts Desire II'!X82*COS(RADIANS(Y$4))-'Hearts Desire II'!Y82*SIN(RADIANS(Y$4))+Y$1,"")</f>
        <v/>
      </c>
      <c r="Y58" s="42" t="str">
        <f>IF('Hearts Desire II'!Y82&lt;&gt;"",('Hearts Desire II'!X82*SIN(RADIANS(Y$4))+'Hearts Desire II'!Y82*COS(RADIANS(Y$4))*Y$3)+Y$2,"")</f>
        <v/>
      </c>
    </row>
    <row r="59" spans="1:25" x14ac:dyDescent="0.25">
      <c r="A59" s="33"/>
      <c r="B59" s="44" t="str">
        <f>IF('Hearts Desire II'!B83&lt;&gt;"",'Hearts Desire II'!B83*COS(RADIANS(E$4))-'Hearts Desire II'!C83*SIN(RADIANS(E$4))+E$1,"")</f>
        <v/>
      </c>
      <c r="C59" s="42" t="str">
        <f>IF('Hearts Desire II'!C83&lt;&gt;"",('Hearts Desire II'!B83*SIN(RADIANS(E$4))+'Hearts Desire II'!C83*COS(RADIANS(E$4))*E$3)+E$2,"")</f>
        <v/>
      </c>
      <c r="D59" s="44" t="str">
        <f>IF('Hearts Desire II'!D83&lt;&gt;"",'Hearts Desire II'!D83*COS(RADIANS(E$4))-'Hearts Desire II'!E83*SIN(RADIANS(E$4))+E$1,"")</f>
        <v/>
      </c>
      <c r="E59" s="42" t="str">
        <f>IF('Hearts Desire II'!E83&lt;&gt;"",('Hearts Desire II'!D83*SIN(RADIANS(E$4))+'Hearts Desire II'!E83*COS(RADIANS(E$4))*E$3)+E$2,"")</f>
        <v/>
      </c>
      <c r="F59" s="34"/>
      <c r="G59" s="44" t="str">
        <f>IF('Hearts Desire II'!G83&lt;&gt;"",'Hearts Desire II'!G83*COS(RADIANS(J$4))-'Hearts Desire II'!H83*SIN(RADIANS(J$4))+J$1,"")</f>
        <v/>
      </c>
      <c r="H59" s="42" t="str">
        <f>IF('Hearts Desire II'!H83&lt;&gt;"",('Hearts Desire II'!G83*SIN(RADIANS(J$4))+'Hearts Desire II'!H83*COS(RADIANS(J$4))*J$3)+J$2,"")</f>
        <v/>
      </c>
      <c r="I59" s="44" t="str">
        <f>IF('Hearts Desire II'!I83&lt;&gt;"",'Hearts Desire II'!I83*COS(RADIANS(J$4))-'Hearts Desire II'!J83*SIN(RADIANS(J$4))+J$1,"")</f>
        <v/>
      </c>
      <c r="J59" s="42" t="str">
        <f>IF('Hearts Desire II'!J83&lt;&gt;"",('Hearts Desire II'!I83*SIN(RADIANS(J$4))+'Hearts Desire II'!J83*COS(RADIANS(J$4))*J$3)+J$2,"")</f>
        <v/>
      </c>
      <c r="K59" s="35"/>
      <c r="L59" s="44" t="str">
        <f>IF('Hearts Desire II'!L83&lt;&gt;"",'Hearts Desire II'!L83*COS(RADIANS(O$4))-'Hearts Desire II'!M83*SIN(RADIANS(O$4))+O$1,"")</f>
        <v/>
      </c>
      <c r="M59" s="42" t="str">
        <f>IF('Hearts Desire II'!M83&lt;&gt;"",('Hearts Desire II'!L83*SIN(RADIANS(O$4))+'Hearts Desire II'!M83*COS(RADIANS(O$4))*O$3)+O$2,"")</f>
        <v/>
      </c>
      <c r="N59" s="44" t="str">
        <f>IF('Hearts Desire II'!N83&lt;&gt;"",'Hearts Desire II'!N83*COS(RADIANS(O$4))-'Hearts Desire II'!O83*SIN(RADIANS(O$4))+O$1,"")</f>
        <v/>
      </c>
      <c r="O59" s="42" t="str">
        <f>IF('Hearts Desire II'!O83&lt;&gt;"",('Hearts Desire II'!N83*SIN(RADIANS(O$4))+'Hearts Desire II'!O83*COS(RADIANS(O$4))*O$3)+O$2,"")</f>
        <v/>
      </c>
      <c r="P59" s="35"/>
      <c r="Q59" s="44" t="str">
        <f>IF('Hearts Desire II'!Q83&lt;&gt;"",'Hearts Desire II'!Q83*COS(RADIANS(T$4))-'Hearts Desire II'!R83*SIN(RADIANS(T$4))+T$1,"")</f>
        <v/>
      </c>
      <c r="R59" s="42" t="str">
        <f>IF('Hearts Desire II'!R83&lt;&gt;"",('Hearts Desire II'!Q83*SIN(RADIANS(T$4))+'Hearts Desire II'!R83*COS(RADIANS(T$4))*T$3)+T$2,"")</f>
        <v/>
      </c>
      <c r="S59" s="44" t="str">
        <f>IF('Hearts Desire II'!S83&lt;&gt;"",'Hearts Desire II'!S83*COS(RADIANS(T$4))-'Hearts Desire II'!T83*SIN(RADIANS(T$4))+T$1,"")</f>
        <v/>
      </c>
      <c r="T59" s="42" t="str">
        <f>IF('Hearts Desire II'!T83&lt;&gt;"",('Hearts Desire II'!S83*SIN(RADIANS(T$4))+'Hearts Desire II'!T83*COS(RADIANS(T$4))*T$3)+T$2,"")</f>
        <v/>
      </c>
      <c r="U59" s="35"/>
      <c r="V59" s="44" t="str">
        <f>IF('Hearts Desire II'!V83&lt;&gt;"",'Hearts Desire II'!V83*COS(RADIANS(Y$4))-'Hearts Desire II'!W83*SIN(RADIANS(Y$4))+Y$1,"")</f>
        <v/>
      </c>
      <c r="W59" s="42" t="str">
        <f>IF('Hearts Desire II'!W83&lt;&gt;"",('Hearts Desire II'!V83*SIN(RADIANS(Y$4))+'Hearts Desire II'!W83*COS(RADIANS(Y$4))*Y$3)+Y$2,"")</f>
        <v/>
      </c>
      <c r="X59" s="44" t="str">
        <f>IF('Hearts Desire II'!X83&lt;&gt;"",'Hearts Desire II'!X83*COS(RADIANS(Y$4))-'Hearts Desire II'!Y83*SIN(RADIANS(Y$4))+Y$1,"")</f>
        <v/>
      </c>
      <c r="Y59" s="42" t="str">
        <f>IF('Hearts Desire II'!Y83&lt;&gt;"",('Hearts Desire II'!X83*SIN(RADIANS(Y$4))+'Hearts Desire II'!Y83*COS(RADIANS(Y$4))*Y$3)+Y$2,"")</f>
        <v/>
      </c>
    </row>
    <row r="60" spans="1:25" x14ac:dyDescent="0.25">
      <c r="A60" s="33"/>
      <c r="B60" s="44" t="str">
        <f>IF('Hearts Desire II'!B84&lt;&gt;"",'Hearts Desire II'!B84*COS(RADIANS(E$4))-'Hearts Desire II'!C84*SIN(RADIANS(E$4))+E$1,"")</f>
        <v/>
      </c>
      <c r="C60" s="42" t="str">
        <f>IF('Hearts Desire II'!C84&lt;&gt;"",('Hearts Desire II'!B84*SIN(RADIANS(E$4))+'Hearts Desire II'!C84*COS(RADIANS(E$4))*E$3)+E$2,"")</f>
        <v/>
      </c>
      <c r="D60" s="44" t="str">
        <f>IF('Hearts Desire II'!D84&lt;&gt;"",'Hearts Desire II'!D84*COS(RADIANS(E$4))-'Hearts Desire II'!E84*SIN(RADIANS(E$4))+E$1,"")</f>
        <v/>
      </c>
      <c r="E60" s="42" t="str">
        <f>IF('Hearts Desire II'!E84&lt;&gt;"",('Hearts Desire II'!D84*SIN(RADIANS(E$4))+'Hearts Desire II'!E84*COS(RADIANS(E$4))*E$3)+E$2,"")</f>
        <v/>
      </c>
      <c r="F60" s="34"/>
      <c r="G60" s="44" t="str">
        <f>IF('Hearts Desire II'!G84&lt;&gt;"",'Hearts Desire II'!G84*COS(RADIANS(J$4))-'Hearts Desire II'!H84*SIN(RADIANS(J$4))+J$1,"")</f>
        <v/>
      </c>
      <c r="H60" s="42" t="str">
        <f>IF('Hearts Desire II'!H84&lt;&gt;"",('Hearts Desire II'!G84*SIN(RADIANS(J$4))+'Hearts Desire II'!H84*COS(RADIANS(J$4))*J$3)+J$2,"")</f>
        <v/>
      </c>
      <c r="I60" s="44" t="str">
        <f>IF('Hearts Desire II'!I84&lt;&gt;"",'Hearts Desire II'!I84*COS(RADIANS(J$4))-'Hearts Desire II'!J84*SIN(RADIANS(J$4))+J$1,"")</f>
        <v/>
      </c>
      <c r="J60" s="42" t="str">
        <f>IF('Hearts Desire II'!J84&lt;&gt;"",('Hearts Desire II'!I84*SIN(RADIANS(J$4))+'Hearts Desire II'!J84*COS(RADIANS(J$4))*J$3)+J$2,"")</f>
        <v/>
      </c>
      <c r="K60" s="35"/>
      <c r="L60" s="44" t="str">
        <f>IF('Hearts Desire II'!L84&lt;&gt;"",'Hearts Desire II'!L84*COS(RADIANS(O$4))-'Hearts Desire II'!M84*SIN(RADIANS(O$4))+O$1,"")</f>
        <v/>
      </c>
      <c r="M60" s="42" t="str">
        <f>IF('Hearts Desire II'!M84&lt;&gt;"",('Hearts Desire II'!L84*SIN(RADIANS(O$4))+'Hearts Desire II'!M84*COS(RADIANS(O$4))*O$3)+O$2,"")</f>
        <v/>
      </c>
      <c r="N60" s="44" t="str">
        <f>IF('Hearts Desire II'!N84&lt;&gt;"",'Hearts Desire II'!N84*COS(RADIANS(O$4))-'Hearts Desire II'!O84*SIN(RADIANS(O$4))+O$1,"")</f>
        <v/>
      </c>
      <c r="O60" s="42" t="str">
        <f>IF('Hearts Desire II'!O84&lt;&gt;"",('Hearts Desire II'!N84*SIN(RADIANS(O$4))+'Hearts Desire II'!O84*COS(RADIANS(O$4))*O$3)+O$2,"")</f>
        <v/>
      </c>
      <c r="P60" s="35"/>
      <c r="Q60" s="44" t="str">
        <f>IF('Hearts Desire II'!Q84&lt;&gt;"",'Hearts Desire II'!Q84*COS(RADIANS(T$4))-'Hearts Desire II'!R84*SIN(RADIANS(T$4))+T$1,"")</f>
        <v/>
      </c>
      <c r="R60" s="42" t="str">
        <f>IF('Hearts Desire II'!R84&lt;&gt;"",('Hearts Desire II'!Q84*SIN(RADIANS(T$4))+'Hearts Desire II'!R84*COS(RADIANS(T$4))*T$3)+T$2,"")</f>
        <v/>
      </c>
      <c r="S60" s="44" t="str">
        <f>IF('Hearts Desire II'!S84&lt;&gt;"",'Hearts Desire II'!S84*COS(RADIANS(T$4))-'Hearts Desire II'!T84*SIN(RADIANS(T$4))+T$1,"")</f>
        <v/>
      </c>
      <c r="T60" s="42" t="str">
        <f>IF('Hearts Desire II'!T84&lt;&gt;"",('Hearts Desire II'!S84*SIN(RADIANS(T$4))+'Hearts Desire II'!T84*COS(RADIANS(T$4))*T$3)+T$2,"")</f>
        <v/>
      </c>
      <c r="U60" s="35"/>
      <c r="V60" s="44" t="str">
        <f>IF('Hearts Desire II'!V84&lt;&gt;"",'Hearts Desire II'!V84*COS(RADIANS(Y$4))-'Hearts Desire II'!W84*SIN(RADIANS(Y$4))+Y$1,"")</f>
        <v/>
      </c>
      <c r="W60" s="42" t="str">
        <f>IF('Hearts Desire II'!W84&lt;&gt;"",('Hearts Desire II'!V84*SIN(RADIANS(Y$4))+'Hearts Desire II'!W84*COS(RADIANS(Y$4))*Y$3)+Y$2,"")</f>
        <v/>
      </c>
      <c r="X60" s="44" t="str">
        <f>IF('Hearts Desire II'!X84&lt;&gt;"",'Hearts Desire II'!X84*COS(RADIANS(Y$4))-'Hearts Desire II'!Y84*SIN(RADIANS(Y$4))+Y$1,"")</f>
        <v/>
      </c>
      <c r="Y60" s="42" t="str">
        <f>IF('Hearts Desire II'!Y84&lt;&gt;"",('Hearts Desire II'!X84*SIN(RADIANS(Y$4))+'Hearts Desire II'!Y84*COS(RADIANS(Y$4))*Y$3)+Y$2,"")</f>
        <v/>
      </c>
    </row>
    <row r="61" spans="1:25" x14ac:dyDescent="0.25">
      <c r="A61" s="33"/>
      <c r="B61" s="44" t="str">
        <f>IF('Hearts Desire II'!B85&lt;&gt;"",'Hearts Desire II'!B85*COS(RADIANS(E$4))-'Hearts Desire II'!C85*SIN(RADIANS(E$4))+E$1,"")</f>
        <v/>
      </c>
      <c r="C61" s="42" t="str">
        <f>IF('Hearts Desire II'!C85&lt;&gt;"",('Hearts Desire II'!B85*SIN(RADIANS(E$4))+'Hearts Desire II'!C85*COS(RADIANS(E$4))*E$3)+E$2,"")</f>
        <v/>
      </c>
      <c r="D61" s="44" t="str">
        <f>IF('Hearts Desire II'!D85&lt;&gt;"",'Hearts Desire II'!D85*COS(RADIANS(E$4))-'Hearts Desire II'!E85*SIN(RADIANS(E$4))+E$1,"")</f>
        <v/>
      </c>
      <c r="E61" s="42" t="str">
        <f>IF('Hearts Desire II'!E85&lt;&gt;"",('Hearts Desire II'!D85*SIN(RADIANS(E$4))+'Hearts Desire II'!E85*COS(RADIANS(E$4))*E$3)+E$2,"")</f>
        <v/>
      </c>
      <c r="F61" s="34"/>
      <c r="G61" s="44" t="str">
        <f>IF('Hearts Desire II'!G85&lt;&gt;"",'Hearts Desire II'!G85*COS(RADIANS(J$4))-'Hearts Desire II'!H85*SIN(RADIANS(J$4))+J$1,"")</f>
        <v/>
      </c>
      <c r="H61" s="42" t="str">
        <f>IF('Hearts Desire II'!H85&lt;&gt;"",('Hearts Desire II'!G85*SIN(RADIANS(J$4))+'Hearts Desire II'!H85*COS(RADIANS(J$4))*J$3)+J$2,"")</f>
        <v/>
      </c>
      <c r="I61" s="44" t="str">
        <f>IF('Hearts Desire II'!I85&lt;&gt;"",'Hearts Desire II'!I85*COS(RADIANS(J$4))-'Hearts Desire II'!J85*SIN(RADIANS(J$4))+J$1,"")</f>
        <v/>
      </c>
      <c r="J61" s="42" t="str">
        <f>IF('Hearts Desire II'!J85&lt;&gt;"",('Hearts Desire II'!I85*SIN(RADIANS(J$4))+'Hearts Desire II'!J85*COS(RADIANS(J$4))*J$3)+J$2,"")</f>
        <v/>
      </c>
      <c r="K61" s="35"/>
      <c r="L61" s="44" t="str">
        <f>IF('Hearts Desire II'!L85&lt;&gt;"",'Hearts Desire II'!L85*COS(RADIANS(O$4))-'Hearts Desire II'!M85*SIN(RADIANS(O$4))+O$1,"")</f>
        <v/>
      </c>
      <c r="M61" s="42" t="str">
        <f>IF('Hearts Desire II'!M85&lt;&gt;"",('Hearts Desire II'!L85*SIN(RADIANS(O$4))+'Hearts Desire II'!M85*COS(RADIANS(O$4))*O$3)+O$2,"")</f>
        <v/>
      </c>
      <c r="N61" s="44" t="str">
        <f>IF('Hearts Desire II'!N85&lt;&gt;"",'Hearts Desire II'!N85*COS(RADIANS(O$4))-'Hearts Desire II'!O85*SIN(RADIANS(O$4))+O$1,"")</f>
        <v/>
      </c>
      <c r="O61" s="42" t="str">
        <f>IF('Hearts Desire II'!O85&lt;&gt;"",('Hearts Desire II'!N85*SIN(RADIANS(O$4))+'Hearts Desire II'!O85*COS(RADIANS(O$4))*O$3)+O$2,"")</f>
        <v/>
      </c>
      <c r="P61" s="35"/>
      <c r="Q61" s="44" t="str">
        <f>IF('Hearts Desire II'!Q85&lt;&gt;"",'Hearts Desire II'!Q85*COS(RADIANS(T$4))-'Hearts Desire II'!R85*SIN(RADIANS(T$4))+T$1,"")</f>
        <v/>
      </c>
      <c r="R61" s="42" t="str">
        <f>IF('Hearts Desire II'!R85&lt;&gt;"",('Hearts Desire II'!Q85*SIN(RADIANS(T$4))+'Hearts Desire II'!R85*COS(RADIANS(T$4))*T$3)+T$2,"")</f>
        <v/>
      </c>
      <c r="S61" s="44" t="str">
        <f>IF('Hearts Desire II'!S85&lt;&gt;"",'Hearts Desire II'!S85*COS(RADIANS(T$4))-'Hearts Desire II'!T85*SIN(RADIANS(T$4))+T$1,"")</f>
        <v/>
      </c>
      <c r="T61" s="42" t="str">
        <f>IF('Hearts Desire II'!T85&lt;&gt;"",('Hearts Desire II'!S85*SIN(RADIANS(T$4))+'Hearts Desire II'!T85*COS(RADIANS(T$4))*T$3)+T$2,"")</f>
        <v/>
      </c>
      <c r="U61" s="35"/>
      <c r="V61" s="44" t="str">
        <f>IF('Hearts Desire II'!V85&lt;&gt;"",'Hearts Desire II'!V85*COS(RADIANS(Y$4))-'Hearts Desire II'!W85*SIN(RADIANS(Y$4))+Y$1,"")</f>
        <v/>
      </c>
      <c r="W61" s="42" t="str">
        <f>IF('Hearts Desire II'!W85&lt;&gt;"",('Hearts Desire II'!V85*SIN(RADIANS(Y$4))+'Hearts Desire II'!W85*COS(RADIANS(Y$4))*Y$3)+Y$2,"")</f>
        <v/>
      </c>
      <c r="X61" s="44" t="str">
        <f>IF('Hearts Desire II'!X85&lt;&gt;"",'Hearts Desire II'!X85*COS(RADIANS(Y$4))-'Hearts Desire II'!Y85*SIN(RADIANS(Y$4))+Y$1,"")</f>
        <v/>
      </c>
      <c r="Y61" s="42" t="str">
        <f>IF('Hearts Desire II'!Y85&lt;&gt;"",('Hearts Desire II'!X85*SIN(RADIANS(Y$4))+'Hearts Desire II'!Y85*COS(RADIANS(Y$4))*Y$3)+Y$2,"")</f>
        <v/>
      </c>
    </row>
    <row r="62" spans="1:25" x14ac:dyDescent="0.25">
      <c r="A62" s="33"/>
      <c r="B62" s="44" t="str">
        <f>IF('Hearts Desire II'!B86&lt;&gt;"",'Hearts Desire II'!B86*COS(RADIANS(E$4))-'Hearts Desire II'!C86*SIN(RADIANS(E$4))+E$1,"")</f>
        <v/>
      </c>
      <c r="C62" s="42" t="str">
        <f>IF('Hearts Desire II'!C86&lt;&gt;"",('Hearts Desire II'!B86*SIN(RADIANS(E$4))+'Hearts Desire II'!C86*COS(RADIANS(E$4))*E$3)+E$2,"")</f>
        <v/>
      </c>
      <c r="D62" s="44" t="str">
        <f>IF('Hearts Desire II'!D86&lt;&gt;"",'Hearts Desire II'!D86*COS(RADIANS(E$4))-'Hearts Desire II'!E86*SIN(RADIANS(E$4))+E$1,"")</f>
        <v/>
      </c>
      <c r="E62" s="42" t="str">
        <f>IF('Hearts Desire II'!E86&lt;&gt;"",('Hearts Desire II'!D86*SIN(RADIANS(E$4))+'Hearts Desire II'!E86*COS(RADIANS(E$4))*E$3)+E$2,"")</f>
        <v/>
      </c>
      <c r="F62" s="34"/>
      <c r="G62" s="44" t="str">
        <f>IF('Hearts Desire II'!G86&lt;&gt;"",'Hearts Desire II'!G86*COS(RADIANS(J$4))-'Hearts Desire II'!H86*SIN(RADIANS(J$4))+J$1,"")</f>
        <v/>
      </c>
      <c r="H62" s="42" t="str">
        <f>IF('Hearts Desire II'!H86&lt;&gt;"",('Hearts Desire II'!G86*SIN(RADIANS(J$4))+'Hearts Desire II'!H86*COS(RADIANS(J$4))*J$3)+J$2,"")</f>
        <v/>
      </c>
      <c r="I62" s="44" t="str">
        <f>IF('Hearts Desire II'!I86&lt;&gt;"",'Hearts Desire II'!I86*COS(RADIANS(J$4))-'Hearts Desire II'!J86*SIN(RADIANS(J$4))+J$1,"")</f>
        <v/>
      </c>
      <c r="J62" s="42" t="str">
        <f>IF('Hearts Desire II'!J86&lt;&gt;"",('Hearts Desire II'!I86*SIN(RADIANS(J$4))+'Hearts Desire II'!J86*COS(RADIANS(J$4))*J$3)+J$2,"")</f>
        <v/>
      </c>
      <c r="K62" s="35"/>
      <c r="L62" s="44" t="str">
        <f>IF('Hearts Desire II'!L86&lt;&gt;"",'Hearts Desire II'!L86*COS(RADIANS(O$4))-'Hearts Desire II'!M86*SIN(RADIANS(O$4))+O$1,"")</f>
        <v/>
      </c>
      <c r="M62" s="42" t="str">
        <f>IF('Hearts Desire II'!M86&lt;&gt;"",('Hearts Desire II'!L86*SIN(RADIANS(O$4))+'Hearts Desire II'!M86*COS(RADIANS(O$4))*O$3)+O$2,"")</f>
        <v/>
      </c>
      <c r="N62" s="44" t="str">
        <f>IF('Hearts Desire II'!N86&lt;&gt;"",'Hearts Desire II'!N86*COS(RADIANS(O$4))-'Hearts Desire II'!O86*SIN(RADIANS(O$4))+O$1,"")</f>
        <v/>
      </c>
      <c r="O62" s="42" t="str">
        <f>IF('Hearts Desire II'!O86&lt;&gt;"",('Hearts Desire II'!N86*SIN(RADIANS(O$4))+'Hearts Desire II'!O86*COS(RADIANS(O$4))*O$3)+O$2,"")</f>
        <v/>
      </c>
      <c r="P62" s="35"/>
      <c r="Q62" s="44" t="str">
        <f>IF('Hearts Desire II'!Q86&lt;&gt;"",'Hearts Desire II'!Q86*COS(RADIANS(T$4))-'Hearts Desire II'!R86*SIN(RADIANS(T$4))+T$1,"")</f>
        <v/>
      </c>
      <c r="R62" s="42" t="str">
        <f>IF('Hearts Desire II'!R86&lt;&gt;"",('Hearts Desire II'!Q86*SIN(RADIANS(T$4))+'Hearts Desire II'!R86*COS(RADIANS(T$4))*T$3)+T$2,"")</f>
        <v/>
      </c>
      <c r="S62" s="44" t="str">
        <f>IF('Hearts Desire II'!S86&lt;&gt;"",'Hearts Desire II'!S86*COS(RADIANS(T$4))-'Hearts Desire II'!T86*SIN(RADIANS(T$4))+T$1,"")</f>
        <v/>
      </c>
      <c r="T62" s="42" t="str">
        <f>IF('Hearts Desire II'!T86&lt;&gt;"",('Hearts Desire II'!S86*SIN(RADIANS(T$4))+'Hearts Desire II'!T86*COS(RADIANS(T$4))*T$3)+T$2,"")</f>
        <v/>
      </c>
      <c r="U62" s="35"/>
      <c r="V62" s="44" t="str">
        <f>IF('Hearts Desire II'!V86&lt;&gt;"",'Hearts Desire II'!V86*COS(RADIANS(Y$4))-'Hearts Desire II'!W86*SIN(RADIANS(Y$4))+Y$1,"")</f>
        <v/>
      </c>
      <c r="W62" s="42" t="str">
        <f>IF('Hearts Desire II'!W86&lt;&gt;"",('Hearts Desire II'!V86*SIN(RADIANS(Y$4))+'Hearts Desire II'!W86*COS(RADIANS(Y$4))*Y$3)+Y$2,"")</f>
        <v/>
      </c>
      <c r="X62" s="44" t="str">
        <f>IF('Hearts Desire II'!X86&lt;&gt;"",'Hearts Desire II'!X86*COS(RADIANS(Y$4))-'Hearts Desire II'!Y86*SIN(RADIANS(Y$4))+Y$1,"")</f>
        <v/>
      </c>
      <c r="Y62" s="42" t="str">
        <f>IF('Hearts Desire II'!Y86&lt;&gt;"",('Hearts Desire II'!X86*SIN(RADIANS(Y$4))+'Hearts Desire II'!Y86*COS(RADIANS(Y$4))*Y$3)+Y$2,"")</f>
        <v/>
      </c>
    </row>
    <row r="63" spans="1:25" x14ac:dyDescent="0.25">
      <c r="A63" s="33"/>
      <c r="B63" s="44" t="str">
        <f>IF('Hearts Desire II'!B87&lt;&gt;"",'Hearts Desire II'!B87*COS(RADIANS(E$4))-'Hearts Desire II'!C87*SIN(RADIANS(E$4))+E$1,"")</f>
        <v/>
      </c>
      <c r="C63" s="42" t="str">
        <f>IF('Hearts Desire II'!C87&lt;&gt;"",('Hearts Desire II'!B87*SIN(RADIANS(E$4))+'Hearts Desire II'!C87*COS(RADIANS(E$4))*E$3)+E$2,"")</f>
        <v/>
      </c>
      <c r="D63" s="44" t="str">
        <f>IF('Hearts Desire II'!D87&lt;&gt;"",'Hearts Desire II'!D87*COS(RADIANS(E$4))-'Hearts Desire II'!E87*SIN(RADIANS(E$4))+E$1,"")</f>
        <v/>
      </c>
      <c r="E63" s="42" t="str">
        <f>IF('Hearts Desire II'!E87&lt;&gt;"",('Hearts Desire II'!D87*SIN(RADIANS(E$4))+'Hearts Desire II'!E87*COS(RADIANS(E$4))*E$3)+E$2,"")</f>
        <v/>
      </c>
      <c r="F63" s="34"/>
      <c r="G63" s="44" t="str">
        <f>IF('Hearts Desire II'!G87&lt;&gt;"",'Hearts Desire II'!G87*COS(RADIANS(J$4))-'Hearts Desire II'!H87*SIN(RADIANS(J$4))+J$1,"")</f>
        <v/>
      </c>
      <c r="H63" s="42" t="str">
        <f>IF('Hearts Desire II'!H87&lt;&gt;"",('Hearts Desire II'!G87*SIN(RADIANS(J$4))+'Hearts Desire II'!H87*COS(RADIANS(J$4))*J$3)+J$2,"")</f>
        <v/>
      </c>
      <c r="I63" s="44" t="str">
        <f>IF('Hearts Desire II'!I87&lt;&gt;"",'Hearts Desire II'!I87*COS(RADIANS(J$4))-'Hearts Desire II'!J87*SIN(RADIANS(J$4))+J$1,"")</f>
        <v/>
      </c>
      <c r="J63" s="42" t="str">
        <f>IF('Hearts Desire II'!J87&lt;&gt;"",('Hearts Desire II'!I87*SIN(RADIANS(J$4))+'Hearts Desire II'!J87*COS(RADIANS(J$4))*J$3)+J$2,"")</f>
        <v/>
      </c>
      <c r="K63" s="35"/>
      <c r="L63" s="44" t="str">
        <f>IF('Hearts Desire II'!L87&lt;&gt;"",'Hearts Desire II'!L87*COS(RADIANS(O$4))-'Hearts Desire II'!M87*SIN(RADIANS(O$4))+O$1,"")</f>
        <v/>
      </c>
      <c r="M63" s="42" t="str">
        <f>IF('Hearts Desire II'!M87&lt;&gt;"",('Hearts Desire II'!L87*SIN(RADIANS(O$4))+'Hearts Desire II'!M87*COS(RADIANS(O$4))*O$3)+O$2,"")</f>
        <v/>
      </c>
      <c r="N63" s="44" t="str">
        <f>IF('Hearts Desire II'!N87&lt;&gt;"",'Hearts Desire II'!N87*COS(RADIANS(O$4))-'Hearts Desire II'!O87*SIN(RADIANS(O$4))+O$1,"")</f>
        <v/>
      </c>
      <c r="O63" s="42" t="str">
        <f>IF('Hearts Desire II'!O87&lt;&gt;"",('Hearts Desire II'!N87*SIN(RADIANS(O$4))+'Hearts Desire II'!O87*COS(RADIANS(O$4))*O$3)+O$2,"")</f>
        <v/>
      </c>
      <c r="P63" s="35"/>
      <c r="Q63" s="44" t="str">
        <f>IF('Hearts Desire II'!Q87&lt;&gt;"",'Hearts Desire II'!Q87*COS(RADIANS(T$4))-'Hearts Desire II'!R87*SIN(RADIANS(T$4))+T$1,"")</f>
        <v/>
      </c>
      <c r="R63" s="42" t="str">
        <f>IF('Hearts Desire II'!R87&lt;&gt;"",('Hearts Desire II'!Q87*SIN(RADIANS(T$4))+'Hearts Desire II'!R87*COS(RADIANS(T$4))*T$3)+T$2,"")</f>
        <v/>
      </c>
      <c r="S63" s="44" t="str">
        <f>IF('Hearts Desire II'!S87&lt;&gt;"",'Hearts Desire II'!S87*COS(RADIANS(T$4))-'Hearts Desire II'!T87*SIN(RADIANS(T$4))+T$1,"")</f>
        <v/>
      </c>
      <c r="T63" s="42" t="str">
        <f>IF('Hearts Desire II'!T87&lt;&gt;"",('Hearts Desire II'!S87*SIN(RADIANS(T$4))+'Hearts Desire II'!T87*COS(RADIANS(T$4))*T$3)+T$2,"")</f>
        <v/>
      </c>
      <c r="U63" s="35"/>
      <c r="V63" s="44" t="str">
        <f>IF('Hearts Desire II'!V87&lt;&gt;"",'Hearts Desire II'!V87*COS(RADIANS(Y$4))-'Hearts Desire II'!W87*SIN(RADIANS(Y$4))+Y$1,"")</f>
        <v/>
      </c>
      <c r="W63" s="42" t="str">
        <f>IF('Hearts Desire II'!W87&lt;&gt;"",('Hearts Desire II'!V87*SIN(RADIANS(Y$4))+'Hearts Desire II'!W87*COS(RADIANS(Y$4))*Y$3)+Y$2,"")</f>
        <v/>
      </c>
      <c r="X63" s="44" t="str">
        <f>IF('Hearts Desire II'!X87&lt;&gt;"",'Hearts Desire II'!X87*COS(RADIANS(Y$4))-'Hearts Desire II'!Y87*SIN(RADIANS(Y$4))+Y$1,"")</f>
        <v/>
      </c>
      <c r="Y63" s="42" t="str">
        <f>IF('Hearts Desire II'!Y87&lt;&gt;"",('Hearts Desire II'!X87*SIN(RADIANS(Y$4))+'Hearts Desire II'!Y87*COS(RADIANS(Y$4))*Y$3)+Y$2,"")</f>
        <v/>
      </c>
    </row>
    <row r="64" spans="1:25" x14ac:dyDescent="0.25">
      <c r="A64" s="33"/>
      <c r="B64" s="44" t="str">
        <f>IF('Hearts Desire II'!B88&lt;&gt;"",'Hearts Desire II'!B88*COS(RADIANS(E$4))-'Hearts Desire II'!C88*SIN(RADIANS(E$4))+E$1,"")</f>
        <v/>
      </c>
      <c r="C64" s="42" t="str">
        <f>IF('Hearts Desire II'!C88&lt;&gt;"",('Hearts Desire II'!B88*SIN(RADIANS(E$4))+'Hearts Desire II'!C88*COS(RADIANS(E$4))*E$3)+E$2,"")</f>
        <v/>
      </c>
      <c r="D64" s="44" t="str">
        <f>IF('Hearts Desire II'!D88&lt;&gt;"",'Hearts Desire II'!D88*COS(RADIANS(E$4))-'Hearts Desire II'!E88*SIN(RADIANS(E$4))+E$1,"")</f>
        <v/>
      </c>
      <c r="E64" s="42" t="str">
        <f>IF('Hearts Desire II'!E88&lt;&gt;"",('Hearts Desire II'!D88*SIN(RADIANS(E$4))+'Hearts Desire II'!E88*COS(RADIANS(E$4))*E$3)+E$2,"")</f>
        <v/>
      </c>
      <c r="F64" s="34"/>
      <c r="G64" s="44" t="str">
        <f>IF('Hearts Desire II'!G88&lt;&gt;"",'Hearts Desire II'!G88*COS(RADIANS(J$4))-'Hearts Desire II'!H88*SIN(RADIANS(J$4))+J$1,"")</f>
        <v/>
      </c>
      <c r="H64" s="42" t="str">
        <f>IF('Hearts Desire II'!H88&lt;&gt;"",('Hearts Desire II'!G88*SIN(RADIANS(J$4))+'Hearts Desire II'!H88*COS(RADIANS(J$4))*J$3)+J$2,"")</f>
        <v/>
      </c>
      <c r="I64" s="44" t="str">
        <f>IF('Hearts Desire II'!I88&lt;&gt;"",'Hearts Desire II'!I88*COS(RADIANS(J$4))-'Hearts Desire II'!J88*SIN(RADIANS(J$4))+J$1,"")</f>
        <v/>
      </c>
      <c r="J64" s="42" t="str">
        <f>IF('Hearts Desire II'!J88&lt;&gt;"",('Hearts Desire II'!I88*SIN(RADIANS(J$4))+'Hearts Desire II'!J88*COS(RADIANS(J$4))*J$3)+J$2,"")</f>
        <v/>
      </c>
      <c r="K64" s="35"/>
      <c r="L64" s="44" t="str">
        <f>IF('Hearts Desire II'!L88&lt;&gt;"",'Hearts Desire II'!L88*COS(RADIANS(O$4))-'Hearts Desire II'!M88*SIN(RADIANS(O$4))+O$1,"")</f>
        <v/>
      </c>
      <c r="M64" s="42" t="str">
        <f>IF('Hearts Desire II'!M88&lt;&gt;"",('Hearts Desire II'!L88*SIN(RADIANS(O$4))+'Hearts Desire II'!M88*COS(RADIANS(O$4))*O$3)+O$2,"")</f>
        <v/>
      </c>
      <c r="N64" s="44" t="str">
        <f>IF('Hearts Desire II'!N88&lt;&gt;"",'Hearts Desire II'!N88*COS(RADIANS(O$4))-'Hearts Desire II'!O88*SIN(RADIANS(O$4))+O$1,"")</f>
        <v/>
      </c>
      <c r="O64" s="42" t="str">
        <f>IF('Hearts Desire II'!O88&lt;&gt;"",('Hearts Desire II'!N88*SIN(RADIANS(O$4))+'Hearts Desire II'!O88*COS(RADIANS(O$4))*O$3)+O$2,"")</f>
        <v/>
      </c>
      <c r="P64" s="35"/>
      <c r="Q64" s="44" t="str">
        <f>IF('Hearts Desire II'!Q88&lt;&gt;"",'Hearts Desire II'!Q88*COS(RADIANS(T$4))-'Hearts Desire II'!R88*SIN(RADIANS(T$4))+T$1,"")</f>
        <v/>
      </c>
      <c r="R64" s="42" t="str">
        <f>IF('Hearts Desire II'!R88&lt;&gt;"",('Hearts Desire II'!Q88*SIN(RADIANS(T$4))+'Hearts Desire II'!R88*COS(RADIANS(T$4))*T$3)+T$2,"")</f>
        <v/>
      </c>
      <c r="S64" s="44" t="str">
        <f>IF('Hearts Desire II'!S88&lt;&gt;"",'Hearts Desire II'!S88*COS(RADIANS(T$4))-'Hearts Desire II'!T88*SIN(RADIANS(T$4))+T$1,"")</f>
        <v/>
      </c>
      <c r="T64" s="42" t="str">
        <f>IF('Hearts Desire II'!T88&lt;&gt;"",('Hearts Desire II'!S88*SIN(RADIANS(T$4))+'Hearts Desire II'!T88*COS(RADIANS(T$4))*T$3)+T$2,"")</f>
        <v/>
      </c>
      <c r="U64" s="35"/>
      <c r="V64" s="44" t="str">
        <f>IF('Hearts Desire II'!V88&lt;&gt;"",'Hearts Desire II'!V88*COS(RADIANS(Y$4))-'Hearts Desire II'!W88*SIN(RADIANS(Y$4))+Y$1,"")</f>
        <v/>
      </c>
      <c r="W64" s="42" t="str">
        <f>IF('Hearts Desire II'!W88&lt;&gt;"",('Hearts Desire II'!V88*SIN(RADIANS(Y$4))+'Hearts Desire II'!W88*COS(RADIANS(Y$4))*Y$3)+Y$2,"")</f>
        <v/>
      </c>
      <c r="X64" s="44" t="str">
        <f>IF('Hearts Desire II'!X88&lt;&gt;"",'Hearts Desire II'!X88*COS(RADIANS(Y$4))-'Hearts Desire II'!Y88*SIN(RADIANS(Y$4))+Y$1,"")</f>
        <v/>
      </c>
      <c r="Y64" s="42" t="str">
        <f>IF('Hearts Desire II'!Y88&lt;&gt;"",('Hearts Desire II'!X88*SIN(RADIANS(Y$4))+'Hearts Desire II'!Y88*COS(RADIANS(Y$4))*Y$3)+Y$2,"")</f>
        <v/>
      </c>
    </row>
    <row r="65" spans="1:25" x14ac:dyDescent="0.25">
      <c r="A65" s="33"/>
      <c r="B65" s="44" t="str">
        <f>IF('Hearts Desire II'!B89&lt;&gt;"",'Hearts Desire II'!B89*COS(RADIANS(E$4))-'Hearts Desire II'!C89*SIN(RADIANS(E$4))+E$1,"")</f>
        <v/>
      </c>
      <c r="C65" s="42" t="str">
        <f>IF('Hearts Desire II'!C89&lt;&gt;"",('Hearts Desire II'!B89*SIN(RADIANS(E$4))+'Hearts Desire II'!C89*COS(RADIANS(E$4))*E$3)+E$2,"")</f>
        <v/>
      </c>
      <c r="D65" s="44" t="str">
        <f>IF('Hearts Desire II'!D89&lt;&gt;"",'Hearts Desire II'!D89*COS(RADIANS(E$4))-'Hearts Desire II'!E89*SIN(RADIANS(E$4))+E$1,"")</f>
        <v/>
      </c>
      <c r="E65" s="42" t="str">
        <f>IF('Hearts Desire II'!E89&lt;&gt;"",('Hearts Desire II'!D89*SIN(RADIANS(E$4))+'Hearts Desire II'!E89*COS(RADIANS(E$4))*E$3)+E$2,"")</f>
        <v/>
      </c>
      <c r="F65" s="34"/>
      <c r="G65" s="44" t="str">
        <f>IF('Hearts Desire II'!G89&lt;&gt;"",'Hearts Desire II'!G89*COS(RADIANS(J$4))-'Hearts Desire II'!H89*SIN(RADIANS(J$4))+J$1,"")</f>
        <v/>
      </c>
      <c r="H65" s="42" t="str">
        <f>IF('Hearts Desire II'!H89&lt;&gt;"",('Hearts Desire II'!G89*SIN(RADIANS(J$4))+'Hearts Desire II'!H89*COS(RADIANS(J$4))*J$3)+J$2,"")</f>
        <v/>
      </c>
      <c r="I65" s="44" t="str">
        <f>IF('Hearts Desire II'!I89&lt;&gt;"",'Hearts Desire II'!I89*COS(RADIANS(J$4))-'Hearts Desire II'!J89*SIN(RADIANS(J$4))+J$1,"")</f>
        <v/>
      </c>
      <c r="J65" s="42" t="str">
        <f>IF('Hearts Desire II'!J89&lt;&gt;"",('Hearts Desire II'!I89*SIN(RADIANS(J$4))+'Hearts Desire II'!J89*COS(RADIANS(J$4))*J$3)+J$2,"")</f>
        <v/>
      </c>
      <c r="K65" s="35"/>
      <c r="L65" s="44" t="str">
        <f>IF('Hearts Desire II'!L89&lt;&gt;"",'Hearts Desire II'!L89*COS(RADIANS(O$4))-'Hearts Desire II'!M89*SIN(RADIANS(O$4))+O$1,"")</f>
        <v/>
      </c>
      <c r="M65" s="42" t="str">
        <f>IF('Hearts Desire II'!M89&lt;&gt;"",('Hearts Desire II'!L89*SIN(RADIANS(O$4))+'Hearts Desire II'!M89*COS(RADIANS(O$4))*O$3)+O$2,"")</f>
        <v/>
      </c>
      <c r="N65" s="44" t="str">
        <f>IF('Hearts Desire II'!N89&lt;&gt;"",'Hearts Desire II'!N89*COS(RADIANS(O$4))-'Hearts Desire II'!O89*SIN(RADIANS(O$4))+O$1,"")</f>
        <v/>
      </c>
      <c r="O65" s="42" t="str">
        <f>IF('Hearts Desire II'!O89&lt;&gt;"",('Hearts Desire II'!N89*SIN(RADIANS(O$4))+'Hearts Desire II'!O89*COS(RADIANS(O$4))*O$3)+O$2,"")</f>
        <v/>
      </c>
      <c r="P65" s="35"/>
      <c r="Q65" s="44" t="str">
        <f>IF('Hearts Desire II'!Q89&lt;&gt;"",'Hearts Desire II'!Q89*COS(RADIANS(T$4))-'Hearts Desire II'!R89*SIN(RADIANS(T$4))+T$1,"")</f>
        <v/>
      </c>
      <c r="R65" s="42" t="str">
        <f>IF('Hearts Desire II'!R89&lt;&gt;"",('Hearts Desire II'!Q89*SIN(RADIANS(T$4))+'Hearts Desire II'!R89*COS(RADIANS(T$4))*T$3)+T$2,"")</f>
        <v/>
      </c>
      <c r="S65" s="44" t="str">
        <f>IF('Hearts Desire II'!S89&lt;&gt;"",'Hearts Desire II'!S89*COS(RADIANS(T$4))-'Hearts Desire II'!T89*SIN(RADIANS(T$4))+T$1,"")</f>
        <v/>
      </c>
      <c r="T65" s="42" t="str">
        <f>IF('Hearts Desire II'!T89&lt;&gt;"",('Hearts Desire II'!S89*SIN(RADIANS(T$4))+'Hearts Desire II'!T89*COS(RADIANS(T$4))*T$3)+T$2,"")</f>
        <v/>
      </c>
      <c r="U65" s="35"/>
      <c r="V65" s="44" t="str">
        <f>IF('Hearts Desire II'!V89&lt;&gt;"",'Hearts Desire II'!V89*COS(RADIANS(Y$4))-'Hearts Desire II'!W89*SIN(RADIANS(Y$4))+Y$1,"")</f>
        <v/>
      </c>
      <c r="W65" s="42" t="str">
        <f>IF('Hearts Desire II'!W89&lt;&gt;"",('Hearts Desire II'!V89*SIN(RADIANS(Y$4))+'Hearts Desire II'!W89*COS(RADIANS(Y$4))*Y$3)+Y$2,"")</f>
        <v/>
      </c>
      <c r="X65" s="44" t="str">
        <f>IF('Hearts Desire II'!X89&lt;&gt;"",'Hearts Desire II'!X89*COS(RADIANS(Y$4))-'Hearts Desire II'!Y89*SIN(RADIANS(Y$4))+Y$1,"")</f>
        <v/>
      </c>
      <c r="Y65" s="42" t="str">
        <f>IF('Hearts Desire II'!Y89&lt;&gt;"",('Hearts Desire II'!X89*SIN(RADIANS(Y$4))+'Hearts Desire II'!Y89*COS(RADIANS(Y$4))*Y$3)+Y$2,"")</f>
        <v/>
      </c>
    </row>
    <row r="66" spans="1:25" x14ac:dyDescent="0.25">
      <c r="A66" s="33"/>
      <c r="B66" s="44" t="str">
        <f>IF('Hearts Desire II'!B90&lt;&gt;"",'Hearts Desire II'!B90*COS(RADIANS(E$4))-'Hearts Desire II'!C90*SIN(RADIANS(E$4))+E$1,"")</f>
        <v/>
      </c>
      <c r="C66" s="42" t="str">
        <f>IF('Hearts Desire II'!C90&lt;&gt;"",('Hearts Desire II'!B90*SIN(RADIANS(E$4))+'Hearts Desire II'!C90*COS(RADIANS(E$4))*E$3)+E$2,"")</f>
        <v/>
      </c>
      <c r="D66" s="44" t="str">
        <f>IF('Hearts Desire II'!D90&lt;&gt;"",'Hearts Desire II'!D90*COS(RADIANS(E$4))-'Hearts Desire II'!E90*SIN(RADIANS(E$4))+E$1,"")</f>
        <v/>
      </c>
      <c r="E66" s="42" t="str">
        <f>IF('Hearts Desire II'!E90&lt;&gt;"",('Hearts Desire II'!D90*SIN(RADIANS(E$4))+'Hearts Desire II'!E90*COS(RADIANS(E$4))*E$3)+E$2,"")</f>
        <v/>
      </c>
      <c r="F66" s="34"/>
      <c r="G66" s="44" t="str">
        <f>IF('Hearts Desire II'!G90&lt;&gt;"",'Hearts Desire II'!G90*COS(RADIANS(J$4))-'Hearts Desire II'!H90*SIN(RADIANS(J$4))+J$1,"")</f>
        <v/>
      </c>
      <c r="H66" s="42" t="str">
        <f>IF('Hearts Desire II'!H90&lt;&gt;"",('Hearts Desire II'!G90*SIN(RADIANS(J$4))+'Hearts Desire II'!H90*COS(RADIANS(J$4))*J$3)+J$2,"")</f>
        <v/>
      </c>
      <c r="I66" s="44" t="str">
        <f>IF('Hearts Desire II'!I90&lt;&gt;"",'Hearts Desire II'!I90*COS(RADIANS(J$4))-'Hearts Desire II'!J90*SIN(RADIANS(J$4))+J$1,"")</f>
        <v/>
      </c>
      <c r="J66" s="42" t="str">
        <f>IF('Hearts Desire II'!J90&lt;&gt;"",('Hearts Desire II'!I90*SIN(RADIANS(J$4))+'Hearts Desire II'!J90*COS(RADIANS(J$4))*J$3)+J$2,"")</f>
        <v/>
      </c>
      <c r="K66" s="35"/>
      <c r="L66" s="44" t="str">
        <f>IF('Hearts Desire II'!L90&lt;&gt;"",'Hearts Desire II'!L90*COS(RADIANS(O$4))-'Hearts Desire II'!M90*SIN(RADIANS(O$4))+O$1,"")</f>
        <v/>
      </c>
      <c r="M66" s="42" t="str">
        <f>IF('Hearts Desire II'!M90&lt;&gt;"",('Hearts Desire II'!L90*SIN(RADIANS(O$4))+'Hearts Desire II'!M90*COS(RADIANS(O$4))*O$3)+O$2,"")</f>
        <v/>
      </c>
      <c r="N66" s="44" t="str">
        <f>IF('Hearts Desire II'!N90&lt;&gt;"",'Hearts Desire II'!N90*COS(RADIANS(O$4))-'Hearts Desire II'!O90*SIN(RADIANS(O$4))+O$1,"")</f>
        <v/>
      </c>
      <c r="O66" s="42" t="str">
        <f>IF('Hearts Desire II'!O90&lt;&gt;"",('Hearts Desire II'!N90*SIN(RADIANS(O$4))+'Hearts Desire II'!O90*COS(RADIANS(O$4))*O$3)+O$2,"")</f>
        <v/>
      </c>
      <c r="P66" s="35"/>
      <c r="Q66" s="44" t="str">
        <f>IF('Hearts Desire II'!Q90&lt;&gt;"",'Hearts Desire II'!Q90*COS(RADIANS(T$4))-'Hearts Desire II'!R90*SIN(RADIANS(T$4))+T$1,"")</f>
        <v/>
      </c>
      <c r="R66" s="42" t="str">
        <f>IF('Hearts Desire II'!R90&lt;&gt;"",('Hearts Desire II'!Q90*SIN(RADIANS(T$4))+'Hearts Desire II'!R90*COS(RADIANS(T$4))*T$3)+T$2,"")</f>
        <v/>
      </c>
      <c r="S66" s="44" t="str">
        <f>IF('Hearts Desire II'!S90&lt;&gt;"",'Hearts Desire II'!S90*COS(RADIANS(T$4))-'Hearts Desire II'!T90*SIN(RADIANS(T$4))+T$1,"")</f>
        <v/>
      </c>
      <c r="T66" s="42" t="str">
        <f>IF('Hearts Desire II'!T90&lt;&gt;"",('Hearts Desire II'!S90*SIN(RADIANS(T$4))+'Hearts Desire II'!T90*COS(RADIANS(T$4))*T$3)+T$2,"")</f>
        <v/>
      </c>
      <c r="U66" s="35"/>
      <c r="V66" s="44" t="str">
        <f>IF('Hearts Desire II'!V90&lt;&gt;"",'Hearts Desire II'!V90*COS(RADIANS(Y$4))-'Hearts Desire II'!W90*SIN(RADIANS(Y$4))+Y$1,"")</f>
        <v/>
      </c>
      <c r="W66" s="42" t="str">
        <f>IF('Hearts Desire II'!W90&lt;&gt;"",('Hearts Desire II'!V90*SIN(RADIANS(Y$4))+'Hearts Desire II'!W90*COS(RADIANS(Y$4))*Y$3)+Y$2,"")</f>
        <v/>
      </c>
      <c r="X66" s="44" t="str">
        <f>IF('Hearts Desire II'!X90&lt;&gt;"",'Hearts Desire II'!X90*COS(RADIANS(Y$4))-'Hearts Desire II'!Y90*SIN(RADIANS(Y$4))+Y$1,"")</f>
        <v/>
      </c>
      <c r="Y66" s="42" t="str">
        <f>IF('Hearts Desire II'!Y90&lt;&gt;"",('Hearts Desire II'!X90*SIN(RADIANS(Y$4))+'Hearts Desire II'!Y90*COS(RADIANS(Y$4))*Y$3)+Y$2,"")</f>
        <v/>
      </c>
    </row>
    <row r="67" spans="1:25" x14ac:dyDescent="0.25">
      <c r="A67" s="33"/>
      <c r="B67" s="44" t="str">
        <f>IF('Hearts Desire II'!B91&lt;&gt;"",'Hearts Desire II'!B91*COS(RADIANS(E$4))-'Hearts Desire II'!C91*SIN(RADIANS(E$4))+E$1,"")</f>
        <v/>
      </c>
      <c r="C67" s="42" t="str">
        <f>IF('Hearts Desire II'!C91&lt;&gt;"",('Hearts Desire II'!B91*SIN(RADIANS(E$4))+'Hearts Desire II'!C91*COS(RADIANS(E$4))*E$3)+E$2,"")</f>
        <v/>
      </c>
      <c r="D67" s="44" t="str">
        <f>IF('Hearts Desire II'!D91&lt;&gt;"",'Hearts Desire II'!D91*COS(RADIANS(E$4))-'Hearts Desire II'!E91*SIN(RADIANS(E$4))+E$1,"")</f>
        <v/>
      </c>
      <c r="E67" s="42" t="str">
        <f>IF('Hearts Desire II'!E91&lt;&gt;"",('Hearts Desire II'!D91*SIN(RADIANS(E$4))+'Hearts Desire II'!E91*COS(RADIANS(E$4))*E$3)+E$2,"")</f>
        <v/>
      </c>
      <c r="F67" s="34"/>
      <c r="G67" s="44" t="str">
        <f>IF('Hearts Desire II'!G91&lt;&gt;"",'Hearts Desire II'!G91*COS(RADIANS(J$4))-'Hearts Desire II'!H91*SIN(RADIANS(J$4))+J$1,"")</f>
        <v/>
      </c>
      <c r="H67" s="42" t="str">
        <f>IF('Hearts Desire II'!H91&lt;&gt;"",('Hearts Desire II'!G91*SIN(RADIANS(J$4))+'Hearts Desire II'!H91*COS(RADIANS(J$4))*J$3)+J$2,"")</f>
        <v/>
      </c>
      <c r="I67" s="44" t="str">
        <f>IF('Hearts Desire II'!I91&lt;&gt;"",'Hearts Desire II'!I91*COS(RADIANS(J$4))-'Hearts Desire II'!J91*SIN(RADIANS(J$4))+J$1,"")</f>
        <v/>
      </c>
      <c r="J67" s="42" t="str">
        <f>IF('Hearts Desire II'!J91&lt;&gt;"",('Hearts Desire II'!I91*SIN(RADIANS(J$4))+'Hearts Desire II'!J91*COS(RADIANS(J$4))*J$3)+J$2,"")</f>
        <v/>
      </c>
      <c r="K67" s="35"/>
      <c r="L67" s="44" t="str">
        <f>IF('Hearts Desire II'!L91&lt;&gt;"",'Hearts Desire II'!L91*COS(RADIANS(O$4))-'Hearts Desire II'!M91*SIN(RADIANS(O$4))+O$1,"")</f>
        <v/>
      </c>
      <c r="M67" s="42" t="str">
        <f>IF('Hearts Desire II'!M91&lt;&gt;"",('Hearts Desire II'!L91*SIN(RADIANS(O$4))+'Hearts Desire II'!M91*COS(RADIANS(O$4))*O$3)+O$2,"")</f>
        <v/>
      </c>
      <c r="N67" s="44" t="str">
        <f>IF('Hearts Desire II'!N91&lt;&gt;"",'Hearts Desire II'!N91*COS(RADIANS(O$4))-'Hearts Desire II'!O91*SIN(RADIANS(O$4))+O$1,"")</f>
        <v/>
      </c>
      <c r="O67" s="42" t="str">
        <f>IF('Hearts Desire II'!O91&lt;&gt;"",('Hearts Desire II'!N91*SIN(RADIANS(O$4))+'Hearts Desire II'!O91*COS(RADIANS(O$4))*O$3)+O$2,"")</f>
        <v/>
      </c>
      <c r="P67" s="35"/>
      <c r="Q67" s="44" t="str">
        <f>IF('Hearts Desire II'!Q91&lt;&gt;"",'Hearts Desire II'!Q91*COS(RADIANS(T$4))-'Hearts Desire II'!R91*SIN(RADIANS(T$4))+T$1,"")</f>
        <v/>
      </c>
      <c r="R67" s="42" t="str">
        <f>IF('Hearts Desire II'!R91&lt;&gt;"",('Hearts Desire II'!Q91*SIN(RADIANS(T$4))+'Hearts Desire II'!R91*COS(RADIANS(T$4))*T$3)+T$2,"")</f>
        <v/>
      </c>
      <c r="S67" s="44" t="str">
        <f>IF('Hearts Desire II'!S91&lt;&gt;"",'Hearts Desire II'!S91*COS(RADIANS(T$4))-'Hearts Desire II'!T91*SIN(RADIANS(T$4))+T$1,"")</f>
        <v/>
      </c>
      <c r="T67" s="42" t="str">
        <f>IF('Hearts Desire II'!T91&lt;&gt;"",('Hearts Desire II'!S91*SIN(RADIANS(T$4))+'Hearts Desire II'!T91*COS(RADIANS(T$4))*T$3)+T$2,"")</f>
        <v/>
      </c>
      <c r="U67" s="35"/>
      <c r="V67" s="44" t="str">
        <f>IF('Hearts Desire II'!V91&lt;&gt;"",'Hearts Desire II'!V91*COS(RADIANS(Y$4))-'Hearts Desire II'!W91*SIN(RADIANS(Y$4))+Y$1,"")</f>
        <v/>
      </c>
      <c r="W67" s="42" t="str">
        <f>IF('Hearts Desire II'!W91&lt;&gt;"",('Hearts Desire II'!V91*SIN(RADIANS(Y$4))+'Hearts Desire II'!W91*COS(RADIANS(Y$4))*Y$3)+Y$2,"")</f>
        <v/>
      </c>
      <c r="X67" s="44" t="str">
        <f>IF('Hearts Desire II'!X91&lt;&gt;"",'Hearts Desire II'!X91*COS(RADIANS(Y$4))-'Hearts Desire II'!Y91*SIN(RADIANS(Y$4))+Y$1,"")</f>
        <v/>
      </c>
      <c r="Y67" s="42" t="str">
        <f>IF('Hearts Desire II'!Y91&lt;&gt;"",('Hearts Desire II'!X91*SIN(RADIANS(Y$4))+'Hearts Desire II'!Y91*COS(RADIANS(Y$4))*Y$3)+Y$2,"")</f>
        <v/>
      </c>
    </row>
    <row r="68" spans="1:25" x14ac:dyDescent="0.25">
      <c r="A68" s="33"/>
      <c r="B68" s="44" t="str">
        <f>IF('Hearts Desire II'!B92&lt;&gt;"",'Hearts Desire II'!B92*COS(RADIANS(E$4))-'Hearts Desire II'!C92*SIN(RADIANS(E$4))+E$1,"")</f>
        <v/>
      </c>
      <c r="C68" s="42" t="str">
        <f>IF('Hearts Desire II'!C92&lt;&gt;"",('Hearts Desire II'!B92*SIN(RADIANS(E$4))+'Hearts Desire II'!C92*COS(RADIANS(E$4))*E$3)+E$2,"")</f>
        <v/>
      </c>
      <c r="D68" s="44" t="str">
        <f>IF('Hearts Desire II'!D92&lt;&gt;"",'Hearts Desire II'!D92*COS(RADIANS(E$4))-'Hearts Desire II'!E92*SIN(RADIANS(E$4))+E$1,"")</f>
        <v/>
      </c>
      <c r="E68" s="42" t="str">
        <f>IF('Hearts Desire II'!E92&lt;&gt;"",('Hearts Desire II'!D92*SIN(RADIANS(E$4))+'Hearts Desire II'!E92*COS(RADIANS(E$4))*E$3)+E$2,"")</f>
        <v/>
      </c>
      <c r="F68" s="34"/>
      <c r="G68" s="44" t="str">
        <f>IF('Hearts Desire II'!G92&lt;&gt;"",'Hearts Desire II'!G92*COS(RADIANS(J$4))-'Hearts Desire II'!H92*SIN(RADIANS(J$4))+J$1,"")</f>
        <v/>
      </c>
      <c r="H68" s="42" t="str">
        <f>IF('Hearts Desire II'!H92&lt;&gt;"",('Hearts Desire II'!G92*SIN(RADIANS(J$4))+'Hearts Desire II'!H92*COS(RADIANS(J$4))*J$3)+J$2,"")</f>
        <v/>
      </c>
      <c r="I68" s="44" t="str">
        <f>IF('Hearts Desire II'!I92&lt;&gt;"",'Hearts Desire II'!I92*COS(RADIANS(J$4))-'Hearts Desire II'!J92*SIN(RADIANS(J$4))+J$1,"")</f>
        <v/>
      </c>
      <c r="J68" s="42" t="str">
        <f>IF('Hearts Desire II'!J92&lt;&gt;"",('Hearts Desire II'!I92*SIN(RADIANS(J$4))+'Hearts Desire II'!J92*COS(RADIANS(J$4))*J$3)+J$2,"")</f>
        <v/>
      </c>
      <c r="K68" s="35"/>
      <c r="L68" s="44" t="str">
        <f>IF('Hearts Desire II'!L92&lt;&gt;"",'Hearts Desire II'!L92*COS(RADIANS(O$4))-'Hearts Desire II'!M92*SIN(RADIANS(O$4))+O$1,"")</f>
        <v/>
      </c>
      <c r="M68" s="42" t="str">
        <f>IF('Hearts Desire II'!M92&lt;&gt;"",('Hearts Desire II'!L92*SIN(RADIANS(O$4))+'Hearts Desire II'!M92*COS(RADIANS(O$4))*O$3)+O$2,"")</f>
        <v/>
      </c>
      <c r="N68" s="44" t="str">
        <f>IF('Hearts Desire II'!N92&lt;&gt;"",'Hearts Desire II'!N92*COS(RADIANS(O$4))-'Hearts Desire II'!O92*SIN(RADIANS(O$4))+O$1,"")</f>
        <v/>
      </c>
      <c r="O68" s="42" t="str">
        <f>IF('Hearts Desire II'!O92&lt;&gt;"",('Hearts Desire II'!N92*SIN(RADIANS(O$4))+'Hearts Desire II'!O92*COS(RADIANS(O$4))*O$3)+O$2,"")</f>
        <v/>
      </c>
      <c r="P68" s="35"/>
      <c r="Q68" s="44" t="str">
        <f>IF('Hearts Desire II'!Q92&lt;&gt;"",'Hearts Desire II'!Q92*COS(RADIANS(T$4))-'Hearts Desire II'!R92*SIN(RADIANS(T$4))+T$1,"")</f>
        <v/>
      </c>
      <c r="R68" s="42" t="str">
        <f>IF('Hearts Desire II'!R92&lt;&gt;"",('Hearts Desire II'!Q92*SIN(RADIANS(T$4))+'Hearts Desire II'!R92*COS(RADIANS(T$4))*T$3)+T$2,"")</f>
        <v/>
      </c>
      <c r="S68" s="44" t="str">
        <f>IF('Hearts Desire II'!S92&lt;&gt;"",'Hearts Desire II'!S92*COS(RADIANS(T$4))-'Hearts Desire II'!T92*SIN(RADIANS(T$4))+T$1,"")</f>
        <v/>
      </c>
      <c r="T68" s="42" t="str">
        <f>IF('Hearts Desire II'!T92&lt;&gt;"",('Hearts Desire II'!S92*SIN(RADIANS(T$4))+'Hearts Desire II'!T92*COS(RADIANS(T$4))*T$3)+T$2,"")</f>
        <v/>
      </c>
      <c r="U68" s="35"/>
      <c r="V68" s="44" t="str">
        <f>IF('Hearts Desire II'!V92&lt;&gt;"",'Hearts Desire II'!V92*COS(RADIANS(Y$4))-'Hearts Desire II'!W92*SIN(RADIANS(Y$4))+Y$1,"")</f>
        <v/>
      </c>
      <c r="W68" s="42" t="str">
        <f>IF('Hearts Desire II'!W92&lt;&gt;"",('Hearts Desire II'!V92*SIN(RADIANS(Y$4))+'Hearts Desire II'!W92*COS(RADIANS(Y$4))*Y$3)+Y$2,"")</f>
        <v/>
      </c>
      <c r="X68" s="44" t="str">
        <f>IF('Hearts Desire II'!X92&lt;&gt;"",'Hearts Desire II'!X92*COS(RADIANS(Y$4))-'Hearts Desire II'!Y92*SIN(RADIANS(Y$4))+Y$1,"")</f>
        <v/>
      </c>
      <c r="Y68" s="42" t="str">
        <f>IF('Hearts Desire II'!Y92&lt;&gt;"",('Hearts Desire II'!X92*SIN(RADIANS(Y$4))+'Hearts Desire II'!Y92*COS(RADIANS(Y$4))*Y$3)+Y$2,"")</f>
        <v/>
      </c>
    </row>
    <row r="69" spans="1:25" x14ac:dyDescent="0.25">
      <c r="A69" s="33"/>
      <c r="B69" s="44" t="str">
        <f>IF('Hearts Desire II'!B93&lt;&gt;"",'Hearts Desire II'!B93*COS(RADIANS(E$4))-'Hearts Desire II'!C93*SIN(RADIANS(E$4))+E$1,"")</f>
        <v/>
      </c>
      <c r="C69" s="42" t="str">
        <f>IF('Hearts Desire II'!C93&lt;&gt;"",('Hearts Desire II'!B93*SIN(RADIANS(E$4))+'Hearts Desire II'!C93*COS(RADIANS(E$4))*E$3)+E$2,"")</f>
        <v/>
      </c>
      <c r="D69" s="44" t="str">
        <f>IF('Hearts Desire II'!D93&lt;&gt;"",'Hearts Desire II'!D93*COS(RADIANS(E$4))-'Hearts Desire II'!E93*SIN(RADIANS(E$4))+E$1,"")</f>
        <v/>
      </c>
      <c r="E69" s="42" t="str">
        <f>IF('Hearts Desire II'!E93&lt;&gt;"",('Hearts Desire II'!D93*SIN(RADIANS(E$4))+'Hearts Desire II'!E93*COS(RADIANS(E$4))*E$3)+E$2,"")</f>
        <v/>
      </c>
      <c r="F69" s="34"/>
      <c r="G69" s="44" t="str">
        <f>IF('Hearts Desire II'!G93&lt;&gt;"",'Hearts Desire II'!G93*COS(RADIANS(J$4))-'Hearts Desire II'!H93*SIN(RADIANS(J$4))+J$1,"")</f>
        <v/>
      </c>
      <c r="H69" s="42" t="str">
        <f>IF('Hearts Desire II'!H93&lt;&gt;"",('Hearts Desire II'!G93*SIN(RADIANS(J$4))+'Hearts Desire II'!H93*COS(RADIANS(J$4))*J$3)+J$2,"")</f>
        <v/>
      </c>
      <c r="I69" s="44" t="str">
        <f>IF('Hearts Desire II'!I93&lt;&gt;"",'Hearts Desire II'!I93*COS(RADIANS(J$4))-'Hearts Desire II'!J93*SIN(RADIANS(J$4))+J$1,"")</f>
        <v/>
      </c>
      <c r="J69" s="42" t="str">
        <f>IF('Hearts Desire II'!J93&lt;&gt;"",('Hearts Desire II'!I93*SIN(RADIANS(J$4))+'Hearts Desire II'!J93*COS(RADIANS(J$4))*J$3)+J$2,"")</f>
        <v/>
      </c>
      <c r="K69" s="35"/>
      <c r="L69" s="44" t="str">
        <f>IF('Hearts Desire II'!L93&lt;&gt;"",'Hearts Desire II'!L93*COS(RADIANS(O$4))-'Hearts Desire II'!M93*SIN(RADIANS(O$4))+O$1,"")</f>
        <v/>
      </c>
      <c r="M69" s="42" t="str">
        <f>IF('Hearts Desire II'!M93&lt;&gt;"",('Hearts Desire II'!L93*SIN(RADIANS(O$4))+'Hearts Desire II'!M93*COS(RADIANS(O$4))*O$3)+O$2,"")</f>
        <v/>
      </c>
      <c r="N69" s="44" t="str">
        <f>IF('Hearts Desire II'!N93&lt;&gt;"",'Hearts Desire II'!N93*COS(RADIANS(O$4))-'Hearts Desire II'!O93*SIN(RADIANS(O$4))+O$1,"")</f>
        <v/>
      </c>
      <c r="O69" s="42" t="str">
        <f>IF('Hearts Desire II'!O93&lt;&gt;"",('Hearts Desire II'!N93*SIN(RADIANS(O$4))+'Hearts Desire II'!O93*COS(RADIANS(O$4))*O$3)+O$2,"")</f>
        <v/>
      </c>
      <c r="P69" s="35"/>
      <c r="Q69" s="44" t="str">
        <f>IF('Hearts Desire II'!Q93&lt;&gt;"",'Hearts Desire II'!Q93*COS(RADIANS(T$4))-'Hearts Desire II'!R93*SIN(RADIANS(T$4))+T$1,"")</f>
        <v/>
      </c>
      <c r="R69" s="42" t="str">
        <f>IF('Hearts Desire II'!R93&lt;&gt;"",('Hearts Desire II'!Q93*SIN(RADIANS(T$4))+'Hearts Desire II'!R93*COS(RADIANS(T$4))*T$3)+T$2,"")</f>
        <v/>
      </c>
      <c r="S69" s="44" t="str">
        <f>IF('Hearts Desire II'!S93&lt;&gt;"",'Hearts Desire II'!S93*COS(RADIANS(T$4))-'Hearts Desire II'!T93*SIN(RADIANS(T$4))+T$1,"")</f>
        <v/>
      </c>
      <c r="T69" s="42" t="str">
        <f>IF('Hearts Desire II'!T93&lt;&gt;"",('Hearts Desire II'!S93*SIN(RADIANS(T$4))+'Hearts Desire II'!T93*COS(RADIANS(T$4))*T$3)+T$2,"")</f>
        <v/>
      </c>
      <c r="U69" s="35"/>
      <c r="V69" s="44" t="str">
        <f>IF('Hearts Desire II'!V93&lt;&gt;"",'Hearts Desire II'!V93*COS(RADIANS(Y$4))-'Hearts Desire II'!W93*SIN(RADIANS(Y$4))+Y$1,"")</f>
        <v/>
      </c>
      <c r="W69" s="42" t="str">
        <f>IF('Hearts Desire II'!W93&lt;&gt;"",('Hearts Desire II'!V93*SIN(RADIANS(Y$4))+'Hearts Desire II'!W93*COS(RADIANS(Y$4))*Y$3)+Y$2,"")</f>
        <v/>
      </c>
      <c r="X69" s="44" t="str">
        <f>IF('Hearts Desire II'!X93&lt;&gt;"",'Hearts Desire II'!X93*COS(RADIANS(Y$4))-'Hearts Desire II'!Y93*SIN(RADIANS(Y$4))+Y$1,"")</f>
        <v/>
      </c>
      <c r="Y69" s="42" t="str">
        <f>IF('Hearts Desire II'!Y93&lt;&gt;"",('Hearts Desire II'!X93*SIN(RADIANS(Y$4))+'Hearts Desire II'!Y93*COS(RADIANS(Y$4))*Y$3)+Y$2,"")</f>
        <v/>
      </c>
    </row>
    <row r="70" spans="1:25" x14ac:dyDescent="0.25">
      <c r="A70" s="33"/>
      <c r="B70" s="44" t="str">
        <f>IF('Hearts Desire II'!B94&lt;&gt;"",'Hearts Desire II'!B94*COS(RADIANS(E$4))-'Hearts Desire II'!C94*SIN(RADIANS(E$4))+E$1,"")</f>
        <v/>
      </c>
      <c r="C70" s="42" t="str">
        <f>IF('Hearts Desire II'!C94&lt;&gt;"",('Hearts Desire II'!B94*SIN(RADIANS(E$4))+'Hearts Desire II'!C94*COS(RADIANS(E$4))*E$3)+E$2,"")</f>
        <v/>
      </c>
      <c r="D70" s="44" t="str">
        <f>IF('Hearts Desire II'!D94&lt;&gt;"",'Hearts Desire II'!D94*COS(RADIANS(E$4))-'Hearts Desire II'!E94*SIN(RADIANS(E$4))+E$1,"")</f>
        <v/>
      </c>
      <c r="E70" s="42" t="str">
        <f>IF('Hearts Desire II'!E94&lt;&gt;"",('Hearts Desire II'!D94*SIN(RADIANS(E$4))+'Hearts Desire II'!E94*COS(RADIANS(E$4))*E$3)+E$2,"")</f>
        <v/>
      </c>
      <c r="F70" s="34"/>
      <c r="G70" s="44" t="str">
        <f>IF('Hearts Desire II'!G94&lt;&gt;"",'Hearts Desire II'!G94*COS(RADIANS(J$4))-'Hearts Desire II'!H94*SIN(RADIANS(J$4))+J$1,"")</f>
        <v/>
      </c>
      <c r="H70" s="42" t="str">
        <f>IF('Hearts Desire II'!H94&lt;&gt;"",('Hearts Desire II'!G94*SIN(RADIANS(J$4))+'Hearts Desire II'!H94*COS(RADIANS(J$4))*J$3)+J$2,"")</f>
        <v/>
      </c>
      <c r="I70" s="44" t="str">
        <f>IF('Hearts Desire II'!I94&lt;&gt;"",'Hearts Desire II'!I94*COS(RADIANS(J$4))-'Hearts Desire II'!J94*SIN(RADIANS(J$4))+J$1,"")</f>
        <v/>
      </c>
      <c r="J70" s="42" t="str">
        <f>IF('Hearts Desire II'!J94&lt;&gt;"",('Hearts Desire II'!I94*SIN(RADIANS(J$4))+'Hearts Desire II'!J94*COS(RADIANS(J$4))*J$3)+J$2,"")</f>
        <v/>
      </c>
      <c r="K70" s="35"/>
      <c r="L70" s="44" t="str">
        <f>IF('Hearts Desire II'!L94&lt;&gt;"",'Hearts Desire II'!L94*COS(RADIANS(O$4))-'Hearts Desire II'!M94*SIN(RADIANS(O$4))+O$1,"")</f>
        <v/>
      </c>
      <c r="M70" s="42" t="str">
        <f>IF('Hearts Desire II'!M94&lt;&gt;"",('Hearts Desire II'!L94*SIN(RADIANS(O$4))+'Hearts Desire II'!M94*COS(RADIANS(O$4))*O$3)+O$2,"")</f>
        <v/>
      </c>
      <c r="N70" s="44" t="str">
        <f>IF('Hearts Desire II'!N94&lt;&gt;"",'Hearts Desire II'!N94*COS(RADIANS(O$4))-'Hearts Desire II'!O94*SIN(RADIANS(O$4))+O$1,"")</f>
        <v/>
      </c>
      <c r="O70" s="42" t="str">
        <f>IF('Hearts Desire II'!O94&lt;&gt;"",('Hearts Desire II'!N94*SIN(RADIANS(O$4))+'Hearts Desire II'!O94*COS(RADIANS(O$4))*O$3)+O$2,"")</f>
        <v/>
      </c>
      <c r="P70" s="35"/>
      <c r="Q70" s="44" t="str">
        <f>IF('Hearts Desire II'!Q94&lt;&gt;"",'Hearts Desire II'!Q94*COS(RADIANS(T$4))-'Hearts Desire II'!R94*SIN(RADIANS(T$4))+T$1,"")</f>
        <v/>
      </c>
      <c r="R70" s="42" t="str">
        <f>IF('Hearts Desire II'!R94&lt;&gt;"",('Hearts Desire II'!Q94*SIN(RADIANS(T$4))+'Hearts Desire II'!R94*COS(RADIANS(T$4))*T$3)+T$2,"")</f>
        <v/>
      </c>
      <c r="S70" s="44" t="str">
        <f>IF('Hearts Desire II'!S94&lt;&gt;"",'Hearts Desire II'!S94*COS(RADIANS(T$4))-'Hearts Desire II'!T94*SIN(RADIANS(T$4))+T$1,"")</f>
        <v/>
      </c>
      <c r="T70" s="42" t="str">
        <f>IF('Hearts Desire II'!T94&lt;&gt;"",('Hearts Desire II'!S94*SIN(RADIANS(T$4))+'Hearts Desire II'!T94*COS(RADIANS(T$4))*T$3)+T$2,"")</f>
        <v/>
      </c>
      <c r="U70" s="35"/>
      <c r="V70" s="44" t="str">
        <f>IF('Hearts Desire II'!V94&lt;&gt;"",'Hearts Desire II'!V94*COS(RADIANS(Y$4))-'Hearts Desire II'!W94*SIN(RADIANS(Y$4))+Y$1,"")</f>
        <v/>
      </c>
      <c r="W70" s="42" t="str">
        <f>IF('Hearts Desire II'!W94&lt;&gt;"",('Hearts Desire II'!V94*SIN(RADIANS(Y$4))+'Hearts Desire II'!W94*COS(RADIANS(Y$4))*Y$3)+Y$2,"")</f>
        <v/>
      </c>
      <c r="X70" s="44" t="str">
        <f>IF('Hearts Desire II'!X94&lt;&gt;"",'Hearts Desire II'!X94*COS(RADIANS(Y$4))-'Hearts Desire II'!Y94*SIN(RADIANS(Y$4))+Y$1,"")</f>
        <v/>
      </c>
      <c r="Y70" s="42" t="str">
        <f>IF('Hearts Desire II'!Y94&lt;&gt;"",('Hearts Desire II'!X94*SIN(RADIANS(Y$4))+'Hearts Desire II'!Y94*COS(RADIANS(Y$4))*Y$3)+Y$2,"")</f>
        <v/>
      </c>
    </row>
    <row r="71" spans="1:25" x14ac:dyDescent="0.25">
      <c r="A71" s="33"/>
      <c r="B71" s="44" t="str">
        <f>IF('Hearts Desire II'!B95&lt;&gt;"",'Hearts Desire II'!B95*COS(RADIANS(E$4))-'Hearts Desire II'!C95*SIN(RADIANS(E$4))+E$1,"")</f>
        <v/>
      </c>
      <c r="C71" s="42" t="str">
        <f>IF('Hearts Desire II'!C95&lt;&gt;"",('Hearts Desire II'!B95*SIN(RADIANS(E$4))+'Hearts Desire II'!C95*COS(RADIANS(E$4))*E$3)+E$2,"")</f>
        <v/>
      </c>
      <c r="D71" s="44" t="str">
        <f>IF('Hearts Desire II'!D95&lt;&gt;"",'Hearts Desire II'!D95*COS(RADIANS(E$4))-'Hearts Desire II'!E95*SIN(RADIANS(E$4))+E$1,"")</f>
        <v/>
      </c>
      <c r="E71" s="42" t="str">
        <f>IF('Hearts Desire II'!E95&lt;&gt;"",('Hearts Desire II'!D95*SIN(RADIANS(E$4))+'Hearts Desire II'!E95*COS(RADIANS(E$4))*E$3)+E$2,"")</f>
        <v/>
      </c>
      <c r="F71" s="34"/>
      <c r="G71" s="44" t="str">
        <f>IF('Hearts Desire II'!G95&lt;&gt;"",'Hearts Desire II'!G95*COS(RADIANS(J$4))-'Hearts Desire II'!H95*SIN(RADIANS(J$4))+J$1,"")</f>
        <v/>
      </c>
      <c r="H71" s="42" t="str">
        <f>IF('Hearts Desire II'!H95&lt;&gt;"",('Hearts Desire II'!G95*SIN(RADIANS(J$4))+'Hearts Desire II'!H95*COS(RADIANS(J$4))*J$3)+J$2,"")</f>
        <v/>
      </c>
      <c r="I71" s="44" t="str">
        <f>IF('Hearts Desire II'!I95&lt;&gt;"",'Hearts Desire II'!I95*COS(RADIANS(J$4))-'Hearts Desire II'!J95*SIN(RADIANS(J$4))+J$1,"")</f>
        <v/>
      </c>
      <c r="J71" s="42" t="str">
        <f>IF('Hearts Desire II'!J95&lt;&gt;"",('Hearts Desire II'!I95*SIN(RADIANS(J$4))+'Hearts Desire II'!J95*COS(RADIANS(J$4))*J$3)+J$2,"")</f>
        <v/>
      </c>
      <c r="K71" s="35"/>
      <c r="L71" s="44" t="str">
        <f>IF('Hearts Desire II'!L95&lt;&gt;"",'Hearts Desire II'!L95*COS(RADIANS(O$4))-'Hearts Desire II'!M95*SIN(RADIANS(O$4))+O$1,"")</f>
        <v/>
      </c>
      <c r="M71" s="42" t="str">
        <f>IF('Hearts Desire II'!M95&lt;&gt;"",('Hearts Desire II'!L95*SIN(RADIANS(O$4))+'Hearts Desire II'!M95*COS(RADIANS(O$4))*O$3)+O$2,"")</f>
        <v/>
      </c>
      <c r="N71" s="44" t="str">
        <f>IF('Hearts Desire II'!N95&lt;&gt;"",'Hearts Desire II'!N95*COS(RADIANS(O$4))-'Hearts Desire II'!O95*SIN(RADIANS(O$4))+O$1,"")</f>
        <v/>
      </c>
      <c r="O71" s="42" t="str">
        <f>IF('Hearts Desire II'!O95&lt;&gt;"",('Hearts Desire II'!N95*SIN(RADIANS(O$4))+'Hearts Desire II'!O95*COS(RADIANS(O$4))*O$3)+O$2,"")</f>
        <v/>
      </c>
      <c r="P71" s="35"/>
      <c r="Q71" s="44" t="str">
        <f>IF('Hearts Desire II'!Q95&lt;&gt;"",'Hearts Desire II'!Q95*COS(RADIANS(T$4))-'Hearts Desire II'!R95*SIN(RADIANS(T$4))+T$1,"")</f>
        <v/>
      </c>
      <c r="R71" s="42" t="str">
        <f>IF('Hearts Desire II'!R95&lt;&gt;"",('Hearts Desire II'!Q95*SIN(RADIANS(T$4))+'Hearts Desire II'!R95*COS(RADIANS(T$4))*T$3)+T$2,"")</f>
        <v/>
      </c>
      <c r="S71" s="44" t="str">
        <f>IF('Hearts Desire II'!S95&lt;&gt;"",'Hearts Desire II'!S95*COS(RADIANS(T$4))-'Hearts Desire II'!T95*SIN(RADIANS(T$4))+T$1,"")</f>
        <v/>
      </c>
      <c r="T71" s="42" t="str">
        <f>IF('Hearts Desire II'!T95&lt;&gt;"",('Hearts Desire II'!S95*SIN(RADIANS(T$4))+'Hearts Desire II'!T95*COS(RADIANS(T$4))*T$3)+T$2,"")</f>
        <v/>
      </c>
      <c r="U71" s="35"/>
      <c r="V71" s="44" t="str">
        <f>IF('Hearts Desire II'!V95&lt;&gt;"",'Hearts Desire II'!V95*COS(RADIANS(Y$4))-'Hearts Desire II'!W95*SIN(RADIANS(Y$4))+Y$1,"")</f>
        <v/>
      </c>
      <c r="W71" s="42" t="str">
        <f>IF('Hearts Desire II'!W95&lt;&gt;"",('Hearts Desire II'!V95*SIN(RADIANS(Y$4))+'Hearts Desire II'!W95*COS(RADIANS(Y$4))*Y$3)+Y$2,"")</f>
        <v/>
      </c>
      <c r="X71" s="44" t="str">
        <f>IF('Hearts Desire II'!X95&lt;&gt;"",'Hearts Desire II'!X95*COS(RADIANS(Y$4))-'Hearts Desire II'!Y95*SIN(RADIANS(Y$4))+Y$1,"")</f>
        <v/>
      </c>
      <c r="Y71" s="42" t="str">
        <f>IF('Hearts Desire II'!Y95&lt;&gt;"",('Hearts Desire II'!X95*SIN(RADIANS(Y$4))+'Hearts Desire II'!Y95*COS(RADIANS(Y$4))*Y$3)+Y$2,"")</f>
        <v/>
      </c>
    </row>
    <row r="72" spans="1:25" x14ac:dyDescent="0.25">
      <c r="A72" s="33"/>
      <c r="B72" s="44" t="str">
        <f>IF('Hearts Desire II'!B96&lt;&gt;"",'Hearts Desire II'!B96*COS(RADIANS(E$4))-'Hearts Desire II'!C96*SIN(RADIANS(E$4))+E$1,"")</f>
        <v/>
      </c>
      <c r="C72" s="42" t="str">
        <f>IF('Hearts Desire II'!C96&lt;&gt;"",('Hearts Desire II'!B96*SIN(RADIANS(E$4))+'Hearts Desire II'!C96*COS(RADIANS(E$4))*E$3)+E$2,"")</f>
        <v/>
      </c>
      <c r="D72" s="44" t="str">
        <f>IF('Hearts Desire II'!D96&lt;&gt;"",'Hearts Desire II'!D96*COS(RADIANS(E$4))-'Hearts Desire II'!E96*SIN(RADIANS(E$4))+E$1,"")</f>
        <v/>
      </c>
      <c r="E72" s="42" t="str">
        <f>IF('Hearts Desire II'!E96&lt;&gt;"",('Hearts Desire II'!D96*SIN(RADIANS(E$4))+'Hearts Desire II'!E96*COS(RADIANS(E$4))*E$3)+E$2,"")</f>
        <v/>
      </c>
      <c r="F72" s="34"/>
      <c r="G72" s="44" t="str">
        <f>IF('Hearts Desire II'!G96&lt;&gt;"",'Hearts Desire II'!G96*COS(RADIANS(J$4))-'Hearts Desire II'!H96*SIN(RADIANS(J$4))+J$1,"")</f>
        <v/>
      </c>
      <c r="H72" s="42" t="str">
        <f>IF('Hearts Desire II'!H96&lt;&gt;"",('Hearts Desire II'!G96*SIN(RADIANS(J$4))+'Hearts Desire II'!H96*COS(RADIANS(J$4))*J$3)+J$2,"")</f>
        <v/>
      </c>
      <c r="I72" s="44" t="str">
        <f>IF('Hearts Desire II'!I96&lt;&gt;"",'Hearts Desire II'!I96*COS(RADIANS(J$4))-'Hearts Desire II'!J96*SIN(RADIANS(J$4))+J$1,"")</f>
        <v/>
      </c>
      <c r="J72" s="42" t="str">
        <f>IF('Hearts Desire II'!J96&lt;&gt;"",('Hearts Desire II'!I96*SIN(RADIANS(J$4))+'Hearts Desire II'!J96*COS(RADIANS(J$4))*J$3)+J$2,"")</f>
        <v/>
      </c>
      <c r="K72" s="35"/>
      <c r="L72" s="44" t="str">
        <f>IF('Hearts Desire II'!L96&lt;&gt;"",'Hearts Desire II'!L96*COS(RADIANS(O$4))-'Hearts Desire II'!M96*SIN(RADIANS(O$4))+O$1,"")</f>
        <v/>
      </c>
      <c r="M72" s="42" t="str">
        <f>IF('Hearts Desire II'!M96&lt;&gt;"",('Hearts Desire II'!L96*SIN(RADIANS(O$4))+'Hearts Desire II'!M96*COS(RADIANS(O$4))*O$3)+O$2,"")</f>
        <v/>
      </c>
      <c r="N72" s="44" t="str">
        <f>IF('Hearts Desire II'!N96&lt;&gt;"",'Hearts Desire II'!N96*COS(RADIANS(O$4))-'Hearts Desire II'!O96*SIN(RADIANS(O$4))+O$1,"")</f>
        <v/>
      </c>
      <c r="O72" s="42" t="str">
        <f>IF('Hearts Desire II'!O96&lt;&gt;"",('Hearts Desire II'!N96*SIN(RADIANS(O$4))+'Hearts Desire II'!O96*COS(RADIANS(O$4))*O$3)+O$2,"")</f>
        <v/>
      </c>
      <c r="P72" s="35"/>
      <c r="Q72" s="44" t="str">
        <f>IF('Hearts Desire II'!Q96&lt;&gt;"",'Hearts Desire II'!Q96*COS(RADIANS(T$4))-'Hearts Desire II'!R96*SIN(RADIANS(T$4))+T$1,"")</f>
        <v/>
      </c>
      <c r="R72" s="42" t="str">
        <f>IF('Hearts Desire II'!R96&lt;&gt;"",('Hearts Desire II'!Q96*SIN(RADIANS(T$4))+'Hearts Desire II'!R96*COS(RADIANS(T$4))*T$3)+T$2,"")</f>
        <v/>
      </c>
      <c r="S72" s="44" t="str">
        <f>IF('Hearts Desire II'!S96&lt;&gt;"",'Hearts Desire II'!S96*COS(RADIANS(T$4))-'Hearts Desire II'!T96*SIN(RADIANS(T$4))+T$1,"")</f>
        <v/>
      </c>
      <c r="T72" s="42" t="str">
        <f>IF('Hearts Desire II'!T96&lt;&gt;"",('Hearts Desire II'!S96*SIN(RADIANS(T$4))+'Hearts Desire II'!T96*COS(RADIANS(T$4))*T$3)+T$2,"")</f>
        <v/>
      </c>
      <c r="U72" s="35"/>
      <c r="V72" s="44" t="str">
        <f>IF('Hearts Desire II'!V96&lt;&gt;"",'Hearts Desire II'!V96*COS(RADIANS(Y$4))-'Hearts Desire II'!W96*SIN(RADIANS(Y$4))+Y$1,"")</f>
        <v/>
      </c>
      <c r="W72" s="42" t="str">
        <f>IF('Hearts Desire II'!W96&lt;&gt;"",('Hearts Desire II'!V96*SIN(RADIANS(Y$4))+'Hearts Desire II'!W96*COS(RADIANS(Y$4))*Y$3)+Y$2,"")</f>
        <v/>
      </c>
      <c r="X72" s="44" t="str">
        <f>IF('Hearts Desire II'!X96&lt;&gt;"",'Hearts Desire II'!X96*COS(RADIANS(Y$4))-'Hearts Desire II'!Y96*SIN(RADIANS(Y$4))+Y$1,"")</f>
        <v/>
      </c>
      <c r="Y72" s="42" t="str">
        <f>IF('Hearts Desire II'!Y96&lt;&gt;"",('Hearts Desire II'!X96*SIN(RADIANS(Y$4))+'Hearts Desire II'!Y96*COS(RADIANS(Y$4))*Y$3)+Y$2,"")</f>
        <v/>
      </c>
    </row>
    <row r="73" spans="1:25" x14ac:dyDescent="0.25">
      <c r="A73" s="33"/>
      <c r="B73" s="44" t="str">
        <f>IF('Hearts Desire II'!B97&lt;&gt;"",'Hearts Desire II'!B97*COS(RADIANS(E$4))-'Hearts Desire II'!C97*SIN(RADIANS(E$4))+E$1,"")</f>
        <v/>
      </c>
      <c r="C73" s="42" t="str">
        <f>IF('Hearts Desire II'!C97&lt;&gt;"",('Hearts Desire II'!B97*SIN(RADIANS(E$4))+'Hearts Desire II'!C97*COS(RADIANS(E$4))*E$3)+E$2,"")</f>
        <v/>
      </c>
      <c r="D73" s="44" t="str">
        <f>IF('Hearts Desire II'!D97&lt;&gt;"",'Hearts Desire II'!D97*COS(RADIANS(E$4))-'Hearts Desire II'!E97*SIN(RADIANS(E$4))+E$1,"")</f>
        <v/>
      </c>
      <c r="E73" s="42" t="str">
        <f>IF('Hearts Desire II'!E97&lt;&gt;"",('Hearts Desire II'!D97*SIN(RADIANS(E$4))+'Hearts Desire II'!E97*COS(RADIANS(E$4))*E$3)+E$2,"")</f>
        <v/>
      </c>
      <c r="F73" s="34"/>
      <c r="G73" s="44" t="str">
        <f>IF('Hearts Desire II'!G97&lt;&gt;"",'Hearts Desire II'!G97*COS(RADIANS(J$4))-'Hearts Desire II'!H97*SIN(RADIANS(J$4))+J$1,"")</f>
        <v/>
      </c>
      <c r="H73" s="42" t="str">
        <f>IF('Hearts Desire II'!H97&lt;&gt;"",('Hearts Desire II'!G97*SIN(RADIANS(J$4))+'Hearts Desire II'!H97*COS(RADIANS(J$4))*J$3)+J$2,"")</f>
        <v/>
      </c>
      <c r="I73" s="44" t="str">
        <f>IF('Hearts Desire II'!I97&lt;&gt;"",'Hearts Desire II'!I97*COS(RADIANS(J$4))-'Hearts Desire II'!J97*SIN(RADIANS(J$4))+J$1,"")</f>
        <v/>
      </c>
      <c r="J73" s="42" t="str">
        <f>IF('Hearts Desire II'!J97&lt;&gt;"",('Hearts Desire II'!I97*SIN(RADIANS(J$4))+'Hearts Desire II'!J97*COS(RADIANS(J$4))*J$3)+J$2,"")</f>
        <v/>
      </c>
      <c r="K73" s="35"/>
      <c r="L73" s="44" t="str">
        <f>IF('Hearts Desire II'!L97&lt;&gt;"",'Hearts Desire II'!L97*COS(RADIANS(O$4))-'Hearts Desire II'!M97*SIN(RADIANS(O$4))+O$1,"")</f>
        <v/>
      </c>
      <c r="M73" s="42" t="str">
        <f>IF('Hearts Desire II'!M97&lt;&gt;"",('Hearts Desire II'!L97*SIN(RADIANS(O$4))+'Hearts Desire II'!M97*COS(RADIANS(O$4))*O$3)+O$2,"")</f>
        <v/>
      </c>
      <c r="N73" s="44" t="str">
        <f>IF('Hearts Desire II'!N97&lt;&gt;"",'Hearts Desire II'!N97*COS(RADIANS(O$4))-'Hearts Desire II'!O97*SIN(RADIANS(O$4))+O$1,"")</f>
        <v/>
      </c>
      <c r="O73" s="42" t="str">
        <f>IF('Hearts Desire II'!O97&lt;&gt;"",('Hearts Desire II'!N97*SIN(RADIANS(O$4))+'Hearts Desire II'!O97*COS(RADIANS(O$4))*O$3)+O$2,"")</f>
        <v/>
      </c>
      <c r="P73" s="35"/>
      <c r="Q73" s="44" t="str">
        <f>IF('Hearts Desire II'!Q97&lt;&gt;"",'Hearts Desire II'!Q97*COS(RADIANS(T$4))-'Hearts Desire II'!R97*SIN(RADIANS(T$4))+T$1,"")</f>
        <v/>
      </c>
      <c r="R73" s="42" t="str">
        <f>IF('Hearts Desire II'!R97&lt;&gt;"",('Hearts Desire II'!Q97*SIN(RADIANS(T$4))+'Hearts Desire II'!R97*COS(RADIANS(T$4))*T$3)+T$2,"")</f>
        <v/>
      </c>
      <c r="S73" s="44" t="str">
        <f>IF('Hearts Desire II'!S97&lt;&gt;"",'Hearts Desire II'!S97*COS(RADIANS(T$4))-'Hearts Desire II'!T97*SIN(RADIANS(T$4))+T$1,"")</f>
        <v/>
      </c>
      <c r="T73" s="42" t="str">
        <f>IF('Hearts Desire II'!T97&lt;&gt;"",('Hearts Desire II'!S97*SIN(RADIANS(T$4))+'Hearts Desire II'!T97*COS(RADIANS(T$4))*T$3)+T$2,"")</f>
        <v/>
      </c>
      <c r="U73" s="35"/>
      <c r="V73" s="44" t="str">
        <f>IF('Hearts Desire II'!V97&lt;&gt;"",'Hearts Desire II'!V97*COS(RADIANS(Y$4))-'Hearts Desire II'!W97*SIN(RADIANS(Y$4))+Y$1,"")</f>
        <v/>
      </c>
      <c r="W73" s="42" t="str">
        <f>IF('Hearts Desire II'!W97&lt;&gt;"",('Hearts Desire II'!V97*SIN(RADIANS(Y$4))+'Hearts Desire II'!W97*COS(RADIANS(Y$4))*Y$3)+Y$2,"")</f>
        <v/>
      </c>
      <c r="X73" s="44" t="str">
        <f>IF('Hearts Desire II'!X97&lt;&gt;"",'Hearts Desire II'!X97*COS(RADIANS(Y$4))-'Hearts Desire II'!Y97*SIN(RADIANS(Y$4))+Y$1,"")</f>
        <v/>
      </c>
      <c r="Y73" s="42" t="str">
        <f>IF('Hearts Desire II'!Y97&lt;&gt;"",('Hearts Desire II'!X97*SIN(RADIANS(Y$4))+'Hearts Desire II'!Y97*COS(RADIANS(Y$4))*Y$3)+Y$2,"")</f>
        <v/>
      </c>
    </row>
  </sheetData>
  <mergeCells count="5">
    <mergeCell ref="B5:E5"/>
    <mergeCell ref="G5:J5"/>
    <mergeCell ref="L5:O5"/>
    <mergeCell ref="Q5:T5"/>
    <mergeCell ref="V5:Y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Line="0" autoPict="0" macro="[0]!Plot.Plot">
                <anchor moveWithCells="1" sizeWithCells="1">
                  <from>
                    <xdr:col>0</xdr:col>
                    <xdr:colOff>76200</xdr:colOff>
                    <xdr:row>0</xdr:row>
                    <xdr:rowOff>66675</xdr:rowOff>
                  </from>
                  <to>
                    <xdr:col>0</xdr:col>
                    <xdr:colOff>1066800</xdr:colOff>
                    <xdr:row>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10" zoomScale="20" zoomScaleNormal="20" workbookViewId="0">
      <selection activeCell="BK36" sqref="BK36:BQ36"/>
    </sheetView>
  </sheetViews>
  <sheetFormatPr defaultColWidth="8" defaultRowHeight="42.2" customHeight="1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58"/>
  <sheetViews>
    <sheetView topLeftCell="A13" zoomScale="60" zoomScaleNormal="60" workbookViewId="0">
      <selection activeCell="H12" sqref="H12"/>
    </sheetView>
  </sheetViews>
  <sheetFormatPr defaultColWidth="8" defaultRowHeight="42.2" customHeight="1" x14ac:dyDescent="0.25"/>
  <sheetData>
    <row r="1" spans="1:4" ht="42.2" customHeight="1" x14ac:dyDescent="0.25">
      <c r="A1" s="25" t="s">
        <v>141</v>
      </c>
      <c r="B1" s="25" t="s">
        <v>4</v>
      </c>
    </row>
    <row r="2" spans="1:4" ht="42.2" customHeight="1" x14ac:dyDescent="0.25">
      <c r="A2" s="25" t="s">
        <v>3</v>
      </c>
      <c r="B2" s="25" t="s">
        <v>4</v>
      </c>
      <c r="C2" s="241"/>
      <c r="D2" s="241"/>
    </row>
    <row r="3" spans="1:4" ht="42.2" customHeight="1" x14ac:dyDescent="0.25">
      <c r="A3" s="25">
        <v>0</v>
      </c>
      <c r="B3" s="25">
        <v>-574.02751095000008</v>
      </c>
      <c r="C3" s="241"/>
      <c r="D3" s="241"/>
    </row>
    <row r="4" spans="1:4" ht="42.2" customHeight="1" x14ac:dyDescent="0.25">
      <c r="A4" s="25">
        <v>244.60522576137478</v>
      </c>
      <c r="B4" s="25">
        <v>-574.02751095000008</v>
      </c>
      <c r="C4" s="241"/>
      <c r="D4" s="241"/>
    </row>
    <row r="5" spans="1:4" ht="42.2" customHeight="1" x14ac:dyDescent="0.25">
      <c r="A5" s="25">
        <v>244.60522576137478</v>
      </c>
      <c r="B5" s="25">
        <v>-497.82751094999998</v>
      </c>
      <c r="C5" s="1"/>
      <c r="D5" s="1"/>
    </row>
    <row r="6" spans="1:4" ht="42.2" customHeight="1" x14ac:dyDescent="0.25">
      <c r="A6" s="25">
        <v>994.25230278874983</v>
      </c>
      <c r="B6" s="25">
        <v>-112.51003830000002</v>
      </c>
    </row>
    <row r="7" spans="1:4" ht="42.2" customHeight="1" x14ac:dyDescent="0.25">
      <c r="A7" s="25">
        <v>1136.8491817374997</v>
      </c>
      <c r="B7" s="25">
        <v>666.83527142499997</v>
      </c>
    </row>
    <row r="8" spans="1:4" ht="42.2" customHeight="1" x14ac:dyDescent="0.25">
      <c r="A8" s="25">
        <v>1157.1345798312498</v>
      </c>
      <c r="B8" s="25">
        <v>760.80096432499988</v>
      </c>
    </row>
    <row r="9" spans="1:4" ht="42.2" customHeight="1" x14ac:dyDescent="0.25">
      <c r="A9" s="25"/>
      <c r="B9" s="25"/>
    </row>
    <row r="10" spans="1:4" ht="42.2" customHeight="1" x14ac:dyDescent="0.25">
      <c r="A10" s="25"/>
      <c r="B10" s="25"/>
    </row>
    <row r="11" spans="1:4" ht="42.2" customHeight="1" x14ac:dyDescent="0.25">
      <c r="A11" s="25"/>
      <c r="B11" s="25"/>
    </row>
    <row r="12" spans="1:4" ht="42.2" customHeight="1" x14ac:dyDescent="0.25">
      <c r="A12" s="25"/>
      <c r="B12" s="25"/>
    </row>
    <row r="13" spans="1:4" ht="42.2" customHeight="1" x14ac:dyDescent="0.25">
      <c r="A13" s="25"/>
      <c r="B13" s="25"/>
    </row>
    <row r="14" spans="1:4" ht="42.2" customHeight="1" x14ac:dyDescent="0.25">
      <c r="A14" s="25"/>
      <c r="B14" s="25"/>
    </row>
    <row r="15" spans="1:4" ht="42.2" customHeight="1" x14ac:dyDescent="0.25">
      <c r="A15" s="25"/>
      <c r="B15" s="25"/>
    </row>
    <row r="16" spans="1:4" ht="42.2" customHeight="1" x14ac:dyDescent="0.25">
      <c r="A16" s="25"/>
      <c r="B16" s="25"/>
    </row>
    <row r="17" spans="1:2" ht="42.2" customHeight="1" x14ac:dyDescent="0.25">
      <c r="A17" s="25"/>
      <c r="B17" s="25"/>
    </row>
    <row r="18" spans="1:2" ht="42.2" customHeight="1" x14ac:dyDescent="0.25">
      <c r="A18" s="25"/>
      <c r="B18" s="25"/>
    </row>
    <row r="19" spans="1:2" ht="42.2" customHeight="1" x14ac:dyDescent="0.25">
      <c r="A19" s="25"/>
      <c r="B19" s="25"/>
    </row>
    <row r="20" spans="1:2" ht="42.2" customHeight="1" x14ac:dyDescent="0.25">
      <c r="A20" s="25"/>
      <c r="B20" s="25"/>
    </row>
    <row r="21" spans="1:2" ht="42.2" customHeight="1" x14ac:dyDescent="0.25">
      <c r="A21" s="25"/>
      <c r="B21" s="25"/>
    </row>
    <row r="22" spans="1:2" ht="42.2" customHeight="1" x14ac:dyDescent="0.25">
      <c r="A22" s="25"/>
      <c r="B22" s="25"/>
    </row>
    <row r="23" spans="1:2" ht="42.2" customHeight="1" x14ac:dyDescent="0.25">
      <c r="A23" s="25"/>
      <c r="B23" s="25"/>
    </row>
    <row r="24" spans="1:2" ht="42.2" customHeight="1" x14ac:dyDescent="0.25">
      <c r="A24" s="25"/>
      <c r="B24" s="25"/>
    </row>
    <row r="25" spans="1:2" ht="42.2" customHeight="1" x14ac:dyDescent="0.25">
      <c r="A25" s="25"/>
      <c r="B25" s="25"/>
    </row>
    <row r="26" spans="1:2" ht="42.2" customHeight="1" x14ac:dyDescent="0.25">
      <c r="A26" s="25"/>
      <c r="B26" s="25"/>
    </row>
    <row r="27" spans="1:2" ht="42.2" customHeight="1" x14ac:dyDescent="0.25">
      <c r="A27" s="25"/>
      <c r="B27" s="25"/>
    </row>
    <row r="28" spans="1:2" ht="42.2" customHeight="1" x14ac:dyDescent="0.25">
      <c r="A28" s="25"/>
      <c r="B28" s="25"/>
    </row>
    <row r="29" spans="1:2" ht="42.2" customHeight="1" x14ac:dyDescent="0.25">
      <c r="A29" s="25"/>
      <c r="B29" s="25"/>
    </row>
    <row r="30" spans="1:2" ht="42.2" customHeight="1" x14ac:dyDescent="0.25">
      <c r="A30" s="25"/>
      <c r="B30" s="25"/>
    </row>
    <row r="31" spans="1:2" ht="42.2" customHeight="1" x14ac:dyDescent="0.25">
      <c r="A31" s="25"/>
      <c r="B31" s="25"/>
    </row>
    <row r="32" spans="1:2" ht="42.2" customHeight="1" x14ac:dyDescent="0.25">
      <c r="A32" s="25"/>
      <c r="B32" s="25"/>
    </row>
    <row r="33" spans="1:2" ht="42.2" customHeight="1" x14ac:dyDescent="0.25">
      <c r="A33" s="25"/>
      <c r="B33" s="25"/>
    </row>
    <row r="34" spans="1:2" ht="42.2" customHeight="1" x14ac:dyDescent="0.25">
      <c r="A34" s="25"/>
      <c r="B34" s="25"/>
    </row>
    <row r="35" spans="1:2" ht="42.2" customHeight="1" x14ac:dyDescent="0.25">
      <c r="A35" s="25"/>
      <c r="B35" s="25"/>
    </row>
    <row r="36" spans="1:2" ht="42.2" customHeight="1" x14ac:dyDescent="0.25">
      <c r="A36" s="25"/>
      <c r="B36" s="25"/>
    </row>
    <row r="37" spans="1:2" ht="42.2" customHeight="1" x14ac:dyDescent="0.25">
      <c r="A37" s="25"/>
      <c r="B37" s="25"/>
    </row>
    <row r="38" spans="1:2" ht="42.2" customHeight="1" x14ac:dyDescent="0.25">
      <c r="A38" s="25"/>
      <c r="B38" s="25"/>
    </row>
    <row r="39" spans="1:2" ht="42.2" customHeight="1" x14ac:dyDescent="0.25">
      <c r="A39" s="25"/>
      <c r="B39" s="25"/>
    </row>
    <row r="40" spans="1:2" ht="42.2" customHeight="1" x14ac:dyDescent="0.25">
      <c r="A40" s="25"/>
      <c r="B40" s="25"/>
    </row>
    <row r="41" spans="1:2" ht="42.2" customHeight="1" x14ac:dyDescent="0.25">
      <c r="A41" s="25"/>
      <c r="B41" s="25"/>
    </row>
    <row r="42" spans="1:2" ht="42.2" customHeight="1" x14ac:dyDescent="0.25">
      <c r="A42" s="25"/>
      <c r="B42" s="25"/>
    </row>
    <row r="43" spans="1:2" ht="42.2" customHeight="1" x14ac:dyDescent="0.25">
      <c r="A43" s="25"/>
      <c r="B43" s="25"/>
    </row>
    <row r="44" spans="1:2" ht="42.2" customHeight="1" x14ac:dyDescent="0.25">
      <c r="A44" s="25"/>
      <c r="B44" s="25"/>
    </row>
    <row r="45" spans="1:2" ht="42.2" customHeight="1" x14ac:dyDescent="0.25">
      <c r="A45" s="25"/>
      <c r="B45" s="25"/>
    </row>
    <row r="46" spans="1:2" ht="42.2" customHeight="1" x14ac:dyDescent="0.25">
      <c r="A46" s="25"/>
      <c r="B46" s="25"/>
    </row>
    <row r="47" spans="1:2" ht="42.2" customHeight="1" x14ac:dyDescent="0.25">
      <c r="A47" s="25"/>
      <c r="B47" s="25"/>
    </row>
    <row r="48" spans="1:2" ht="42.2" customHeight="1" x14ac:dyDescent="0.25">
      <c r="A48" s="25"/>
      <c r="B48" s="25"/>
    </row>
    <row r="49" spans="1:2" ht="42.2" customHeight="1" x14ac:dyDescent="0.25">
      <c r="A49" s="25"/>
      <c r="B49" s="25"/>
    </row>
    <row r="50" spans="1:2" ht="42.2" customHeight="1" x14ac:dyDescent="0.25">
      <c r="A50" s="25"/>
      <c r="B50" s="25"/>
    </row>
    <row r="51" spans="1:2" ht="42.2" customHeight="1" x14ac:dyDescent="0.25">
      <c r="A51" s="25"/>
      <c r="B51" s="25"/>
    </row>
    <row r="52" spans="1:2" ht="42.2" customHeight="1" x14ac:dyDescent="0.25">
      <c r="A52" s="25"/>
      <c r="B52" s="25"/>
    </row>
    <row r="53" spans="1:2" ht="42.2" customHeight="1" x14ac:dyDescent="0.25">
      <c r="A53" s="25"/>
      <c r="B53" s="25"/>
    </row>
    <row r="54" spans="1:2" ht="42.2" customHeight="1" x14ac:dyDescent="0.25">
      <c r="A54" s="25"/>
      <c r="B54" s="25"/>
    </row>
    <row r="55" spans="1:2" ht="42.2" customHeight="1" x14ac:dyDescent="0.25">
      <c r="A55" s="25"/>
      <c r="B55" s="25"/>
    </row>
    <row r="56" spans="1:2" ht="42.2" customHeight="1" x14ac:dyDescent="0.25">
      <c r="A56" s="25"/>
      <c r="B56" s="25"/>
    </row>
    <row r="57" spans="1:2" ht="42.2" customHeight="1" x14ac:dyDescent="0.25">
      <c r="A57" s="25"/>
      <c r="B57" s="25"/>
    </row>
    <row r="58" spans="1:2" ht="42.2" customHeight="1" x14ac:dyDescent="0.25">
      <c r="A58" s="25"/>
      <c r="B58" s="2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92"/>
  <sheetViews>
    <sheetView topLeftCell="A10" zoomScale="30" zoomScaleNormal="30" workbookViewId="0">
      <selection activeCell="H8" sqref="H8"/>
    </sheetView>
  </sheetViews>
  <sheetFormatPr defaultColWidth="8" defaultRowHeight="42.2" customHeight="1" x14ac:dyDescent="0.3"/>
  <cols>
    <col min="1" max="2" width="8" style="247"/>
  </cols>
  <sheetData>
    <row r="1" spans="1:2" ht="42.2" customHeight="1" x14ac:dyDescent="0.3">
      <c r="A1" s="246" t="s">
        <v>139</v>
      </c>
      <c r="B1" s="246">
        <v>0</v>
      </c>
    </row>
    <row r="2" spans="1:2" ht="42.2" customHeight="1" x14ac:dyDescent="0.3">
      <c r="A2" s="246" t="s">
        <v>3</v>
      </c>
      <c r="B2" s="246" t="s">
        <v>4</v>
      </c>
    </row>
    <row r="3" spans="1:2" ht="42.2" customHeight="1" x14ac:dyDescent="0.3">
      <c r="A3" s="246">
        <v>443.3521756205584</v>
      </c>
      <c r="B3" s="246">
        <v>0</v>
      </c>
    </row>
    <row r="4" spans="1:2" ht="42.2" customHeight="1" x14ac:dyDescent="0.3">
      <c r="A4" s="246">
        <v>483.06598789057199</v>
      </c>
      <c r="B4" s="246">
        <v>29.887158043741756</v>
      </c>
    </row>
    <row r="5" spans="1:2" ht="42.2" customHeight="1" x14ac:dyDescent="0.3">
      <c r="A5" s="246">
        <v>526.56376835035962</v>
      </c>
      <c r="B5" s="246">
        <v>61.123935545603516</v>
      </c>
    </row>
    <row r="6" spans="1:2" ht="42.2" customHeight="1" x14ac:dyDescent="0.3">
      <c r="A6" s="246">
        <v>562.08202353147772</v>
      </c>
      <c r="B6" s="246">
        <v>87.25026958196193</v>
      </c>
    </row>
    <row r="7" spans="1:2" ht="42.2" customHeight="1" x14ac:dyDescent="0.3">
      <c r="A7" s="246">
        <v>500</v>
      </c>
      <c r="B7" s="246">
        <v>42.199260689590218</v>
      </c>
    </row>
    <row r="8" spans="1:2" ht="42.2" customHeight="1" x14ac:dyDescent="0.3">
      <c r="A8" s="246">
        <v>720.71310530815072</v>
      </c>
      <c r="B8" s="246">
        <v>194.1477731642895</v>
      </c>
    </row>
    <row r="9" spans="1:2" ht="42.2" customHeight="1" x14ac:dyDescent="0.3">
      <c r="A9" s="246">
        <v>682.75031493345284</v>
      </c>
      <c r="B9" s="246">
        <v>170.38183644618169</v>
      </c>
    </row>
    <row r="10" spans="1:2" ht="42.2" customHeight="1" x14ac:dyDescent="0.3">
      <c r="A10" s="246">
        <v>600</v>
      </c>
      <c r="B10" s="246">
        <v>113.82376566652938</v>
      </c>
    </row>
    <row r="11" spans="1:2" ht="42.2" customHeight="1" x14ac:dyDescent="0.3">
      <c r="A11" s="246">
        <v>803.27052273849631</v>
      </c>
      <c r="B11" s="246">
        <v>248.39928850649085</v>
      </c>
    </row>
    <row r="12" spans="1:2" ht="42.2" customHeight="1" x14ac:dyDescent="0.3">
      <c r="A12" s="246">
        <v>801.41137530619699</v>
      </c>
      <c r="B12" s="246">
        <v>247.29486556640427</v>
      </c>
    </row>
    <row r="13" spans="1:2" ht="42.2" customHeight="1" x14ac:dyDescent="0.3">
      <c r="A13" s="246">
        <v>800</v>
      </c>
      <c r="B13" s="246">
        <v>246.3783043724562</v>
      </c>
    </row>
    <row r="14" spans="1:2" ht="42.2" customHeight="1" x14ac:dyDescent="0.3">
      <c r="A14" s="246">
        <v>804.68569715732781</v>
      </c>
      <c r="B14" s="246">
        <v>249.31601061495107</v>
      </c>
    </row>
    <row r="15" spans="1:2" ht="42.2" customHeight="1" x14ac:dyDescent="0.3">
      <c r="A15" s="246">
        <v>804.68168361405901</v>
      </c>
      <c r="B15" s="246">
        <v>249.31405101793709</v>
      </c>
    </row>
    <row r="16" spans="1:2" ht="42.2" customHeight="1" x14ac:dyDescent="0.3">
      <c r="A16" s="246">
        <v>804.67869038425295</v>
      </c>
      <c r="B16" s="246">
        <v>249.31249600342377</v>
      </c>
    </row>
    <row r="17" spans="1:2" ht="42.2" customHeight="1" x14ac:dyDescent="0.3">
      <c r="A17" s="246">
        <v>950.44554057962853</v>
      </c>
      <c r="B17" s="246">
        <v>322.20436117290416</v>
      </c>
    </row>
    <row r="18" spans="1:2" ht="42.2" customHeight="1" x14ac:dyDescent="0.3">
      <c r="A18" s="246">
        <v>860.62766709670086</v>
      </c>
      <c r="B18" s="246">
        <v>269.9537733001568</v>
      </c>
    </row>
    <row r="19" spans="1:2" ht="42.2" customHeight="1" x14ac:dyDescent="0.3">
      <c r="A19" s="246">
        <v>804.68869038425294</v>
      </c>
      <c r="B19" s="246">
        <v>249.31714300024595</v>
      </c>
    </row>
    <row r="20" spans="1:2" ht="42.2" customHeight="1" x14ac:dyDescent="0.3">
      <c r="A20" s="246">
        <v>1449.8066631739218</v>
      </c>
      <c r="B20" s="246">
        <v>561.84691324329606</v>
      </c>
    </row>
    <row r="21" spans="1:2" ht="42.2" customHeight="1" x14ac:dyDescent="0.3">
      <c r="A21" s="246">
        <v>1108.9206563654575</v>
      </c>
      <c r="B21" s="246">
        <v>379.4846257496697</v>
      </c>
    </row>
    <row r="22" spans="1:2" ht="42.2" customHeight="1" x14ac:dyDescent="0.3">
      <c r="A22" s="246">
        <v>1000</v>
      </c>
      <c r="B22" s="246">
        <v>341.41844019500064</v>
      </c>
    </row>
    <row r="23" spans="1:2" ht="42.2" customHeight="1" x14ac:dyDescent="0.3">
      <c r="A23" s="246">
        <v>1539.9007245394444</v>
      </c>
      <c r="B23" s="246">
        <v>594.04036475673604</v>
      </c>
    </row>
    <row r="24" spans="1:2" ht="42.2" customHeight="1" x14ac:dyDescent="0.3">
      <c r="A24" s="246">
        <v>1500</v>
      </c>
      <c r="B24" s="246">
        <v>581.33667428042304</v>
      </c>
    </row>
    <row r="25" spans="1:2" ht="42.2" customHeight="1" x14ac:dyDescent="0.3">
      <c r="A25" s="246">
        <v>1804.4278244472778</v>
      </c>
      <c r="B25" s="246">
        <v>715.24264048776763</v>
      </c>
    </row>
    <row r="26" spans="1:2" ht="42.2" customHeight="1" x14ac:dyDescent="0.3">
      <c r="A26" s="246">
        <v>1985.6628095282147</v>
      </c>
      <c r="B26" s="246">
        <v>776.61451124299322</v>
      </c>
    </row>
    <row r="27" spans="1:2" ht="42.2" customHeight="1" x14ac:dyDescent="0.3">
      <c r="A27" s="246">
        <v>2016.261281086325</v>
      </c>
      <c r="B27" s="246">
        <v>783.56311856437037</v>
      </c>
    </row>
    <row r="28" spans="1:2" ht="42.2" customHeight="1" x14ac:dyDescent="0.3">
      <c r="A28" s="246">
        <v>2458.2008404288367</v>
      </c>
      <c r="B28" s="246">
        <v>891.94192552003483</v>
      </c>
    </row>
    <row r="29" spans="1:2" ht="42.2" customHeight="1" x14ac:dyDescent="0.3">
      <c r="A29" s="246">
        <v>2000</v>
      </c>
      <c r="B29" s="246">
        <v>780.60679388102437</v>
      </c>
    </row>
    <row r="30" spans="1:2" ht="42.2" customHeight="1" x14ac:dyDescent="0.3">
      <c r="A30" s="246">
        <v>2545.8932974352583</v>
      </c>
      <c r="B30" s="246">
        <v>904.21123570003101</v>
      </c>
    </row>
    <row r="31" spans="1:2" ht="42.2" customHeight="1" x14ac:dyDescent="0.3">
      <c r="A31" s="246">
        <v>2939.4648369614915</v>
      </c>
      <c r="B31" s="246">
        <v>968.68150192075882</v>
      </c>
    </row>
    <row r="32" spans="1:2" ht="42.2" customHeight="1" x14ac:dyDescent="0.3">
      <c r="A32" s="246">
        <v>2500</v>
      </c>
      <c r="B32" s="246">
        <v>899.23220641446596</v>
      </c>
    </row>
    <row r="33" spans="1:2" ht="42.2" customHeight="1" x14ac:dyDescent="0.3">
      <c r="A33" s="246">
        <v>3064.3980654445072</v>
      </c>
      <c r="B33" s="246">
        <v>978.54072081289189</v>
      </c>
    </row>
    <row r="34" spans="1:2" ht="42.2" customHeight="1" x14ac:dyDescent="0.3">
      <c r="A34" s="246">
        <v>3429.4701309771444</v>
      </c>
      <c r="B34" s="246">
        <v>1011.0481021586155</v>
      </c>
    </row>
    <row r="35" spans="1:2" ht="42.2" customHeight="1" x14ac:dyDescent="0.3">
      <c r="A35" s="246">
        <v>3000</v>
      </c>
      <c r="B35" s="246">
        <v>974.97671893202596</v>
      </c>
    </row>
    <row r="36" spans="1:2" ht="42.2" customHeight="1" x14ac:dyDescent="0.3">
      <c r="A36" s="246">
        <v>3572.7024264240122</v>
      </c>
      <c r="B36" s="246">
        <v>1015.4557057688799</v>
      </c>
    </row>
    <row r="37" spans="1:2" ht="42.2" customHeight="1" x14ac:dyDescent="0.3">
      <c r="A37" s="246">
        <v>3928.7201048925253</v>
      </c>
      <c r="B37" s="246">
        <v>1020.0734121215581</v>
      </c>
    </row>
    <row r="38" spans="1:2" ht="42.2" customHeight="1" x14ac:dyDescent="0.3">
      <c r="A38" s="246">
        <v>3500</v>
      </c>
      <c r="B38" s="246">
        <v>1014.8384044005261</v>
      </c>
    </row>
    <row r="39" spans="1:2" ht="42.2" customHeight="1" x14ac:dyDescent="0.3">
      <c r="A39" s="246">
        <v>4071.1360064467631</v>
      </c>
      <c r="B39" s="246">
        <v>1017.2926247122092</v>
      </c>
    </row>
    <row r="40" spans="1:2" ht="42.2" customHeight="1" x14ac:dyDescent="0.3">
      <c r="A40" s="246">
        <v>4438.3316769211278</v>
      </c>
      <c r="B40" s="246">
        <v>990.19822890026273</v>
      </c>
    </row>
    <row r="41" spans="1:2" ht="42.2" customHeight="1" x14ac:dyDescent="0.3">
      <c r="A41" s="246">
        <v>4000</v>
      </c>
      <c r="B41" s="246">
        <v>1020.6740375808022</v>
      </c>
    </row>
    <row r="42" spans="1:2" ht="42.2" customHeight="1" x14ac:dyDescent="0.3">
      <c r="A42" s="246">
        <v>4559.4749273736606</v>
      </c>
      <c r="B42" s="246">
        <v>979.57188196842799</v>
      </c>
    </row>
    <row r="43" spans="1:2" ht="42.2" customHeight="1" x14ac:dyDescent="0.3">
      <c r="A43" s="246">
        <v>4960.2852780891171</v>
      </c>
      <c r="B43" s="246">
        <v>907.08137711915663</v>
      </c>
    </row>
    <row r="44" spans="1:2" ht="42.2" customHeight="1" x14ac:dyDescent="0.3">
      <c r="A44" s="246">
        <v>4500</v>
      </c>
      <c r="B44" s="246">
        <v>987.23642138750267</v>
      </c>
    </row>
    <row r="45" spans="1:2" ht="42.2" customHeight="1" x14ac:dyDescent="0.3">
      <c r="A45" s="246">
        <v>5036.9009932183535</v>
      </c>
      <c r="B45" s="246">
        <v>892.63202781592304</v>
      </c>
    </row>
    <row r="46" spans="1:2" ht="42.2" customHeight="1" x14ac:dyDescent="0.3">
      <c r="A46" s="246">
        <v>5497.8993665011021</v>
      </c>
      <c r="B46" s="246">
        <v>746.8563793928854</v>
      </c>
    </row>
    <row r="47" spans="1:2" ht="42.2" customHeight="1" x14ac:dyDescent="0.3">
      <c r="A47" s="246">
        <v>5000</v>
      </c>
      <c r="B47" s="246">
        <v>901.85291908728345</v>
      </c>
    </row>
    <row r="48" spans="1:2" ht="42.2" customHeight="1" x14ac:dyDescent="0.3">
      <c r="A48" s="246">
        <v>5954.440996144891</v>
      </c>
      <c r="B48" s="246">
        <v>498.99745821716857</v>
      </c>
    </row>
    <row r="49" spans="1:2" ht="42.2" customHeight="1" x14ac:dyDescent="0.3">
      <c r="A49" s="246">
        <v>5519.5779471845372</v>
      </c>
      <c r="B49" s="246">
        <v>736.86470380048354</v>
      </c>
    </row>
    <row r="50" spans="1:2" ht="42.2" customHeight="1" x14ac:dyDescent="0.3">
      <c r="A50" s="246">
        <v>5501.8715461939801</v>
      </c>
      <c r="B50" s="246">
        <v>745.51156074333255</v>
      </c>
    </row>
    <row r="51" spans="1:2" ht="42.2" customHeight="1" x14ac:dyDescent="0.3">
      <c r="A51" s="246">
        <v>5500</v>
      </c>
      <c r="B51" s="246">
        <v>746.31884884623184</v>
      </c>
    </row>
    <row r="52" spans="1:2" ht="42.2" customHeight="1" x14ac:dyDescent="0.3">
      <c r="A52" s="246">
        <v>6131.9594671762561</v>
      </c>
      <c r="B52" s="246">
        <v>400.98346657661318</v>
      </c>
    </row>
    <row r="53" spans="1:2" ht="42.2" customHeight="1" x14ac:dyDescent="0.3">
      <c r="A53" s="246">
        <v>6014.2395772808823</v>
      </c>
      <c r="B53" s="246">
        <v>477.20026793971158</v>
      </c>
    </row>
    <row r="54" spans="1:2" ht="42.2" customHeight="1" x14ac:dyDescent="0.3">
      <c r="A54" s="246">
        <v>6000</v>
      </c>
      <c r="B54" s="246">
        <v>483.51028088210137</v>
      </c>
    </row>
    <row r="55" spans="1:2" ht="42.2" customHeight="1" x14ac:dyDescent="0.3">
      <c r="A55" s="246">
        <v>6150.1052142408571</v>
      </c>
      <c r="B55" s="246">
        <v>393.02160058140578</v>
      </c>
    </row>
    <row r="56" spans="1:2" ht="42.2" customHeight="1" x14ac:dyDescent="0.3">
      <c r="A56" s="246">
        <v>6150.0976567362004</v>
      </c>
      <c r="B56" s="246">
        <v>393.0272956562174</v>
      </c>
    </row>
    <row r="57" spans="1:2" ht="42.2" customHeight="1" x14ac:dyDescent="0.3">
      <c r="A57" s="246">
        <v>6150.0964355037922</v>
      </c>
      <c r="B57" s="246">
        <v>393.02724967760702</v>
      </c>
    </row>
    <row r="58" spans="1:2" ht="42.2" customHeight="1" x14ac:dyDescent="0.3">
      <c r="A58" s="246">
        <v>6193.1500797449389</v>
      </c>
      <c r="B58" s="246">
        <v>363.15556408329644</v>
      </c>
    </row>
    <row r="59" spans="1:2" ht="42.2" customHeight="1" x14ac:dyDescent="0.3">
      <c r="A59" s="246">
        <v>6156.5286296695122</v>
      </c>
      <c r="B59" s="246">
        <v>388.19968962709783</v>
      </c>
    </row>
    <row r="60" spans="1:2" ht="42.2" customHeight="1" x14ac:dyDescent="0.3">
      <c r="A60" s="246">
        <v>6150.1064355037925</v>
      </c>
      <c r="B60" s="246">
        <v>393.02103252698976</v>
      </c>
    </row>
    <row r="61" spans="1:2" ht="42.2" customHeight="1" x14ac:dyDescent="0.3">
      <c r="A61" s="246">
        <v>6355.314685993093</v>
      </c>
      <c r="B61" s="246">
        <v>240.96284844802142</v>
      </c>
    </row>
    <row r="62" spans="1:2" ht="42.2" customHeight="1" x14ac:dyDescent="0.3">
      <c r="A62" s="246">
        <v>6237.3723090264912</v>
      </c>
      <c r="B62" s="246">
        <v>328.58482609085769</v>
      </c>
    </row>
    <row r="63" spans="1:2" ht="42.2" customHeight="1" x14ac:dyDescent="0.3">
      <c r="A63" s="246">
        <v>6200</v>
      </c>
      <c r="B63" s="246">
        <v>357.96076820768269</v>
      </c>
    </row>
    <row r="64" spans="1:2" ht="42.2" customHeight="1" x14ac:dyDescent="0.3">
      <c r="A64" s="246">
        <v>6462.473753709337</v>
      </c>
      <c r="B64" s="246">
        <v>152.0503847447583</v>
      </c>
    </row>
    <row r="65" spans="1:2" ht="42.2" customHeight="1" x14ac:dyDescent="0.3">
      <c r="A65" s="246">
        <v>6436.276492518602</v>
      </c>
      <c r="B65" s="246">
        <v>173.50116638528135</v>
      </c>
    </row>
    <row r="66" spans="1:2" ht="42.2" customHeight="1" x14ac:dyDescent="0.3">
      <c r="A66" s="246">
        <v>6400</v>
      </c>
      <c r="B66" s="246">
        <v>204.42731753898332</v>
      </c>
    </row>
    <row r="67" spans="1:2" ht="42.2" customHeight="1" x14ac:dyDescent="0.3">
      <c r="A67" s="246">
        <v>6543.4609500027718</v>
      </c>
      <c r="B67" s="246">
        <v>80.596917592916157</v>
      </c>
    </row>
    <row r="68" spans="1:2" ht="42.2" customHeight="1" x14ac:dyDescent="0.3">
      <c r="A68" s="246">
        <v>6569.665395728879</v>
      </c>
      <c r="B68" s="246">
        <v>56.254536606911451</v>
      </c>
    </row>
    <row r="69" spans="1:2" ht="42.2" customHeight="1" x14ac:dyDescent="0.3">
      <c r="A69" s="246">
        <v>6500</v>
      </c>
      <c r="B69" s="246">
        <v>119.43532563092216</v>
      </c>
    </row>
    <row r="70" spans="1:2" ht="42.2" customHeight="1" x14ac:dyDescent="0.3">
      <c r="A70" s="246">
        <v>6621.193830761661</v>
      </c>
      <c r="B70" s="246">
        <v>8.5512302155726374</v>
      </c>
    </row>
    <row r="71" spans="1:2" ht="42.2" customHeight="1" x14ac:dyDescent="0.3">
      <c r="A71" s="246">
        <v>6600</v>
      </c>
      <c r="B71" s="246">
        <v>28.6265921937194</v>
      </c>
    </row>
    <row r="72" spans="1:2" ht="42.2" customHeight="1" x14ac:dyDescent="0.3">
      <c r="A72" s="246">
        <v>6621.193830761661</v>
      </c>
      <c r="B72" s="246">
        <v>8.5512302155726374</v>
      </c>
    </row>
    <row r="73" spans="1:2" ht="42.2" customHeight="1" x14ac:dyDescent="0.3">
      <c r="A73" s="246"/>
      <c r="B73" s="246"/>
    </row>
    <row r="74" spans="1:2" ht="42.2" customHeight="1" x14ac:dyDescent="0.3">
      <c r="A74" s="246"/>
      <c r="B74" s="246"/>
    </row>
    <row r="75" spans="1:2" ht="42.2" customHeight="1" x14ac:dyDescent="0.3">
      <c r="A75" s="246"/>
      <c r="B75" s="246"/>
    </row>
    <row r="76" spans="1:2" ht="42.2" customHeight="1" x14ac:dyDescent="0.3">
      <c r="A76" s="246"/>
      <c r="B76" s="246"/>
    </row>
    <row r="77" spans="1:2" ht="42.2" customHeight="1" x14ac:dyDescent="0.3">
      <c r="A77" s="246"/>
      <c r="B77" s="246"/>
    </row>
    <row r="78" spans="1:2" ht="42.2" customHeight="1" x14ac:dyDescent="0.3">
      <c r="A78" s="246"/>
      <c r="B78" s="246"/>
    </row>
    <row r="79" spans="1:2" ht="42.2" customHeight="1" x14ac:dyDescent="0.3">
      <c r="A79" s="246"/>
      <c r="B79" s="246"/>
    </row>
    <row r="80" spans="1:2" ht="42.2" customHeight="1" x14ac:dyDescent="0.3">
      <c r="A80" s="246"/>
      <c r="B80" s="246"/>
    </row>
    <row r="81" spans="1:2" ht="42.2" customHeight="1" x14ac:dyDescent="0.3">
      <c r="A81" s="246"/>
      <c r="B81" s="246"/>
    </row>
    <row r="82" spans="1:2" ht="42.2" customHeight="1" x14ac:dyDescent="0.3">
      <c r="A82" s="246"/>
      <c r="B82" s="246"/>
    </row>
    <row r="83" spans="1:2" ht="42.2" customHeight="1" x14ac:dyDescent="0.3">
      <c r="A83" s="246"/>
      <c r="B83" s="246"/>
    </row>
    <row r="84" spans="1:2" ht="42.2" customHeight="1" x14ac:dyDescent="0.3">
      <c r="A84" s="246"/>
      <c r="B84" s="246"/>
    </row>
    <row r="85" spans="1:2" ht="42.2" customHeight="1" x14ac:dyDescent="0.3">
      <c r="A85" s="246"/>
      <c r="B85" s="246"/>
    </row>
    <row r="86" spans="1:2" ht="42.2" customHeight="1" x14ac:dyDescent="0.3">
      <c r="A86" s="246"/>
      <c r="B86" s="246"/>
    </row>
    <row r="87" spans="1:2" ht="42.2" customHeight="1" x14ac:dyDescent="0.3">
      <c r="A87" s="246"/>
      <c r="B87" s="246"/>
    </row>
    <row r="88" spans="1:2" ht="42.2" customHeight="1" x14ac:dyDescent="0.3">
      <c r="A88" s="246"/>
      <c r="B88" s="246"/>
    </row>
    <row r="89" spans="1:2" ht="42.2" customHeight="1" x14ac:dyDescent="0.3">
      <c r="A89" s="246"/>
      <c r="B89" s="246"/>
    </row>
    <row r="90" spans="1:2" ht="42.2" customHeight="1" x14ac:dyDescent="0.3">
      <c r="A90" s="246"/>
      <c r="B90" s="246"/>
    </row>
    <row r="91" spans="1:2" ht="42.2" customHeight="1" x14ac:dyDescent="0.3">
      <c r="A91" s="246"/>
      <c r="B91" s="246"/>
    </row>
    <row r="92" spans="1:2" ht="42.2" customHeight="1" x14ac:dyDescent="0.3">
      <c r="A92" s="246"/>
      <c r="B92" s="24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Curves</vt:lpstr>
      <vt:lpstr>BasicCalcs</vt:lpstr>
      <vt:lpstr>Hearts Desire II</vt:lpstr>
      <vt:lpstr>Offset Table</vt:lpstr>
      <vt:lpstr>Drawing</vt:lpstr>
      <vt:lpstr>Unfold Offset Table</vt:lpstr>
      <vt:lpstr>Unfold Plot</vt:lpstr>
      <vt:lpstr>Section</vt:lpstr>
      <vt:lpstr>Slice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AlanC</dc:creator>
  <cp:lastModifiedBy>AlanX</cp:lastModifiedBy>
  <cp:lastPrinted>2017-03-08T05:44:52Z</cp:lastPrinted>
  <dcterms:created xsi:type="dcterms:W3CDTF">2015-02-01T00:50:31Z</dcterms:created>
  <dcterms:modified xsi:type="dcterms:W3CDTF">2017-03-08T13:25:52Z</dcterms:modified>
</cp:coreProperties>
</file>