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tepanskopivskyi/Desktop/"/>
    </mc:Choice>
  </mc:AlternateContent>
  <xr:revisionPtr revIDLastSave="0" documentId="8_{2E523953-BDE3-D54A-98C1-A025CB4755CB}" xr6:coauthVersionLast="47" xr6:coauthVersionMax="47" xr10:uidLastSave="{00000000-0000-0000-0000-000000000000}"/>
  <bookViews>
    <workbookView xWindow="0" yWindow="760" windowWidth="30240" windowHeight="17420" xr2:uid="{00000000-000D-0000-FFFF-FFFF00000000}"/>
  </bookViews>
  <sheets>
    <sheet name="UDS FRAMES" sheetId="4" r:id="rId1"/>
    <sheet name="ODIS Report" sheetId="5" r:id="rId2"/>
  </sheets>
  <definedNames>
    <definedName name="_xlnm._FilterDatabase" localSheetId="1" hidden="1">'ODIS Report'!$E$1:$E$1004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3" i="5" l="1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N843" i="4"/>
  <c r="M843" i="4"/>
  <c r="L843" i="4"/>
  <c r="K843" i="4"/>
  <c r="J843" i="4"/>
  <c r="I843" i="4"/>
  <c r="G843" i="4"/>
  <c r="F843" i="4"/>
  <c r="E843" i="4"/>
  <c r="C843" i="4"/>
  <c r="B843" i="4"/>
  <c r="N842" i="4"/>
  <c r="M842" i="4"/>
  <c r="L842" i="4"/>
  <c r="K842" i="4"/>
  <c r="J842" i="4"/>
  <c r="I842" i="4"/>
  <c r="G842" i="4"/>
  <c r="F842" i="4"/>
  <c r="E842" i="4"/>
  <c r="C842" i="4"/>
  <c r="B842" i="4"/>
  <c r="N841" i="4"/>
  <c r="M841" i="4"/>
  <c r="L841" i="4"/>
  <c r="K841" i="4"/>
  <c r="J841" i="4"/>
  <c r="I841" i="4"/>
  <c r="G841" i="4"/>
  <c r="F841" i="4"/>
  <c r="E841" i="4"/>
  <c r="C841" i="4"/>
  <c r="B841" i="4"/>
  <c r="N840" i="4"/>
  <c r="M840" i="4"/>
  <c r="L840" i="4"/>
  <c r="K840" i="4"/>
  <c r="J840" i="4"/>
  <c r="I840" i="4"/>
  <c r="G840" i="4"/>
  <c r="F840" i="4"/>
  <c r="E840" i="4"/>
  <c r="C840" i="4"/>
  <c r="B840" i="4"/>
  <c r="N839" i="4"/>
  <c r="M839" i="4"/>
  <c r="L839" i="4"/>
  <c r="K839" i="4"/>
  <c r="J839" i="4"/>
  <c r="I839" i="4"/>
  <c r="G839" i="4"/>
  <c r="F839" i="4"/>
  <c r="E839" i="4"/>
  <c r="C839" i="4"/>
  <c r="B839" i="4"/>
  <c r="N838" i="4"/>
  <c r="M838" i="4"/>
  <c r="L838" i="4"/>
  <c r="K838" i="4"/>
  <c r="J838" i="4"/>
  <c r="I838" i="4"/>
  <c r="G838" i="4"/>
  <c r="F838" i="4"/>
  <c r="E838" i="4"/>
  <c r="C838" i="4"/>
  <c r="B838" i="4"/>
  <c r="N837" i="4"/>
  <c r="M837" i="4"/>
  <c r="L837" i="4"/>
  <c r="K837" i="4"/>
  <c r="J837" i="4"/>
  <c r="I837" i="4"/>
  <c r="G837" i="4"/>
  <c r="F837" i="4"/>
  <c r="E837" i="4"/>
  <c r="C837" i="4"/>
  <c r="B837" i="4"/>
  <c r="N836" i="4"/>
  <c r="M836" i="4"/>
  <c r="L836" i="4"/>
  <c r="K836" i="4"/>
  <c r="J836" i="4"/>
  <c r="I836" i="4"/>
  <c r="G836" i="4"/>
  <c r="F836" i="4"/>
  <c r="E836" i="4"/>
  <c r="C836" i="4"/>
  <c r="B836" i="4"/>
  <c r="N835" i="4"/>
  <c r="M835" i="4"/>
  <c r="L835" i="4"/>
  <c r="K835" i="4"/>
  <c r="J835" i="4"/>
  <c r="I835" i="4"/>
  <c r="G835" i="4"/>
  <c r="F835" i="4"/>
  <c r="E835" i="4"/>
  <c r="C835" i="4"/>
  <c r="B835" i="4"/>
  <c r="N834" i="4"/>
  <c r="M834" i="4"/>
  <c r="L834" i="4"/>
  <c r="K834" i="4"/>
  <c r="J834" i="4"/>
  <c r="I834" i="4"/>
  <c r="G834" i="4"/>
  <c r="F834" i="4"/>
  <c r="E834" i="4"/>
  <c r="C834" i="4"/>
  <c r="B834" i="4"/>
  <c r="N833" i="4"/>
  <c r="M833" i="4"/>
  <c r="L833" i="4"/>
  <c r="K833" i="4"/>
  <c r="J833" i="4"/>
  <c r="I833" i="4"/>
  <c r="G833" i="4"/>
  <c r="F833" i="4"/>
  <c r="E833" i="4"/>
  <c r="C833" i="4"/>
  <c r="B833" i="4"/>
  <c r="N832" i="4"/>
  <c r="M832" i="4"/>
  <c r="L832" i="4"/>
  <c r="K832" i="4"/>
  <c r="J832" i="4"/>
  <c r="I832" i="4"/>
  <c r="G832" i="4"/>
  <c r="F832" i="4"/>
  <c r="E832" i="4"/>
  <c r="C832" i="4"/>
  <c r="B832" i="4"/>
  <c r="N831" i="4"/>
  <c r="M831" i="4"/>
  <c r="L831" i="4"/>
  <c r="K831" i="4"/>
  <c r="J831" i="4"/>
  <c r="I831" i="4"/>
  <c r="G831" i="4"/>
  <c r="F831" i="4"/>
  <c r="E831" i="4"/>
  <c r="C831" i="4"/>
  <c r="B831" i="4"/>
  <c r="N830" i="4"/>
  <c r="M830" i="4"/>
  <c r="L830" i="4"/>
  <c r="K830" i="4"/>
  <c r="J830" i="4"/>
  <c r="I830" i="4"/>
  <c r="G830" i="4"/>
  <c r="F830" i="4"/>
  <c r="E830" i="4"/>
  <c r="C830" i="4"/>
  <c r="B830" i="4"/>
  <c r="N829" i="4"/>
  <c r="M829" i="4"/>
  <c r="L829" i="4"/>
  <c r="K829" i="4"/>
  <c r="J829" i="4"/>
  <c r="I829" i="4"/>
  <c r="G829" i="4"/>
  <c r="F829" i="4"/>
  <c r="E829" i="4"/>
  <c r="C829" i="4"/>
  <c r="B829" i="4"/>
  <c r="N828" i="4"/>
  <c r="M828" i="4"/>
  <c r="L828" i="4"/>
  <c r="K828" i="4"/>
  <c r="J828" i="4"/>
  <c r="I828" i="4"/>
  <c r="G828" i="4"/>
  <c r="F828" i="4"/>
  <c r="E828" i="4"/>
  <c r="C828" i="4"/>
  <c r="B828" i="4"/>
  <c r="N827" i="4"/>
  <c r="M827" i="4"/>
  <c r="L827" i="4"/>
  <c r="K827" i="4"/>
  <c r="J827" i="4"/>
  <c r="I827" i="4"/>
  <c r="G827" i="4"/>
  <c r="F827" i="4"/>
  <c r="E827" i="4"/>
  <c r="C827" i="4"/>
  <c r="B827" i="4"/>
  <c r="N826" i="4"/>
  <c r="M826" i="4"/>
  <c r="L826" i="4"/>
  <c r="K826" i="4"/>
  <c r="J826" i="4"/>
  <c r="I826" i="4"/>
  <c r="G826" i="4"/>
  <c r="F826" i="4"/>
  <c r="E826" i="4"/>
  <c r="C826" i="4"/>
  <c r="B826" i="4"/>
  <c r="N825" i="4"/>
  <c r="M825" i="4"/>
  <c r="L825" i="4"/>
  <c r="K825" i="4"/>
  <c r="J825" i="4"/>
  <c r="I825" i="4"/>
  <c r="G825" i="4"/>
  <c r="F825" i="4"/>
  <c r="E825" i="4"/>
  <c r="C825" i="4"/>
  <c r="B825" i="4"/>
  <c r="N824" i="4"/>
  <c r="M824" i="4"/>
  <c r="L824" i="4"/>
  <c r="K824" i="4"/>
  <c r="J824" i="4"/>
  <c r="I824" i="4"/>
  <c r="G824" i="4"/>
  <c r="F824" i="4"/>
  <c r="E824" i="4"/>
  <c r="C824" i="4"/>
  <c r="B824" i="4"/>
  <c r="N823" i="4"/>
  <c r="M823" i="4"/>
  <c r="L823" i="4"/>
  <c r="K823" i="4"/>
  <c r="J823" i="4"/>
  <c r="I823" i="4"/>
  <c r="G823" i="4"/>
  <c r="F823" i="4"/>
  <c r="E823" i="4"/>
  <c r="C823" i="4"/>
  <c r="B823" i="4"/>
  <c r="N822" i="4"/>
  <c r="M822" i="4"/>
  <c r="L822" i="4"/>
  <c r="K822" i="4"/>
  <c r="J822" i="4"/>
  <c r="I822" i="4"/>
  <c r="G822" i="4"/>
  <c r="F822" i="4"/>
  <c r="E822" i="4"/>
  <c r="C822" i="4"/>
  <c r="B822" i="4"/>
  <c r="N821" i="4"/>
  <c r="M821" i="4"/>
  <c r="L821" i="4"/>
  <c r="K821" i="4"/>
  <c r="J821" i="4"/>
  <c r="I821" i="4"/>
  <c r="G821" i="4"/>
  <c r="F821" i="4"/>
  <c r="E821" i="4"/>
  <c r="C821" i="4"/>
  <c r="B821" i="4"/>
  <c r="N820" i="4"/>
  <c r="M820" i="4"/>
  <c r="L820" i="4"/>
  <c r="K820" i="4"/>
  <c r="J820" i="4"/>
  <c r="I820" i="4"/>
  <c r="G820" i="4"/>
  <c r="F820" i="4"/>
  <c r="E820" i="4"/>
  <c r="C820" i="4"/>
  <c r="B820" i="4"/>
  <c r="N819" i="4"/>
  <c r="M819" i="4"/>
  <c r="L819" i="4"/>
  <c r="K819" i="4"/>
  <c r="J819" i="4"/>
  <c r="I819" i="4"/>
  <c r="G819" i="4"/>
  <c r="F819" i="4"/>
  <c r="E819" i="4"/>
  <c r="C819" i="4"/>
  <c r="B819" i="4"/>
  <c r="N818" i="4"/>
  <c r="M818" i="4"/>
  <c r="L818" i="4"/>
  <c r="K818" i="4"/>
  <c r="J818" i="4"/>
  <c r="I818" i="4"/>
  <c r="G818" i="4"/>
  <c r="F818" i="4"/>
  <c r="E818" i="4"/>
  <c r="C818" i="4"/>
  <c r="B818" i="4"/>
  <c r="N817" i="4"/>
  <c r="M817" i="4"/>
  <c r="L817" i="4"/>
  <c r="K817" i="4"/>
  <c r="J817" i="4"/>
  <c r="I817" i="4"/>
  <c r="G817" i="4"/>
  <c r="F817" i="4"/>
  <c r="E817" i="4"/>
  <c r="C817" i="4"/>
  <c r="B817" i="4"/>
  <c r="N816" i="4"/>
  <c r="M816" i="4"/>
  <c r="L816" i="4"/>
  <c r="K816" i="4"/>
  <c r="J816" i="4"/>
  <c r="I816" i="4"/>
  <c r="G816" i="4"/>
  <c r="F816" i="4"/>
  <c r="E816" i="4"/>
  <c r="C816" i="4"/>
  <c r="B816" i="4"/>
  <c r="N815" i="4"/>
  <c r="M815" i="4"/>
  <c r="L815" i="4"/>
  <c r="K815" i="4"/>
  <c r="J815" i="4"/>
  <c r="I815" i="4"/>
  <c r="G815" i="4"/>
  <c r="F815" i="4"/>
  <c r="E815" i="4"/>
  <c r="C815" i="4"/>
  <c r="B815" i="4"/>
  <c r="N814" i="4"/>
  <c r="M814" i="4"/>
  <c r="L814" i="4"/>
  <c r="K814" i="4"/>
  <c r="J814" i="4"/>
  <c r="I814" i="4"/>
  <c r="G814" i="4"/>
  <c r="F814" i="4"/>
  <c r="E814" i="4"/>
  <c r="C814" i="4"/>
  <c r="B814" i="4"/>
  <c r="N813" i="4"/>
  <c r="M813" i="4"/>
  <c r="L813" i="4"/>
  <c r="K813" i="4"/>
  <c r="J813" i="4"/>
  <c r="I813" i="4"/>
  <c r="G813" i="4"/>
  <c r="F813" i="4"/>
  <c r="E813" i="4"/>
  <c r="C813" i="4"/>
  <c r="B813" i="4"/>
  <c r="N812" i="4"/>
  <c r="M812" i="4"/>
  <c r="L812" i="4"/>
  <c r="K812" i="4"/>
  <c r="J812" i="4"/>
  <c r="I812" i="4"/>
  <c r="G812" i="4"/>
  <c r="F812" i="4"/>
  <c r="E812" i="4"/>
  <c r="C812" i="4"/>
  <c r="B812" i="4"/>
  <c r="N811" i="4"/>
  <c r="M811" i="4"/>
  <c r="L811" i="4"/>
  <c r="K811" i="4"/>
  <c r="J811" i="4"/>
  <c r="I811" i="4"/>
  <c r="G811" i="4"/>
  <c r="F811" i="4"/>
  <c r="E811" i="4"/>
  <c r="C811" i="4"/>
  <c r="B811" i="4"/>
  <c r="N810" i="4"/>
  <c r="M810" i="4"/>
  <c r="L810" i="4"/>
  <c r="K810" i="4"/>
  <c r="J810" i="4"/>
  <c r="I810" i="4"/>
  <c r="G810" i="4"/>
  <c r="F810" i="4"/>
  <c r="E810" i="4"/>
  <c r="C810" i="4"/>
  <c r="B810" i="4"/>
  <c r="N809" i="4"/>
  <c r="M809" i="4"/>
  <c r="L809" i="4"/>
  <c r="K809" i="4"/>
  <c r="J809" i="4"/>
  <c r="I809" i="4"/>
  <c r="G809" i="4"/>
  <c r="F809" i="4"/>
  <c r="E809" i="4"/>
  <c r="C809" i="4"/>
  <c r="B809" i="4"/>
  <c r="N808" i="4"/>
  <c r="M808" i="4"/>
  <c r="L808" i="4"/>
  <c r="K808" i="4"/>
  <c r="J808" i="4"/>
  <c r="I808" i="4"/>
  <c r="G808" i="4"/>
  <c r="F808" i="4"/>
  <c r="E808" i="4"/>
  <c r="C808" i="4"/>
  <c r="B808" i="4"/>
  <c r="N807" i="4"/>
  <c r="M807" i="4"/>
  <c r="L807" i="4"/>
  <c r="K807" i="4"/>
  <c r="J807" i="4"/>
  <c r="I807" i="4"/>
  <c r="G807" i="4"/>
  <c r="F807" i="4"/>
  <c r="E807" i="4"/>
  <c r="C807" i="4"/>
  <c r="B807" i="4"/>
  <c r="N806" i="4"/>
  <c r="M806" i="4"/>
  <c r="L806" i="4"/>
  <c r="K806" i="4"/>
  <c r="J806" i="4"/>
  <c r="I806" i="4"/>
  <c r="G806" i="4"/>
  <c r="F806" i="4"/>
  <c r="E806" i="4"/>
  <c r="C806" i="4"/>
  <c r="B806" i="4"/>
  <c r="N805" i="4"/>
  <c r="M805" i="4"/>
  <c r="L805" i="4"/>
  <c r="K805" i="4"/>
  <c r="J805" i="4"/>
  <c r="I805" i="4"/>
  <c r="G805" i="4"/>
  <c r="F805" i="4"/>
  <c r="E805" i="4"/>
  <c r="C805" i="4"/>
  <c r="B805" i="4"/>
  <c r="N804" i="4"/>
  <c r="M804" i="4"/>
  <c r="L804" i="4"/>
  <c r="K804" i="4"/>
  <c r="J804" i="4"/>
  <c r="I804" i="4"/>
  <c r="G804" i="4"/>
  <c r="F804" i="4"/>
  <c r="E804" i="4"/>
  <c r="C804" i="4"/>
  <c r="B804" i="4"/>
  <c r="N803" i="4"/>
  <c r="M803" i="4"/>
  <c r="L803" i="4"/>
  <c r="K803" i="4"/>
  <c r="J803" i="4"/>
  <c r="I803" i="4"/>
  <c r="G803" i="4"/>
  <c r="F803" i="4"/>
  <c r="E803" i="4"/>
  <c r="C803" i="4"/>
  <c r="B803" i="4"/>
  <c r="N802" i="4"/>
  <c r="M802" i="4"/>
  <c r="L802" i="4"/>
  <c r="K802" i="4"/>
  <c r="J802" i="4"/>
  <c r="I802" i="4"/>
  <c r="G802" i="4"/>
  <c r="F802" i="4"/>
  <c r="E802" i="4"/>
  <c r="C802" i="4"/>
  <c r="B802" i="4"/>
  <c r="N801" i="4"/>
  <c r="M801" i="4"/>
  <c r="L801" i="4"/>
  <c r="K801" i="4"/>
  <c r="J801" i="4"/>
  <c r="I801" i="4"/>
  <c r="G801" i="4"/>
  <c r="F801" i="4"/>
  <c r="E801" i="4"/>
  <c r="C801" i="4"/>
  <c r="B801" i="4"/>
  <c r="N800" i="4"/>
  <c r="M800" i="4"/>
  <c r="L800" i="4"/>
  <c r="K800" i="4"/>
  <c r="J800" i="4"/>
  <c r="I800" i="4"/>
  <c r="G800" i="4"/>
  <c r="F800" i="4"/>
  <c r="E800" i="4"/>
  <c r="C800" i="4"/>
  <c r="B800" i="4"/>
  <c r="N799" i="4"/>
  <c r="M799" i="4"/>
  <c r="L799" i="4"/>
  <c r="K799" i="4"/>
  <c r="J799" i="4"/>
  <c r="I799" i="4"/>
  <c r="G799" i="4"/>
  <c r="F799" i="4"/>
  <c r="E799" i="4"/>
  <c r="C799" i="4"/>
  <c r="B799" i="4"/>
  <c r="N798" i="4"/>
  <c r="M798" i="4"/>
  <c r="L798" i="4"/>
  <c r="K798" i="4"/>
  <c r="J798" i="4"/>
  <c r="I798" i="4"/>
  <c r="G798" i="4"/>
  <c r="F798" i="4"/>
  <c r="E798" i="4"/>
  <c r="C798" i="4"/>
  <c r="B798" i="4"/>
  <c r="N797" i="4"/>
  <c r="M797" i="4"/>
  <c r="L797" i="4"/>
  <c r="K797" i="4"/>
  <c r="J797" i="4"/>
  <c r="I797" i="4"/>
  <c r="G797" i="4"/>
  <c r="F797" i="4"/>
  <c r="E797" i="4"/>
  <c r="C797" i="4"/>
  <c r="B797" i="4"/>
  <c r="N796" i="4"/>
  <c r="M796" i="4"/>
  <c r="L796" i="4"/>
  <c r="K796" i="4"/>
  <c r="J796" i="4"/>
  <c r="I796" i="4"/>
  <c r="G796" i="4"/>
  <c r="F796" i="4"/>
  <c r="E796" i="4"/>
  <c r="C796" i="4"/>
  <c r="B796" i="4"/>
  <c r="N795" i="4"/>
  <c r="M795" i="4"/>
  <c r="L795" i="4"/>
  <c r="K795" i="4"/>
  <c r="J795" i="4"/>
  <c r="I795" i="4"/>
  <c r="G795" i="4"/>
  <c r="F795" i="4"/>
  <c r="E795" i="4"/>
  <c r="C795" i="4"/>
  <c r="B795" i="4"/>
  <c r="N794" i="4"/>
  <c r="M794" i="4"/>
  <c r="L794" i="4"/>
  <c r="K794" i="4"/>
  <c r="J794" i="4"/>
  <c r="I794" i="4"/>
  <c r="G794" i="4"/>
  <c r="F794" i="4"/>
  <c r="E794" i="4"/>
  <c r="C794" i="4"/>
  <c r="B794" i="4"/>
  <c r="N793" i="4"/>
  <c r="M793" i="4"/>
  <c r="L793" i="4"/>
  <c r="K793" i="4"/>
  <c r="J793" i="4"/>
  <c r="I793" i="4"/>
  <c r="G793" i="4"/>
  <c r="F793" i="4"/>
  <c r="E793" i="4"/>
  <c r="C793" i="4"/>
  <c r="B793" i="4"/>
  <c r="N792" i="4"/>
  <c r="M792" i="4"/>
  <c r="L792" i="4"/>
  <c r="K792" i="4"/>
  <c r="J792" i="4"/>
  <c r="I792" i="4"/>
  <c r="G792" i="4"/>
  <c r="F792" i="4"/>
  <c r="E792" i="4"/>
  <c r="C792" i="4"/>
  <c r="B792" i="4"/>
  <c r="N791" i="4"/>
  <c r="M791" i="4"/>
  <c r="L791" i="4"/>
  <c r="K791" i="4"/>
  <c r="J791" i="4"/>
  <c r="I791" i="4"/>
  <c r="G791" i="4"/>
  <c r="F791" i="4"/>
  <c r="E791" i="4"/>
  <c r="C791" i="4"/>
  <c r="B791" i="4"/>
  <c r="N790" i="4"/>
  <c r="M790" i="4"/>
  <c r="L790" i="4"/>
  <c r="K790" i="4"/>
  <c r="J790" i="4"/>
  <c r="I790" i="4"/>
  <c r="G790" i="4"/>
  <c r="F790" i="4"/>
  <c r="E790" i="4"/>
  <c r="C790" i="4"/>
  <c r="B790" i="4"/>
  <c r="N789" i="4"/>
  <c r="M789" i="4"/>
  <c r="L789" i="4"/>
  <c r="K789" i="4"/>
  <c r="J789" i="4"/>
  <c r="I789" i="4"/>
  <c r="G789" i="4"/>
  <c r="F789" i="4"/>
  <c r="E789" i="4"/>
  <c r="C789" i="4"/>
  <c r="B789" i="4"/>
  <c r="N788" i="4"/>
  <c r="M788" i="4"/>
  <c r="L788" i="4"/>
  <c r="K788" i="4"/>
  <c r="J788" i="4"/>
  <c r="I788" i="4"/>
  <c r="G788" i="4"/>
  <c r="F788" i="4"/>
  <c r="E788" i="4"/>
  <c r="C788" i="4"/>
  <c r="B788" i="4"/>
  <c r="N787" i="4"/>
  <c r="M787" i="4"/>
  <c r="L787" i="4"/>
  <c r="K787" i="4"/>
  <c r="J787" i="4"/>
  <c r="I787" i="4"/>
  <c r="G787" i="4"/>
  <c r="F787" i="4"/>
  <c r="E787" i="4"/>
  <c r="C787" i="4"/>
  <c r="B787" i="4"/>
  <c r="N786" i="4"/>
  <c r="M786" i="4"/>
  <c r="L786" i="4"/>
  <c r="K786" i="4"/>
  <c r="J786" i="4"/>
  <c r="I786" i="4"/>
  <c r="G786" i="4"/>
  <c r="F786" i="4"/>
  <c r="E786" i="4"/>
  <c r="C786" i="4"/>
  <c r="B786" i="4"/>
  <c r="N785" i="4"/>
  <c r="M785" i="4"/>
  <c r="L785" i="4"/>
  <c r="K785" i="4"/>
  <c r="J785" i="4"/>
  <c r="I785" i="4"/>
  <c r="G785" i="4"/>
  <c r="F785" i="4"/>
  <c r="E785" i="4"/>
  <c r="C785" i="4"/>
  <c r="B785" i="4"/>
  <c r="N784" i="4"/>
  <c r="M784" i="4"/>
  <c r="L784" i="4"/>
  <c r="K784" i="4"/>
  <c r="J784" i="4"/>
  <c r="I784" i="4"/>
  <c r="G784" i="4"/>
  <c r="F784" i="4"/>
  <c r="E784" i="4"/>
  <c r="C784" i="4"/>
  <c r="B784" i="4"/>
  <c r="N783" i="4"/>
  <c r="M783" i="4"/>
  <c r="L783" i="4"/>
  <c r="K783" i="4"/>
  <c r="J783" i="4"/>
  <c r="I783" i="4"/>
  <c r="G783" i="4"/>
  <c r="F783" i="4"/>
  <c r="E783" i="4"/>
  <c r="C783" i="4"/>
  <c r="B783" i="4"/>
  <c r="N782" i="4"/>
  <c r="M782" i="4"/>
  <c r="L782" i="4"/>
  <c r="K782" i="4"/>
  <c r="J782" i="4"/>
  <c r="I782" i="4"/>
  <c r="G782" i="4"/>
  <c r="F782" i="4"/>
  <c r="E782" i="4"/>
  <c r="C782" i="4"/>
  <c r="B782" i="4"/>
  <c r="N781" i="4"/>
  <c r="M781" i="4"/>
  <c r="L781" i="4"/>
  <c r="K781" i="4"/>
  <c r="J781" i="4"/>
  <c r="I781" i="4"/>
  <c r="G781" i="4"/>
  <c r="F781" i="4"/>
  <c r="E781" i="4"/>
  <c r="C781" i="4"/>
  <c r="B781" i="4"/>
  <c r="N780" i="4"/>
  <c r="M780" i="4"/>
  <c r="L780" i="4"/>
  <c r="K780" i="4"/>
  <c r="J780" i="4"/>
  <c r="I780" i="4"/>
  <c r="G780" i="4"/>
  <c r="F780" i="4"/>
  <c r="E780" i="4"/>
  <c r="C780" i="4"/>
  <c r="B780" i="4"/>
  <c r="N779" i="4"/>
  <c r="M779" i="4"/>
  <c r="L779" i="4"/>
  <c r="K779" i="4"/>
  <c r="J779" i="4"/>
  <c r="I779" i="4"/>
  <c r="G779" i="4"/>
  <c r="F779" i="4"/>
  <c r="E779" i="4"/>
  <c r="C779" i="4"/>
  <c r="B779" i="4"/>
  <c r="N778" i="4"/>
  <c r="M778" i="4"/>
  <c r="L778" i="4"/>
  <c r="K778" i="4"/>
  <c r="J778" i="4"/>
  <c r="I778" i="4"/>
  <c r="G778" i="4"/>
  <c r="F778" i="4"/>
  <c r="E778" i="4"/>
  <c r="C778" i="4"/>
  <c r="B778" i="4"/>
  <c r="N777" i="4"/>
  <c r="M777" i="4"/>
  <c r="L777" i="4"/>
  <c r="K777" i="4"/>
  <c r="J777" i="4"/>
  <c r="I777" i="4"/>
  <c r="G777" i="4"/>
  <c r="F777" i="4"/>
  <c r="E777" i="4"/>
  <c r="C777" i="4"/>
  <c r="B777" i="4"/>
  <c r="N776" i="4"/>
  <c r="M776" i="4"/>
  <c r="L776" i="4"/>
  <c r="K776" i="4"/>
  <c r="J776" i="4"/>
  <c r="I776" i="4"/>
  <c r="G776" i="4"/>
  <c r="F776" i="4"/>
  <c r="E776" i="4"/>
  <c r="C776" i="4"/>
  <c r="B776" i="4"/>
  <c r="N775" i="4"/>
  <c r="M775" i="4"/>
  <c r="L775" i="4"/>
  <c r="K775" i="4"/>
  <c r="J775" i="4"/>
  <c r="I775" i="4"/>
  <c r="G775" i="4"/>
  <c r="F775" i="4"/>
  <c r="E775" i="4"/>
  <c r="C775" i="4"/>
  <c r="B775" i="4"/>
  <c r="N774" i="4"/>
  <c r="M774" i="4"/>
  <c r="L774" i="4"/>
  <c r="K774" i="4"/>
  <c r="J774" i="4"/>
  <c r="I774" i="4"/>
  <c r="G774" i="4"/>
  <c r="F774" i="4"/>
  <c r="E774" i="4"/>
  <c r="C774" i="4"/>
  <c r="B774" i="4"/>
  <c r="N773" i="4"/>
  <c r="M773" i="4"/>
  <c r="L773" i="4"/>
  <c r="K773" i="4"/>
  <c r="J773" i="4"/>
  <c r="I773" i="4"/>
  <c r="G773" i="4"/>
  <c r="F773" i="4"/>
  <c r="E773" i="4"/>
  <c r="C773" i="4"/>
  <c r="B773" i="4"/>
  <c r="N772" i="4"/>
  <c r="M772" i="4"/>
  <c r="L772" i="4"/>
  <c r="K772" i="4"/>
  <c r="J772" i="4"/>
  <c r="I772" i="4"/>
  <c r="G772" i="4"/>
  <c r="F772" i="4"/>
  <c r="E772" i="4"/>
  <c r="C772" i="4"/>
  <c r="B772" i="4"/>
  <c r="N771" i="4"/>
  <c r="M771" i="4"/>
  <c r="L771" i="4"/>
  <c r="K771" i="4"/>
  <c r="J771" i="4"/>
  <c r="I771" i="4"/>
  <c r="G771" i="4"/>
  <c r="F771" i="4"/>
  <c r="E771" i="4"/>
  <c r="C771" i="4"/>
  <c r="B771" i="4"/>
  <c r="N770" i="4"/>
  <c r="M770" i="4"/>
  <c r="L770" i="4"/>
  <c r="K770" i="4"/>
  <c r="J770" i="4"/>
  <c r="I770" i="4"/>
  <c r="G770" i="4"/>
  <c r="F770" i="4"/>
  <c r="E770" i="4"/>
  <c r="C770" i="4"/>
  <c r="B770" i="4"/>
  <c r="N769" i="4"/>
  <c r="M769" i="4"/>
  <c r="L769" i="4"/>
  <c r="K769" i="4"/>
  <c r="J769" i="4"/>
  <c r="I769" i="4"/>
  <c r="G769" i="4"/>
  <c r="F769" i="4"/>
  <c r="E769" i="4"/>
  <c r="C769" i="4"/>
  <c r="B769" i="4"/>
  <c r="N768" i="4"/>
  <c r="M768" i="4"/>
  <c r="L768" i="4"/>
  <c r="K768" i="4"/>
  <c r="J768" i="4"/>
  <c r="I768" i="4"/>
  <c r="G768" i="4"/>
  <c r="F768" i="4"/>
  <c r="E768" i="4"/>
  <c r="C768" i="4"/>
  <c r="B768" i="4"/>
  <c r="N767" i="4"/>
  <c r="M767" i="4"/>
  <c r="L767" i="4"/>
  <c r="K767" i="4"/>
  <c r="J767" i="4"/>
  <c r="I767" i="4"/>
  <c r="G767" i="4"/>
  <c r="F767" i="4"/>
  <c r="E767" i="4"/>
  <c r="C767" i="4"/>
  <c r="B767" i="4"/>
  <c r="N766" i="4"/>
  <c r="M766" i="4"/>
  <c r="L766" i="4"/>
  <c r="K766" i="4"/>
  <c r="J766" i="4"/>
  <c r="I766" i="4"/>
  <c r="G766" i="4"/>
  <c r="F766" i="4"/>
  <c r="E766" i="4"/>
  <c r="C766" i="4"/>
  <c r="B766" i="4"/>
  <c r="N765" i="4"/>
  <c r="M765" i="4"/>
  <c r="L765" i="4"/>
  <c r="K765" i="4"/>
  <c r="J765" i="4"/>
  <c r="I765" i="4"/>
  <c r="G765" i="4"/>
  <c r="F765" i="4"/>
  <c r="E765" i="4"/>
  <c r="C765" i="4"/>
  <c r="B765" i="4"/>
  <c r="N764" i="4"/>
  <c r="M764" i="4"/>
  <c r="L764" i="4"/>
  <c r="K764" i="4"/>
  <c r="J764" i="4"/>
  <c r="I764" i="4"/>
  <c r="G764" i="4"/>
  <c r="F764" i="4"/>
  <c r="E764" i="4"/>
  <c r="C764" i="4"/>
  <c r="B764" i="4"/>
  <c r="N763" i="4"/>
  <c r="M763" i="4"/>
  <c r="L763" i="4"/>
  <c r="K763" i="4"/>
  <c r="J763" i="4"/>
  <c r="I763" i="4"/>
  <c r="G763" i="4"/>
  <c r="F763" i="4"/>
  <c r="E763" i="4"/>
  <c r="C763" i="4"/>
  <c r="B763" i="4"/>
  <c r="N762" i="4"/>
  <c r="M762" i="4"/>
  <c r="L762" i="4"/>
  <c r="K762" i="4"/>
  <c r="J762" i="4"/>
  <c r="I762" i="4"/>
  <c r="G762" i="4"/>
  <c r="F762" i="4"/>
  <c r="E762" i="4"/>
  <c r="C762" i="4"/>
  <c r="B762" i="4"/>
  <c r="N761" i="4"/>
  <c r="M761" i="4"/>
  <c r="L761" i="4"/>
  <c r="K761" i="4"/>
  <c r="J761" i="4"/>
  <c r="I761" i="4"/>
  <c r="G761" i="4"/>
  <c r="F761" i="4"/>
  <c r="E761" i="4"/>
  <c r="C761" i="4"/>
  <c r="B761" i="4"/>
  <c r="N760" i="4"/>
  <c r="M760" i="4"/>
  <c r="L760" i="4"/>
  <c r="K760" i="4"/>
  <c r="J760" i="4"/>
  <c r="I760" i="4"/>
  <c r="G760" i="4"/>
  <c r="F760" i="4"/>
  <c r="E760" i="4"/>
  <c r="C760" i="4"/>
  <c r="B760" i="4"/>
  <c r="N759" i="4"/>
  <c r="M759" i="4"/>
  <c r="L759" i="4"/>
  <c r="K759" i="4"/>
  <c r="J759" i="4"/>
  <c r="I759" i="4"/>
  <c r="G759" i="4"/>
  <c r="F759" i="4"/>
  <c r="E759" i="4"/>
  <c r="C759" i="4"/>
  <c r="B759" i="4"/>
  <c r="N758" i="4"/>
  <c r="M758" i="4"/>
  <c r="L758" i="4"/>
  <c r="K758" i="4"/>
  <c r="J758" i="4"/>
  <c r="I758" i="4"/>
  <c r="G758" i="4"/>
  <c r="F758" i="4"/>
  <c r="E758" i="4"/>
  <c r="C758" i="4"/>
  <c r="B758" i="4"/>
  <c r="N757" i="4"/>
  <c r="M757" i="4"/>
  <c r="L757" i="4"/>
  <c r="K757" i="4"/>
  <c r="J757" i="4"/>
  <c r="I757" i="4"/>
  <c r="G757" i="4"/>
  <c r="F757" i="4"/>
  <c r="E757" i="4"/>
  <c r="C757" i="4"/>
  <c r="B757" i="4"/>
  <c r="N756" i="4"/>
  <c r="M756" i="4"/>
  <c r="L756" i="4"/>
  <c r="K756" i="4"/>
  <c r="J756" i="4"/>
  <c r="I756" i="4"/>
  <c r="G756" i="4"/>
  <c r="F756" i="4"/>
  <c r="E756" i="4"/>
  <c r="C756" i="4"/>
  <c r="B756" i="4"/>
  <c r="N755" i="4"/>
  <c r="M755" i="4"/>
  <c r="L755" i="4"/>
  <c r="K755" i="4"/>
  <c r="J755" i="4"/>
  <c r="I755" i="4"/>
  <c r="G755" i="4"/>
  <c r="F755" i="4"/>
  <c r="E755" i="4"/>
  <c r="C755" i="4"/>
  <c r="B755" i="4"/>
  <c r="N754" i="4"/>
  <c r="M754" i="4"/>
  <c r="L754" i="4"/>
  <c r="K754" i="4"/>
  <c r="J754" i="4"/>
  <c r="I754" i="4"/>
  <c r="G754" i="4"/>
  <c r="F754" i="4"/>
  <c r="E754" i="4"/>
  <c r="C754" i="4"/>
  <c r="B754" i="4"/>
  <c r="N753" i="4"/>
  <c r="M753" i="4"/>
  <c r="L753" i="4"/>
  <c r="K753" i="4"/>
  <c r="J753" i="4"/>
  <c r="I753" i="4"/>
  <c r="G753" i="4"/>
  <c r="F753" i="4"/>
  <c r="E753" i="4"/>
  <c r="C753" i="4"/>
  <c r="B753" i="4"/>
  <c r="N752" i="4"/>
  <c r="M752" i="4"/>
  <c r="L752" i="4"/>
  <c r="K752" i="4"/>
  <c r="J752" i="4"/>
  <c r="I752" i="4"/>
  <c r="G752" i="4"/>
  <c r="F752" i="4"/>
  <c r="E752" i="4"/>
  <c r="C752" i="4"/>
  <c r="B752" i="4"/>
  <c r="N751" i="4"/>
  <c r="M751" i="4"/>
  <c r="L751" i="4"/>
  <c r="K751" i="4"/>
  <c r="J751" i="4"/>
  <c r="I751" i="4"/>
  <c r="G751" i="4"/>
  <c r="F751" i="4"/>
  <c r="E751" i="4"/>
  <c r="C751" i="4"/>
  <c r="B751" i="4"/>
  <c r="N750" i="4"/>
  <c r="M750" i="4"/>
  <c r="L750" i="4"/>
  <c r="K750" i="4"/>
  <c r="J750" i="4"/>
  <c r="I750" i="4"/>
  <c r="G750" i="4"/>
  <c r="F750" i="4"/>
  <c r="E750" i="4"/>
  <c r="C750" i="4"/>
  <c r="B750" i="4"/>
  <c r="N749" i="4"/>
  <c r="M749" i="4"/>
  <c r="L749" i="4"/>
  <c r="K749" i="4"/>
  <c r="J749" i="4"/>
  <c r="I749" i="4"/>
  <c r="G749" i="4"/>
  <c r="F749" i="4"/>
  <c r="E749" i="4"/>
  <c r="C749" i="4"/>
  <c r="B749" i="4"/>
  <c r="N748" i="4"/>
  <c r="M748" i="4"/>
  <c r="L748" i="4"/>
  <c r="K748" i="4"/>
  <c r="J748" i="4"/>
  <c r="I748" i="4"/>
  <c r="G748" i="4"/>
  <c r="F748" i="4"/>
  <c r="E748" i="4"/>
  <c r="C748" i="4"/>
  <c r="B748" i="4"/>
  <c r="N747" i="4"/>
  <c r="M747" i="4"/>
  <c r="L747" i="4"/>
  <c r="K747" i="4"/>
  <c r="J747" i="4"/>
  <c r="I747" i="4"/>
  <c r="G747" i="4"/>
  <c r="F747" i="4"/>
  <c r="E747" i="4"/>
  <c r="C747" i="4"/>
  <c r="B747" i="4"/>
  <c r="N746" i="4"/>
  <c r="M746" i="4"/>
  <c r="L746" i="4"/>
  <c r="K746" i="4"/>
  <c r="J746" i="4"/>
  <c r="I746" i="4"/>
  <c r="G746" i="4"/>
  <c r="F746" i="4"/>
  <c r="E746" i="4"/>
  <c r="C746" i="4"/>
  <c r="B746" i="4"/>
  <c r="N745" i="4"/>
  <c r="M745" i="4"/>
  <c r="L745" i="4"/>
  <c r="K745" i="4"/>
  <c r="J745" i="4"/>
  <c r="I745" i="4"/>
  <c r="G745" i="4"/>
  <c r="F745" i="4"/>
  <c r="E745" i="4"/>
  <c r="C745" i="4"/>
  <c r="B745" i="4"/>
  <c r="N744" i="4"/>
  <c r="M744" i="4"/>
  <c r="L744" i="4"/>
  <c r="K744" i="4"/>
  <c r="J744" i="4"/>
  <c r="I744" i="4"/>
  <c r="G744" i="4"/>
  <c r="F744" i="4"/>
  <c r="E744" i="4"/>
  <c r="C744" i="4"/>
  <c r="B744" i="4"/>
  <c r="N743" i="4"/>
  <c r="M743" i="4"/>
  <c r="L743" i="4"/>
  <c r="K743" i="4"/>
  <c r="J743" i="4"/>
  <c r="I743" i="4"/>
  <c r="G743" i="4"/>
  <c r="F743" i="4"/>
  <c r="E743" i="4"/>
  <c r="C743" i="4"/>
  <c r="B743" i="4"/>
  <c r="N742" i="4"/>
  <c r="M742" i="4"/>
  <c r="L742" i="4"/>
  <c r="K742" i="4"/>
  <c r="J742" i="4"/>
  <c r="I742" i="4"/>
  <c r="G742" i="4"/>
  <c r="F742" i="4"/>
  <c r="E742" i="4"/>
  <c r="C742" i="4"/>
  <c r="B742" i="4"/>
  <c r="N741" i="4"/>
  <c r="M741" i="4"/>
  <c r="L741" i="4"/>
  <c r="K741" i="4"/>
  <c r="J741" i="4"/>
  <c r="I741" i="4"/>
  <c r="G741" i="4"/>
  <c r="F741" i="4"/>
  <c r="E741" i="4"/>
  <c r="C741" i="4"/>
  <c r="B741" i="4"/>
  <c r="N740" i="4"/>
  <c r="M740" i="4"/>
  <c r="L740" i="4"/>
  <c r="K740" i="4"/>
  <c r="J740" i="4"/>
  <c r="I740" i="4"/>
  <c r="G740" i="4"/>
  <c r="F740" i="4"/>
  <c r="E740" i="4"/>
  <c r="C740" i="4"/>
  <c r="B740" i="4"/>
  <c r="N739" i="4"/>
  <c r="M739" i="4"/>
  <c r="L739" i="4"/>
  <c r="K739" i="4"/>
  <c r="J739" i="4"/>
  <c r="I739" i="4"/>
  <c r="G739" i="4"/>
  <c r="F739" i="4"/>
  <c r="E739" i="4"/>
  <c r="C739" i="4"/>
  <c r="B739" i="4"/>
  <c r="N738" i="4"/>
  <c r="M738" i="4"/>
  <c r="L738" i="4"/>
  <c r="K738" i="4"/>
  <c r="J738" i="4"/>
  <c r="I738" i="4"/>
  <c r="G738" i="4"/>
  <c r="F738" i="4"/>
  <c r="E738" i="4"/>
  <c r="C738" i="4"/>
  <c r="B738" i="4"/>
  <c r="N737" i="4"/>
  <c r="M737" i="4"/>
  <c r="L737" i="4"/>
  <c r="K737" i="4"/>
  <c r="J737" i="4"/>
  <c r="I737" i="4"/>
  <c r="G737" i="4"/>
  <c r="F737" i="4"/>
  <c r="E737" i="4"/>
  <c r="C737" i="4"/>
  <c r="B737" i="4"/>
  <c r="N736" i="4"/>
  <c r="M736" i="4"/>
  <c r="L736" i="4"/>
  <c r="K736" i="4"/>
  <c r="J736" i="4"/>
  <c r="I736" i="4"/>
  <c r="G736" i="4"/>
  <c r="F736" i="4"/>
  <c r="E736" i="4"/>
  <c r="C736" i="4"/>
  <c r="B736" i="4"/>
  <c r="N735" i="4"/>
  <c r="M735" i="4"/>
  <c r="L735" i="4"/>
  <c r="K735" i="4"/>
  <c r="J735" i="4"/>
  <c r="I735" i="4"/>
  <c r="G735" i="4"/>
  <c r="F735" i="4"/>
  <c r="E735" i="4"/>
  <c r="C735" i="4"/>
  <c r="B735" i="4"/>
  <c r="N734" i="4"/>
  <c r="M734" i="4"/>
  <c r="L734" i="4"/>
  <c r="K734" i="4"/>
  <c r="J734" i="4"/>
  <c r="I734" i="4"/>
  <c r="G734" i="4"/>
  <c r="F734" i="4"/>
  <c r="E734" i="4"/>
  <c r="C734" i="4"/>
  <c r="B734" i="4"/>
  <c r="N733" i="4"/>
  <c r="M733" i="4"/>
  <c r="L733" i="4"/>
  <c r="K733" i="4"/>
  <c r="J733" i="4"/>
  <c r="I733" i="4"/>
  <c r="G733" i="4"/>
  <c r="F733" i="4"/>
  <c r="E733" i="4"/>
  <c r="C733" i="4"/>
  <c r="B733" i="4"/>
  <c r="N732" i="4"/>
  <c r="M732" i="4"/>
  <c r="L732" i="4"/>
  <c r="K732" i="4"/>
  <c r="J732" i="4"/>
  <c r="I732" i="4"/>
  <c r="G732" i="4"/>
  <c r="F732" i="4"/>
  <c r="E732" i="4"/>
  <c r="C732" i="4"/>
  <c r="B732" i="4"/>
  <c r="N731" i="4"/>
  <c r="M731" i="4"/>
  <c r="L731" i="4"/>
  <c r="K731" i="4"/>
  <c r="J731" i="4"/>
  <c r="I731" i="4"/>
  <c r="G731" i="4"/>
  <c r="F731" i="4"/>
  <c r="E731" i="4"/>
  <c r="C731" i="4"/>
  <c r="B731" i="4"/>
  <c r="N730" i="4"/>
  <c r="M730" i="4"/>
  <c r="L730" i="4"/>
  <c r="K730" i="4"/>
  <c r="J730" i="4"/>
  <c r="I730" i="4"/>
  <c r="G730" i="4"/>
  <c r="F730" i="4"/>
  <c r="E730" i="4"/>
  <c r="C730" i="4"/>
  <c r="B730" i="4"/>
  <c r="N729" i="4"/>
  <c r="M729" i="4"/>
  <c r="L729" i="4"/>
  <c r="K729" i="4"/>
  <c r="J729" i="4"/>
  <c r="I729" i="4"/>
  <c r="G729" i="4"/>
  <c r="F729" i="4"/>
  <c r="E729" i="4"/>
  <c r="C729" i="4"/>
  <c r="B729" i="4"/>
  <c r="N728" i="4"/>
  <c r="M728" i="4"/>
  <c r="L728" i="4"/>
  <c r="K728" i="4"/>
  <c r="J728" i="4"/>
  <c r="I728" i="4"/>
  <c r="G728" i="4"/>
  <c r="F728" i="4"/>
  <c r="E728" i="4"/>
  <c r="C728" i="4"/>
  <c r="B728" i="4"/>
  <c r="N727" i="4"/>
  <c r="M727" i="4"/>
  <c r="L727" i="4"/>
  <c r="K727" i="4"/>
  <c r="J727" i="4"/>
  <c r="I727" i="4"/>
  <c r="G727" i="4"/>
  <c r="F727" i="4"/>
  <c r="E727" i="4"/>
  <c r="C727" i="4"/>
  <c r="B727" i="4"/>
  <c r="N726" i="4"/>
  <c r="M726" i="4"/>
  <c r="L726" i="4"/>
  <c r="K726" i="4"/>
  <c r="J726" i="4"/>
  <c r="I726" i="4"/>
  <c r="G726" i="4"/>
  <c r="F726" i="4"/>
  <c r="E726" i="4"/>
  <c r="C726" i="4"/>
  <c r="B726" i="4"/>
  <c r="N725" i="4"/>
  <c r="M725" i="4"/>
  <c r="L725" i="4"/>
  <c r="K725" i="4"/>
  <c r="J725" i="4"/>
  <c r="I725" i="4"/>
  <c r="G725" i="4"/>
  <c r="F725" i="4"/>
  <c r="E725" i="4"/>
  <c r="C725" i="4"/>
  <c r="B725" i="4"/>
  <c r="N724" i="4"/>
  <c r="M724" i="4"/>
  <c r="L724" i="4"/>
  <c r="K724" i="4"/>
  <c r="J724" i="4"/>
  <c r="I724" i="4"/>
  <c r="G724" i="4"/>
  <c r="F724" i="4"/>
  <c r="E724" i="4"/>
  <c r="C724" i="4"/>
  <c r="B724" i="4"/>
  <c r="N723" i="4"/>
  <c r="M723" i="4"/>
  <c r="L723" i="4"/>
  <c r="K723" i="4"/>
  <c r="J723" i="4"/>
  <c r="I723" i="4"/>
  <c r="G723" i="4"/>
  <c r="F723" i="4"/>
  <c r="E723" i="4"/>
  <c r="C723" i="4"/>
  <c r="B723" i="4"/>
  <c r="N722" i="4"/>
  <c r="M722" i="4"/>
  <c r="L722" i="4"/>
  <c r="K722" i="4"/>
  <c r="J722" i="4"/>
  <c r="I722" i="4"/>
  <c r="G722" i="4"/>
  <c r="F722" i="4"/>
  <c r="E722" i="4"/>
  <c r="C722" i="4"/>
  <c r="B722" i="4"/>
  <c r="N721" i="4"/>
  <c r="M721" i="4"/>
  <c r="L721" i="4"/>
  <c r="K721" i="4"/>
  <c r="J721" i="4"/>
  <c r="I721" i="4"/>
  <c r="G721" i="4"/>
  <c r="F721" i="4"/>
  <c r="E721" i="4"/>
  <c r="C721" i="4"/>
  <c r="B721" i="4"/>
  <c r="N720" i="4"/>
  <c r="M720" i="4"/>
  <c r="L720" i="4"/>
  <c r="K720" i="4"/>
  <c r="J720" i="4"/>
  <c r="I720" i="4"/>
  <c r="G720" i="4"/>
  <c r="F720" i="4"/>
  <c r="E720" i="4"/>
  <c r="C720" i="4"/>
  <c r="B720" i="4"/>
  <c r="N719" i="4"/>
  <c r="M719" i="4"/>
  <c r="L719" i="4"/>
  <c r="K719" i="4"/>
  <c r="J719" i="4"/>
  <c r="I719" i="4"/>
  <c r="G719" i="4"/>
  <c r="F719" i="4"/>
  <c r="E719" i="4"/>
  <c r="C719" i="4"/>
  <c r="B719" i="4"/>
  <c r="N718" i="4"/>
  <c r="M718" i="4"/>
  <c r="L718" i="4"/>
  <c r="K718" i="4"/>
  <c r="J718" i="4"/>
  <c r="I718" i="4"/>
  <c r="G718" i="4"/>
  <c r="F718" i="4"/>
  <c r="E718" i="4"/>
  <c r="C718" i="4"/>
  <c r="B718" i="4"/>
  <c r="N717" i="4"/>
  <c r="M717" i="4"/>
  <c r="L717" i="4"/>
  <c r="K717" i="4"/>
  <c r="J717" i="4"/>
  <c r="I717" i="4"/>
  <c r="G717" i="4"/>
  <c r="F717" i="4"/>
  <c r="E717" i="4"/>
  <c r="C717" i="4"/>
  <c r="B717" i="4"/>
  <c r="N716" i="4"/>
  <c r="M716" i="4"/>
  <c r="L716" i="4"/>
  <c r="K716" i="4"/>
  <c r="J716" i="4"/>
  <c r="I716" i="4"/>
  <c r="G716" i="4"/>
  <c r="F716" i="4"/>
  <c r="E716" i="4"/>
  <c r="C716" i="4"/>
  <c r="B716" i="4"/>
  <c r="N715" i="4"/>
  <c r="M715" i="4"/>
  <c r="L715" i="4"/>
  <c r="K715" i="4"/>
  <c r="J715" i="4"/>
  <c r="I715" i="4"/>
  <c r="G715" i="4"/>
  <c r="F715" i="4"/>
  <c r="E715" i="4"/>
  <c r="C715" i="4"/>
  <c r="B715" i="4"/>
  <c r="N714" i="4"/>
  <c r="M714" i="4"/>
  <c r="L714" i="4"/>
  <c r="K714" i="4"/>
  <c r="J714" i="4"/>
  <c r="I714" i="4"/>
  <c r="G714" i="4"/>
  <c r="F714" i="4"/>
  <c r="E714" i="4"/>
  <c r="C714" i="4"/>
  <c r="B714" i="4"/>
  <c r="N713" i="4"/>
  <c r="M713" i="4"/>
  <c r="L713" i="4"/>
  <c r="K713" i="4"/>
  <c r="J713" i="4"/>
  <c r="I713" i="4"/>
  <c r="G713" i="4"/>
  <c r="F713" i="4"/>
  <c r="E713" i="4"/>
  <c r="C713" i="4"/>
  <c r="B713" i="4"/>
  <c r="N712" i="4"/>
  <c r="M712" i="4"/>
  <c r="L712" i="4"/>
  <c r="K712" i="4"/>
  <c r="J712" i="4"/>
  <c r="I712" i="4"/>
  <c r="G712" i="4"/>
  <c r="F712" i="4"/>
  <c r="E712" i="4"/>
  <c r="C712" i="4"/>
  <c r="B712" i="4"/>
  <c r="N711" i="4"/>
  <c r="M711" i="4"/>
  <c r="L711" i="4"/>
  <c r="K711" i="4"/>
  <c r="J711" i="4"/>
  <c r="I711" i="4"/>
  <c r="G711" i="4"/>
  <c r="F711" i="4"/>
  <c r="E711" i="4"/>
  <c r="C711" i="4"/>
  <c r="B711" i="4"/>
  <c r="N710" i="4"/>
  <c r="M710" i="4"/>
  <c r="L710" i="4"/>
  <c r="K710" i="4"/>
  <c r="J710" i="4"/>
  <c r="I710" i="4"/>
  <c r="G710" i="4"/>
  <c r="F710" i="4"/>
  <c r="E710" i="4"/>
  <c r="C710" i="4"/>
  <c r="B710" i="4"/>
  <c r="N709" i="4"/>
  <c r="M709" i="4"/>
  <c r="L709" i="4"/>
  <c r="K709" i="4"/>
  <c r="J709" i="4"/>
  <c r="I709" i="4"/>
  <c r="G709" i="4"/>
  <c r="F709" i="4"/>
  <c r="E709" i="4"/>
  <c r="C709" i="4"/>
  <c r="B709" i="4"/>
  <c r="N708" i="4"/>
  <c r="M708" i="4"/>
  <c r="L708" i="4"/>
  <c r="K708" i="4"/>
  <c r="J708" i="4"/>
  <c r="I708" i="4"/>
  <c r="G708" i="4"/>
  <c r="F708" i="4"/>
  <c r="E708" i="4"/>
  <c r="C708" i="4"/>
  <c r="B708" i="4"/>
  <c r="N707" i="4"/>
  <c r="M707" i="4"/>
  <c r="L707" i="4"/>
  <c r="K707" i="4"/>
  <c r="J707" i="4"/>
  <c r="I707" i="4"/>
  <c r="G707" i="4"/>
  <c r="F707" i="4"/>
  <c r="E707" i="4"/>
  <c r="C707" i="4"/>
  <c r="B707" i="4"/>
  <c r="N706" i="4"/>
  <c r="M706" i="4"/>
  <c r="L706" i="4"/>
  <c r="K706" i="4"/>
  <c r="J706" i="4"/>
  <c r="I706" i="4"/>
  <c r="G706" i="4"/>
  <c r="F706" i="4"/>
  <c r="E706" i="4"/>
  <c r="C706" i="4"/>
  <c r="B706" i="4"/>
  <c r="N705" i="4"/>
  <c r="M705" i="4"/>
  <c r="L705" i="4"/>
  <c r="K705" i="4"/>
  <c r="J705" i="4"/>
  <c r="I705" i="4"/>
  <c r="G705" i="4"/>
  <c r="F705" i="4"/>
  <c r="E705" i="4"/>
  <c r="C705" i="4"/>
  <c r="B705" i="4"/>
  <c r="N704" i="4"/>
  <c r="M704" i="4"/>
  <c r="L704" i="4"/>
  <c r="K704" i="4"/>
  <c r="J704" i="4"/>
  <c r="I704" i="4"/>
  <c r="G704" i="4"/>
  <c r="F704" i="4"/>
  <c r="E704" i="4"/>
  <c r="C704" i="4"/>
  <c r="B704" i="4"/>
  <c r="N703" i="4"/>
  <c r="M703" i="4"/>
  <c r="L703" i="4"/>
  <c r="K703" i="4"/>
  <c r="J703" i="4"/>
  <c r="I703" i="4"/>
  <c r="G703" i="4"/>
  <c r="F703" i="4"/>
  <c r="E703" i="4"/>
  <c r="C703" i="4"/>
  <c r="B703" i="4"/>
  <c r="N702" i="4"/>
  <c r="M702" i="4"/>
  <c r="L702" i="4"/>
  <c r="K702" i="4"/>
  <c r="J702" i="4"/>
  <c r="I702" i="4"/>
  <c r="G702" i="4"/>
  <c r="F702" i="4"/>
  <c r="E702" i="4"/>
  <c r="C702" i="4"/>
  <c r="B702" i="4"/>
  <c r="N701" i="4"/>
  <c r="M701" i="4"/>
  <c r="L701" i="4"/>
  <c r="K701" i="4"/>
  <c r="J701" i="4"/>
  <c r="I701" i="4"/>
  <c r="G701" i="4"/>
  <c r="F701" i="4"/>
  <c r="E701" i="4"/>
  <c r="C701" i="4"/>
  <c r="B701" i="4"/>
  <c r="N700" i="4"/>
  <c r="M700" i="4"/>
  <c r="L700" i="4"/>
  <c r="K700" i="4"/>
  <c r="J700" i="4"/>
  <c r="I700" i="4"/>
  <c r="G700" i="4"/>
  <c r="F700" i="4"/>
  <c r="E700" i="4"/>
  <c r="C700" i="4"/>
  <c r="B700" i="4"/>
  <c r="N699" i="4"/>
  <c r="M699" i="4"/>
  <c r="L699" i="4"/>
  <c r="K699" i="4"/>
  <c r="J699" i="4"/>
  <c r="I699" i="4"/>
  <c r="G699" i="4"/>
  <c r="F699" i="4"/>
  <c r="E699" i="4"/>
  <c r="C699" i="4"/>
  <c r="B699" i="4"/>
  <c r="N698" i="4"/>
  <c r="M698" i="4"/>
  <c r="L698" i="4"/>
  <c r="K698" i="4"/>
  <c r="J698" i="4"/>
  <c r="I698" i="4"/>
  <c r="G698" i="4"/>
  <c r="F698" i="4"/>
  <c r="E698" i="4"/>
  <c r="C698" i="4"/>
  <c r="B698" i="4"/>
  <c r="N697" i="4"/>
  <c r="M697" i="4"/>
  <c r="L697" i="4"/>
  <c r="K697" i="4"/>
  <c r="J697" i="4"/>
  <c r="I697" i="4"/>
  <c r="G697" i="4"/>
  <c r="F697" i="4"/>
  <c r="E697" i="4"/>
  <c r="C697" i="4"/>
  <c r="B697" i="4"/>
  <c r="N696" i="4"/>
  <c r="M696" i="4"/>
  <c r="L696" i="4"/>
  <c r="K696" i="4"/>
  <c r="J696" i="4"/>
  <c r="I696" i="4"/>
  <c r="G696" i="4"/>
  <c r="F696" i="4"/>
  <c r="E696" i="4"/>
  <c r="C696" i="4"/>
  <c r="B696" i="4"/>
  <c r="N695" i="4"/>
  <c r="M695" i="4"/>
  <c r="L695" i="4"/>
  <c r="K695" i="4"/>
  <c r="J695" i="4"/>
  <c r="I695" i="4"/>
  <c r="G695" i="4"/>
  <c r="F695" i="4"/>
  <c r="E695" i="4"/>
  <c r="C695" i="4"/>
  <c r="B695" i="4"/>
  <c r="N694" i="4"/>
  <c r="M694" i="4"/>
  <c r="L694" i="4"/>
  <c r="K694" i="4"/>
  <c r="J694" i="4"/>
  <c r="I694" i="4"/>
  <c r="G694" i="4"/>
  <c r="F694" i="4"/>
  <c r="E694" i="4"/>
  <c r="C694" i="4"/>
  <c r="B694" i="4"/>
  <c r="N693" i="4"/>
  <c r="M693" i="4"/>
  <c r="L693" i="4"/>
  <c r="K693" i="4"/>
  <c r="J693" i="4"/>
  <c r="I693" i="4"/>
  <c r="G693" i="4"/>
  <c r="F693" i="4"/>
  <c r="E693" i="4"/>
  <c r="C693" i="4"/>
  <c r="B693" i="4"/>
  <c r="N692" i="4"/>
  <c r="M692" i="4"/>
  <c r="L692" i="4"/>
  <c r="K692" i="4"/>
  <c r="J692" i="4"/>
  <c r="I692" i="4"/>
  <c r="G692" i="4"/>
  <c r="F692" i="4"/>
  <c r="E692" i="4"/>
  <c r="C692" i="4"/>
  <c r="B692" i="4"/>
  <c r="N691" i="4"/>
  <c r="M691" i="4"/>
  <c r="L691" i="4"/>
  <c r="K691" i="4"/>
  <c r="J691" i="4"/>
  <c r="I691" i="4"/>
  <c r="G691" i="4"/>
  <c r="F691" i="4"/>
  <c r="E691" i="4"/>
  <c r="C691" i="4"/>
  <c r="B691" i="4"/>
  <c r="N690" i="4"/>
  <c r="M690" i="4"/>
  <c r="L690" i="4"/>
  <c r="K690" i="4"/>
  <c r="J690" i="4"/>
  <c r="I690" i="4"/>
  <c r="G690" i="4"/>
  <c r="F690" i="4"/>
  <c r="E690" i="4"/>
  <c r="C690" i="4"/>
  <c r="B690" i="4"/>
  <c r="N689" i="4"/>
  <c r="M689" i="4"/>
  <c r="L689" i="4"/>
  <c r="K689" i="4"/>
  <c r="J689" i="4"/>
  <c r="I689" i="4"/>
  <c r="G689" i="4"/>
  <c r="F689" i="4"/>
  <c r="E689" i="4"/>
  <c r="C689" i="4"/>
  <c r="B689" i="4"/>
  <c r="N688" i="4"/>
  <c r="M688" i="4"/>
  <c r="L688" i="4"/>
  <c r="K688" i="4"/>
  <c r="J688" i="4"/>
  <c r="I688" i="4"/>
  <c r="G688" i="4"/>
  <c r="F688" i="4"/>
  <c r="E688" i="4"/>
  <c r="C688" i="4"/>
  <c r="B688" i="4"/>
  <c r="N687" i="4"/>
  <c r="M687" i="4"/>
  <c r="L687" i="4"/>
  <c r="K687" i="4"/>
  <c r="J687" i="4"/>
  <c r="I687" i="4"/>
  <c r="G687" i="4"/>
  <c r="F687" i="4"/>
  <c r="E687" i="4"/>
  <c r="C687" i="4"/>
  <c r="B687" i="4"/>
  <c r="N686" i="4"/>
  <c r="M686" i="4"/>
  <c r="L686" i="4"/>
  <c r="K686" i="4"/>
  <c r="J686" i="4"/>
  <c r="I686" i="4"/>
  <c r="G686" i="4"/>
  <c r="F686" i="4"/>
  <c r="E686" i="4"/>
  <c r="C686" i="4"/>
  <c r="B686" i="4"/>
  <c r="N685" i="4"/>
  <c r="M685" i="4"/>
  <c r="L685" i="4"/>
  <c r="K685" i="4"/>
  <c r="J685" i="4"/>
  <c r="I685" i="4"/>
  <c r="G685" i="4"/>
  <c r="F685" i="4"/>
  <c r="E685" i="4"/>
  <c r="C685" i="4"/>
  <c r="B685" i="4"/>
  <c r="N684" i="4"/>
  <c r="M684" i="4"/>
  <c r="L684" i="4"/>
  <c r="K684" i="4"/>
  <c r="J684" i="4"/>
  <c r="I684" i="4"/>
  <c r="G684" i="4"/>
  <c r="F684" i="4"/>
  <c r="E684" i="4"/>
  <c r="C684" i="4"/>
  <c r="B684" i="4"/>
  <c r="N683" i="4"/>
  <c r="M683" i="4"/>
  <c r="L683" i="4"/>
  <c r="K683" i="4"/>
  <c r="J683" i="4"/>
  <c r="I683" i="4"/>
  <c r="G683" i="4"/>
  <c r="F683" i="4"/>
  <c r="E683" i="4"/>
  <c r="C683" i="4"/>
  <c r="B683" i="4"/>
  <c r="N682" i="4"/>
  <c r="M682" i="4"/>
  <c r="L682" i="4"/>
  <c r="K682" i="4"/>
  <c r="J682" i="4"/>
  <c r="I682" i="4"/>
  <c r="G682" i="4"/>
  <c r="F682" i="4"/>
  <c r="E682" i="4"/>
  <c r="C682" i="4"/>
  <c r="B682" i="4"/>
  <c r="N681" i="4"/>
  <c r="M681" i="4"/>
  <c r="L681" i="4"/>
  <c r="K681" i="4"/>
  <c r="J681" i="4"/>
  <c r="I681" i="4"/>
  <c r="G681" i="4"/>
  <c r="F681" i="4"/>
  <c r="E681" i="4"/>
  <c r="C681" i="4"/>
  <c r="B681" i="4"/>
  <c r="N680" i="4"/>
  <c r="M680" i="4"/>
  <c r="L680" i="4"/>
  <c r="K680" i="4"/>
  <c r="J680" i="4"/>
  <c r="I680" i="4"/>
  <c r="G680" i="4"/>
  <c r="F680" i="4"/>
  <c r="E680" i="4"/>
  <c r="C680" i="4"/>
  <c r="B680" i="4"/>
  <c r="N679" i="4"/>
  <c r="M679" i="4"/>
  <c r="L679" i="4"/>
  <c r="K679" i="4"/>
  <c r="J679" i="4"/>
  <c r="I679" i="4"/>
  <c r="G679" i="4"/>
  <c r="F679" i="4"/>
  <c r="E679" i="4"/>
  <c r="C679" i="4"/>
  <c r="B679" i="4"/>
  <c r="N678" i="4"/>
  <c r="M678" i="4"/>
  <c r="L678" i="4"/>
  <c r="K678" i="4"/>
  <c r="J678" i="4"/>
  <c r="I678" i="4"/>
  <c r="G678" i="4"/>
  <c r="F678" i="4"/>
  <c r="E678" i="4"/>
  <c r="C678" i="4"/>
  <c r="B678" i="4"/>
  <c r="N677" i="4"/>
  <c r="M677" i="4"/>
  <c r="L677" i="4"/>
  <c r="K677" i="4"/>
  <c r="J677" i="4"/>
  <c r="I677" i="4"/>
  <c r="G677" i="4"/>
  <c r="F677" i="4"/>
  <c r="E677" i="4"/>
  <c r="C677" i="4"/>
  <c r="B677" i="4"/>
  <c r="N676" i="4"/>
  <c r="M676" i="4"/>
  <c r="L676" i="4"/>
  <c r="K676" i="4"/>
  <c r="J676" i="4"/>
  <c r="I676" i="4"/>
  <c r="G676" i="4"/>
  <c r="F676" i="4"/>
  <c r="E676" i="4"/>
  <c r="C676" i="4"/>
  <c r="B676" i="4"/>
  <c r="N675" i="4"/>
  <c r="M675" i="4"/>
  <c r="L675" i="4"/>
  <c r="K675" i="4"/>
  <c r="J675" i="4"/>
  <c r="I675" i="4"/>
  <c r="G675" i="4"/>
  <c r="F675" i="4"/>
  <c r="E675" i="4"/>
  <c r="C675" i="4"/>
  <c r="B675" i="4"/>
  <c r="N674" i="4"/>
  <c r="M674" i="4"/>
  <c r="L674" i="4"/>
  <c r="K674" i="4"/>
  <c r="J674" i="4"/>
  <c r="I674" i="4"/>
  <c r="G674" i="4"/>
  <c r="F674" i="4"/>
  <c r="E674" i="4"/>
  <c r="C674" i="4"/>
  <c r="B674" i="4"/>
  <c r="N673" i="4"/>
  <c r="M673" i="4"/>
  <c r="L673" i="4"/>
  <c r="K673" i="4"/>
  <c r="J673" i="4"/>
  <c r="I673" i="4"/>
  <c r="G673" i="4"/>
  <c r="F673" i="4"/>
  <c r="E673" i="4"/>
  <c r="C673" i="4"/>
  <c r="B673" i="4"/>
  <c r="N672" i="4"/>
  <c r="M672" i="4"/>
  <c r="L672" i="4"/>
  <c r="K672" i="4"/>
  <c r="J672" i="4"/>
  <c r="I672" i="4"/>
  <c r="G672" i="4"/>
  <c r="F672" i="4"/>
  <c r="E672" i="4"/>
  <c r="C672" i="4"/>
  <c r="B672" i="4"/>
  <c r="N671" i="4"/>
  <c r="M671" i="4"/>
  <c r="L671" i="4"/>
  <c r="K671" i="4"/>
  <c r="J671" i="4"/>
  <c r="I671" i="4"/>
  <c r="G671" i="4"/>
  <c r="F671" i="4"/>
  <c r="E671" i="4"/>
  <c r="C671" i="4"/>
  <c r="B671" i="4"/>
  <c r="N670" i="4"/>
  <c r="M670" i="4"/>
  <c r="L670" i="4"/>
  <c r="K670" i="4"/>
  <c r="J670" i="4"/>
  <c r="I670" i="4"/>
  <c r="G670" i="4"/>
  <c r="F670" i="4"/>
  <c r="E670" i="4"/>
  <c r="C670" i="4"/>
  <c r="B670" i="4"/>
  <c r="N669" i="4"/>
  <c r="M669" i="4"/>
  <c r="L669" i="4"/>
  <c r="K669" i="4"/>
  <c r="J669" i="4"/>
  <c r="I669" i="4"/>
  <c r="G669" i="4"/>
  <c r="F669" i="4"/>
  <c r="E669" i="4"/>
  <c r="C669" i="4"/>
  <c r="B669" i="4"/>
  <c r="N668" i="4"/>
  <c r="M668" i="4"/>
  <c r="L668" i="4"/>
  <c r="K668" i="4"/>
  <c r="J668" i="4"/>
  <c r="I668" i="4"/>
  <c r="G668" i="4"/>
  <c r="F668" i="4"/>
  <c r="E668" i="4"/>
  <c r="C668" i="4"/>
  <c r="B668" i="4"/>
  <c r="N667" i="4"/>
  <c r="M667" i="4"/>
  <c r="L667" i="4"/>
  <c r="K667" i="4"/>
  <c r="J667" i="4"/>
  <c r="I667" i="4"/>
  <c r="G667" i="4"/>
  <c r="F667" i="4"/>
  <c r="E667" i="4"/>
  <c r="C667" i="4"/>
  <c r="B667" i="4"/>
  <c r="N666" i="4"/>
  <c r="M666" i="4"/>
  <c r="L666" i="4"/>
  <c r="K666" i="4"/>
  <c r="J666" i="4"/>
  <c r="I666" i="4"/>
  <c r="G666" i="4"/>
  <c r="F666" i="4"/>
  <c r="E666" i="4"/>
  <c r="C666" i="4"/>
  <c r="B666" i="4"/>
  <c r="N665" i="4"/>
  <c r="M665" i="4"/>
  <c r="L665" i="4"/>
  <c r="K665" i="4"/>
  <c r="J665" i="4"/>
  <c r="I665" i="4"/>
  <c r="G665" i="4"/>
  <c r="F665" i="4"/>
  <c r="E665" i="4"/>
  <c r="C665" i="4"/>
  <c r="B665" i="4"/>
  <c r="N664" i="4"/>
  <c r="M664" i="4"/>
  <c r="L664" i="4"/>
  <c r="K664" i="4"/>
  <c r="J664" i="4"/>
  <c r="I664" i="4"/>
  <c r="G664" i="4"/>
  <c r="F664" i="4"/>
  <c r="E664" i="4"/>
  <c r="C664" i="4"/>
  <c r="B664" i="4"/>
  <c r="N663" i="4"/>
  <c r="M663" i="4"/>
  <c r="L663" i="4"/>
  <c r="K663" i="4"/>
  <c r="J663" i="4"/>
  <c r="I663" i="4"/>
  <c r="G663" i="4"/>
  <c r="F663" i="4"/>
  <c r="E663" i="4"/>
  <c r="C663" i="4"/>
  <c r="B663" i="4"/>
  <c r="N662" i="4"/>
  <c r="M662" i="4"/>
  <c r="L662" i="4"/>
  <c r="K662" i="4"/>
  <c r="J662" i="4"/>
  <c r="I662" i="4"/>
  <c r="G662" i="4"/>
  <c r="F662" i="4"/>
  <c r="E662" i="4"/>
  <c r="C662" i="4"/>
  <c r="B662" i="4"/>
  <c r="N661" i="4"/>
  <c r="M661" i="4"/>
  <c r="L661" i="4"/>
  <c r="K661" i="4"/>
  <c r="J661" i="4"/>
  <c r="I661" i="4"/>
  <c r="G661" i="4"/>
  <c r="F661" i="4"/>
  <c r="E661" i="4"/>
  <c r="C661" i="4"/>
  <c r="B661" i="4"/>
  <c r="N660" i="4"/>
  <c r="M660" i="4"/>
  <c r="L660" i="4"/>
  <c r="K660" i="4"/>
  <c r="J660" i="4"/>
  <c r="I660" i="4"/>
  <c r="G660" i="4"/>
  <c r="F660" i="4"/>
  <c r="E660" i="4"/>
  <c r="C660" i="4"/>
  <c r="B660" i="4"/>
  <c r="N659" i="4"/>
  <c r="M659" i="4"/>
  <c r="L659" i="4"/>
  <c r="K659" i="4"/>
  <c r="J659" i="4"/>
  <c r="I659" i="4"/>
  <c r="G659" i="4"/>
  <c r="F659" i="4"/>
  <c r="E659" i="4"/>
  <c r="C659" i="4"/>
  <c r="B659" i="4"/>
  <c r="N658" i="4"/>
  <c r="M658" i="4"/>
  <c r="L658" i="4"/>
  <c r="K658" i="4"/>
  <c r="J658" i="4"/>
  <c r="I658" i="4"/>
  <c r="G658" i="4"/>
  <c r="F658" i="4"/>
  <c r="E658" i="4"/>
  <c r="C658" i="4"/>
  <c r="B658" i="4"/>
  <c r="N657" i="4"/>
  <c r="M657" i="4"/>
  <c r="L657" i="4"/>
  <c r="K657" i="4"/>
  <c r="J657" i="4"/>
  <c r="I657" i="4"/>
  <c r="G657" i="4"/>
  <c r="F657" i="4"/>
  <c r="E657" i="4"/>
  <c r="C657" i="4"/>
  <c r="B657" i="4"/>
  <c r="N656" i="4"/>
  <c r="M656" i="4"/>
  <c r="L656" i="4"/>
  <c r="K656" i="4"/>
  <c r="J656" i="4"/>
  <c r="I656" i="4"/>
  <c r="G656" i="4"/>
  <c r="F656" i="4"/>
  <c r="E656" i="4"/>
  <c r="C656" i="4"/>
  <c r="B656" i="4"/>
  <c r="N655" i="4"/>
  <c r="M655" i="4"/>
  <c r="L655" i="4"/>
  <c r="K655" i="4"/>
  <c r="J655" i="4"/>
  <c r="I655" i="4"/>
  <c r="G655" i="4"/>
  <c r="F655" i="4"/>
  <c r="E655" i="4"/>
  <c r="C655" i="4"/>
  <c r="B655" i="4"/>
  <c r="N654" i="4"/>
  <c r="M654" i="4"/>
  <c r="L654" i="4"/>
  <c r="K654" i="4"/>
  <c r="J654" i="4"/>
  <c r="I654" i="4"/>
  <c r="G654" i="4"/>
  <c r="F654" i="4"/>
  <c r="E654" i="4"/>
  <c r="C654" i="4"/>
  <c r="B654" i="4"/>
  <c r="N653" i="4"/>
  <c r="M653" i="4"/>
  <c r="L653" i="4"/>
  <c r="K653" i="4"/>
  <c r="J653" i="4"/>
  <c r="I653" i="4"/>
  <c r="G653" i="4"/>
  <c r="F653" i="4"/>
  <c r="E653" i="4"/>
  <c r="C653" i="4"/>
  <c r="B653" i="4"/>
  <c r="N652" i="4"/>
  <c r="M652" i="4"/>
  <c r="L652" i="4"/>
  <c r="K652" i="4"/>
  <c r="J652" i="4"/>
  <c r="I652" i="4"/>
  <c r="G652" i="4"/>
  <c r="F652" i="4"/>
  <c r="E652" i="4"/>
  <c r="C652" i="4"/>
  <c r="B652" i="4"/>
  <c r="N651" i="4"/>
  <c r="M651" i="4"/>
  <c r="L651" i="4"/>
  <c r="K651" i="4"/>
  <c r="J651" i="4"/>
  <c r="I651" i="4"/>
  <c r="G651" i="4"/>
  <c r="F651" i="4"/>
  <c r="E651" i="4"/>
  <c r="C651" i="4"/>
  <c r="B651" i="4"/>
  <c r="N650" i="4"/>
  <c r="M650" i="4"/>
  <c r="L650" i="4"/>
  <c r="K650" i="4"/>
  <c r="J650" i="4"/>
  <c r="I650" i="4"/>
  <c r="G650" i="4"/>
  <c r="F650" i="4"/>
  <c r="E650" i="4"/>
  <c r="C650" i="4"/>
  <c r="B650" i="4"/>
  <c r="N649" i="4"/>
  <c r="M649" i="4"/>
  <c r="L649" i="4"/>
  <c r="K649" i="4"/>
  <c r="J649" i="4"/>
  <c r="I649" i="4"/>
  <c r="G649" i="4"/>
  <c r="F649" i="4"/>
  <c r="E649" i="4"/>
  <c r="C649" i="4"/>
  <c r="B649" i="4"/>
  <c r="N648" i="4"/>
  <c r="M648" i="4"/>
  <c r="L648" i="4"/>
  <c r="K648" i="4"/>
  <c r="J648" i="4"/>
  <c r="I648" i="4"/>
  <c r="G648" i="4"/>
  <c r="F648" i="4"/>
  <c r="E648" i="4"/>
  <c r="C648" i="4"/>
  <c r="B648" i="4"/>
  <c r="N647" i="4"/>
  <c r="M647" i="4"/>
  <c r="L647" i="4"/>
  <c r="K647" i="4"/>
  <c r="J647" i="4"/>
  <c r="I647" i="4"/>
  <c r="G647" i="4"/>
  <c r="F647" i="4"/>
  <c r="E647" i="4"/>
  <c r="C647" i="4"/>
  <c r="B647" i="4"/>
  <c r="N646" i="4"/>
  <c r="M646" i="4"/>
  <c r="L646" i="4"/>
  <c r="K646" i="4"/>
  <c r="J646" i="4"/>
  <c r="I646" i="4"/>
  <c r="G646" i="4"/>
  <c r="F646" i="4"/>
  <c r="E646" i="4"/>
  <c r="C646" i="4"/>
  <c r="B646" i="4"/>
  <c r="N645" i="4"/>
  <c r="M645" i="4"/>
  <c r="L645" i="4"/>
  <c r="K645" i="4"/>
  <c r="J645" i="4"/>
  <c r="I645" i="4"/>
  <c r="G645" i="4"/>
  <c r="F645" i="4"/>
  <c r="E645" i="4"/>
  <c r="C645" i="4"/>
  <c r="B645" i="4"/>
  <c r="N644" i="4"/>
  <c r="M644" i="4"/>
  <c r="L644" i="4"/>
  <c r="K644" i="4"/>
  <c r="J644" i="4"/>
  <c r="I644" i="4"/>
  <c r="G644" i="4"/>
  <c r="F644" i="4"/>
  <c r="E644" i="4"/>
  <c r="C644" i="4"/>
  <c r="B644" i="4"/>
  <c r="N643" i="4"/>
  <c r="M643" i="4"/>
  <c r="L643" i="4"/>
  <c r="K643" i="4"/>
  <c r="J643" i="4"/>
  <c r="I643" i="4"/>
  <c r="G643" i="4"/>
  <c r="F643" i="4"/>
  <c r="E643" i="4"/>
  <c r="C643" i="4"/>
  <c r="B643" i="4"/>
  <c r="N642" i="4"/>
  <c r="M642" i="4"/>
  <c r="L642" i="4"/>
  <c r="K642" i="4"/>
  <c r="J642" i="4"/>
  <c r="I642" i="4"/>
  <c r="G642" i="4"/>
  <c r="F642" i="4"/>
  <c r="E642" i="4"/>
  <c r="C642" i="4"/>
  <c r="B642" i="4"/>
  <c r="N641" i="4"/>
  <c r="M641" i="4"/>
  <c r="L641" i="4"/>
  <c r="K641" i="4"/>
  <c r="J641" i="4"/>
  <c r="I641" i="4"/>
  <c r="G641" i="4"/>
  <c r="F641" i="4"/>
  <c r="E641" i="4"/>
  <c r="C641" i="4"/>
  <c r="B641" i="4"/>
  <c r="N640" i="4"/>
  <c r="M640" i="4"/>
  <c r="L640" i="4"/>
  <c r="K640" i="4"/>
  <c r="J640" i="4"/>
  <c r="I640" i="4"/>
  <c r="G640" i="4"/>
  <c r="F640" i="4"/>
  <c r="E640" i="4"/>
  <c r="C640" i="4"/>
  <c r="B640" i="4"/>
  <c r="N639" i="4"/>
  <c r="M639" i="4"/>
  <c r="L639" i="4"/>
  <c r="K639" i="4"/>
  <c r="J639" i="4"/>
  <c r="I639" i="4"/>
  <c r="G639" i="4"/>
  <c r="F639" i="4"/>
  <c r="E639" i="4"/>
  <c r="C639" i="4"/>
  <c r="B639" i="4"/>
  <c r="N638" i="4"/>
  <c r="M638" i="4"/>
  <c r="L638" i="4"/>
  <c r="K638" i="4"/>
  <c r="J638" i="4"/>
  <c r="I638" i="4"/>
  <c r="G638" i="4"/>
  <c r="F638" i="4"/>
  <c r="E638" i="4"/>
  <c r="C638" i="4"/>
  <c r="B638" i="4"/>
  <c r="N637" i="4"/>
  <c r="M637" i="4"/>
  <c r="L637" i="4"/>
  <c r="K637" i="4"/>
  <c r="J637" i="4"/>
  <c r="I637" i="4"/>
  <c r="G637" i="4"/>
  <c r="F637" i="4"/>
  <c r="E637" i="4"/>
  <c r="C637" i="4"/>
  <c r="B637" i="4"/>
  <c r="N636" i="4"/>
  <c r="M636" i="4"/>
  <c r="L636" i="4"/>
  <c r="K636" i="4"/>
  <c r="J636" i="4"/>
  <c r="I636" i="4"/>
  <c r="G636" i="4"/>
  <c r="F636" i="4"/>
  <c r="E636" i="4"/>
  <c r="C636" i="4"/>
  <c r="B636" i="4"/>
  <c r="N635" i="4"/>
  <c r="M635" i="4"/>
  <c r="L635" i="4"/>
  <c r="K635" i="4"/>
  <c r="J635" i="4"/>
  <c r="I635" i="4"/>
  <c r="G635" i="4"/>
  <c r="F635" i="4"/>
  <c r="E635" i="4"/>
  <c r="C635" i="4"/>
  <c r="B635" i="4"/>
  <c r="N634" i="4"/>
  <c r="M634" i="4"/>
  <c r="L634" i="4"/>
  <c r="K634" i="4"/>
  <c r="J634" i="4"/>
  <c r="I634" i="4"/>
  <c r="G634" i="4"/>
  <c r="F634" i="4"/>
  <c r="E634" i="4"/>
  <c r="C634" i="4"/>
  <c r="B634" i="4"/>
  <c r="N633" i="4"/>
  <c r="M633" i="4"/>
  <c r="L633" i="4"/>
  <c r="K633" i="4"/>
  <c r="J633" i="4"/>
  <c r="I633" i="4"/>
  <c r="G633" i="4"/>
  <c r="F633" i="4"/>
  <c r="E633" i="4"/>
  <c r="C633" i="4"/>
  <c r="B633" i="4"/>
  <c r="N632" i="4"/>
  <c r="M632" i="4"/>
  <c r="L632" i="4"/>
  <c r="K632" i="4"/>
  <c r="J632" i="4"/>
  <c r="I632" i="4"/>
  <c r="G632" i="4"/>
  <c r="F632" i="4"/>
  <c r="E632" i="4"/>
  <c r="C632" i="4"/>
  <c r="B632" i="4"/>
  <c r="N631" i="4"/>
  <c r="M631" i="4"/>
  <c r="L631" i="4"/>
  <c r="K631" i="4"/>
  <c r="J631" i="4"/>
  <c r="I631" i="4"/>
  <c r="G631" i="4"/>
  <c r="F631" i="4"/>
  <c r="E631" i="4"/>
  <c r="C631" i="4"/>
  <c r="B631" i="4"/>
  <c r="N630" i="4"/>
  <c r="M630" i="4"/>
  <c r="L630" i="4"/>
  <c r="K630" i="4"/>
  <c r="J630" i="4"/>
  <c r="I630" i="4"/>
  <c r="G630" i="4"/>
  <c r="F630" i="4"/>
  <c r="E630" i="4"/>
  <c r="C630" i="4"/>
  <c r="B630" i="4"/>
  <c r="N629" i="4"/>
  <c r="M629" i="4"/>
  <c r="L629" i="4"/>
  <c r="K629" i="4"/>
  <c r="J629" i="4"/>
  <c r="I629" i="4"/>
  <c r="G629" i="4"/>
  <c r="F629" i="4"/>
  <c r="E629" i="4"/>
  <c r="C629" i="4"/>
  <c r="B629" i="4"/>
  <c r="N628" i="4"/>
  <c r="M628" i="4"/>
  <c r="L628" i="4"/>
  <c r="K628" i="4"/>
  <c r="J628" i="4"/>
  <c r="I628" i="4"/>
  <c r="G628" i="4"/>
  <c r="F628" i="4"/>
  <c r="E628" i="4"/>
  <c r="C628" i="4"/>
  <c r="B628" i="4"/>
  <c r="N627" i="4"/>
  <c r="M627" i="4"/>
  <c r="L627" i="4"/>
  <c r="K627" i="4"/>
  <c r="J627" i="4"/>
  <c r="I627" i="4"/>
  <c r="G627" i="4"/>
  <c r="F627" i="4"/>
  <c r="E627" i="4"/>
  <c r="C627" i="4"/>
  <c r="B627" i="4"/>
  <c r="N626" i="4"/>
  <c r="M626" i="4"/>
  <c r="L626" i="4"/>
  <c r="K626" i="4"/>
  <c r="J626" i="4"/>
  <c r="I626" i="4"/>
  <c r="G626" i="4"/>
  <c r="F626" i="4"/>
  <c r="E626" i="4"/>
  <c r="C626" i="4"/>
  <c r="B626" i="4"/>
  <c r="N625" i="4"/>
  <c r="M625" i="4"/>
  <c r="L625" i="4"/>
  <c r="K625" i="4"/>
  <c r="J625" i="4"/>
  <c r="I625" i="4"/>
  <c r="G625" i="4"/>
  <c r="F625" i="4"/>
  <c r="E625" i="4"/>
  <c r="C625" i="4"/>
  <c r="B625" i="4"/>
  <c r="N624" i="4"/>
  <c r="M624" i="4"/>
  <c r="L624" i="4"/>
  <c r="K624" i="4"/>
  <c r="J624" i="4"/>
  <c r="I624" i="4"/>
  <c r="G624" i="4"/>
  <c r="F624" i="4"/>
  <c r="E624" i="4"/>
  <c r="C624" i="4"/>
  <c r="B624" i="4"/>
  <c r="N623" i="4"/>
  <c r="M623" i="4"/>
  <c r="L623" i="4"/>
  <c r="K623" i="4"/>
  <c r="J623" i="4"/>
  <c r="I623" i="4"/>
  <c r="G623" i="4"/>
  <c r="F623" i="4"/>
  <c r="E623" i="4"/>
  <c r="C623" i="4"/>
  <c r="B623" i="4"/>
  <c r="N622" i="4"/>
  <c r="M622" i="4"/>
  <c r="L622" i="4"/>
  <c r="K622" i="4"/>
  <c r="J622" i="4"/>
  <c r="I622" i="4"/>
  <c r="G622" i="4"/>
  <c r="F622" i="4"/>
  <c r="E622" i="4"/>
  <c r="C622" i="4"/>
  <c r="B622" i="4"/>
  <c r="N621" i="4"/>
  <c r="M621" i="4"/>
  <c r="L621" i="4"/>
  <c r="K621" i="4"/>
  <c r="J621" i="4"/>
  <c r="I621" i="4"/>
  <c r="G621" i="4"/>
  <c r="F621" i="4"/>
  <c r="E621" i="4"/>
  <c r="C621" i="4"/>
  <c r="B621" i="4"/>
  <c r="N620" i="4"/>
  <c r="M620" i="4"/>
  <c r="L620" i="4"/>
  <c r="K620" i="4"/>
  <c r="J620" i="4"/>
  <c r="I620" i="4"/>
  <c r="G620" i="4"/>
  <c r="F620" i="4"/>
  <c r="E620" i="4"/>
  <c r="C620" i="4"/>
  <c r="B620" i="4"/>
  <c r="N619" i="4"/>
  <c r="M619" i="4"/>
  <c r="L619" i="4"/>
  <c r="K619" i="4"/>
  <c r="J619" i="4"/>
  <c r="I619" i="4"/>
  <c r="G619" i="4"/>
  <c r="F619" i="4"/>
  <c r="E619" i="4"/>
  <c r="C619" i="4"/>
  <c r="B619" i="4"/>
  <c r="N618" i="4"/>
  <c r="M618" i="4"/>
  <c r="L618" i="4"/>
  <c r="K618" i="4"/>
  <c r="J618" i="4"/>
  <c r="I618" i="4"/>
  <c r="G618" i="4"/>
  <c r="F618" i="4"/>
  <c r="E618" i="4"/>
  <c r="C618" i="4"/>
  <c r="B618" i="4"/>
  <c r="N617" i="4"/>
  <c r="M617" i="4"/>
  <c r="L617" i="4"/>
  <c r="K617" i="4"/>
  <c r="J617" i="4"/>
  <c r="I617" i="4"/>
  <c r="G617" i="4"/>
  <c r="F617" i="4"/>
  <c r="E617" i="4"/>
  <c r="C617" i="4"/>
  <c r="B617" i="4"/>
  <c r="N616" i="4"/>
  <c r="M616" i="4"/>
  <c r="L616" i="4"/>
  <c r="K616" i="4"/>
  <c r="J616" i="4"/>
  <c r="I616" i="4"/>
  <c r="G616" i="4"/>
  <c r="F616" i="4"/>
  <c r="E616" i="4"/>
  <c r="C616" i="4"/>
  <c r="B616" i="4"/>
  <c r="N615" i="4"/>
  <c r="M615" i="4"/>
  <c r="L615" i="4"/>
  <c r="K615" i="4"/>
  <c r="J615" i="4"/>
  <c r="I615" i="4"/>
  <c r="G615" i="4"/>
  <c r="F615" i="4"/>
  <c r="E615" i="4"/>
  <c r="C615" i="4"/>
  <c r="B615" i="4"/>
  <c r="N614" i="4"/>
  <c r="M614" i="4"/>
  <c r="L614" i="4"/>
  <c r="K614" i="4"/>
  <c r="J614" i="4"/>
  <c r="I614" i="4"/>
  <c r="G614" i="4"/>
  <c r="F614" i="4"/>
  <c r="E614" i="4"/>
  <c r="C614" i="4"/>
  <c r="B614" i="4"/>
  <c r="N613" i="4"/>
  <c r="M613" i="4"/>
  <c r="L613" i="4"/>
  <c r="K613" i="4"/>
  <c r="J613" i="4"/>
  <c r="I613" i="4"/>
  <c r="G613" i="4"/>
  <c r="F613" i="4"/>
  <c r="E613" i="4"/>
  <c r="C613" i="4"/>
  <c r="B613" i="4"/>
  <c r="N612" i="4"/>
  <c r="M612" i="4"/>
  <c r="L612" i="4"/>
  <c r="K612" i="4"/>
  <c r="J612" i="4"/>
  <c r="I612" i="4"/>
  <c r="G612" i="4"/>
  <c r="F612" i="4"/>
  <c r="E612" i="4"/>
  <c r="C612" i="4"/>
  <c r="B612" i="4"/>
  <c r="N611" i="4"/>
  <c r="M611" i="4"/>
  <c r="L611" i="4"/>
  <c r="K611" i="4"/>
  <c r="J611" i="4"/>
  <c r="I611" i="4"/>
  <c r="G611" i="4"/>
  <c r="F611" i="4"/>
  <c r="E611" i="4"/>
  <c r="C611" i="4"/>
  <c r="B611" i="4"/>
  <c r="N610" i="4"/>
  <c r="M610" i="4"/>
  <c r="L610" i="4"/>
  <c r="K610" i="4"/>
  <c r="J610" i="4"/>
  <c r="I610" i="4"/>
  <c r="G610" i="4"/>
  <c r="F610" i="4"/>
  <c r="E610" i="4"/>
  <c r="C610" i="4"/>
  <c r="B610" i="4"/>
  <c r="N609" i="4"/>
  <c r="M609" i="4"/>
  <c r="L609" i="4"/>
  <c r="K609" i="4"/>
  <c r="J609" i="4"/>
  <c r="I609" i="4"/>
  <c r="G609" i="4"/>
  <c r="F609" i="4"/>
  <c r="E609" i="4"/>
  <c r="C609" i="4"/>
  <c r="B609" i="4"/>
  <c r="N608" i="4"/>
  <c r="M608" i="4"/>
  <c r="L608" i="4"/>
  <c r="K608" i="4"/>
  <c r="J608" i="4"/>
  <c r="I608" i="4"/>
  <c r="G608" i="4"/>
  <c r="F608" i="4"/>
  <c r="E608" i="4"/>
  <c r="C608" i="4"/>
  <c r="B608" i="4"/>
  <c r="N607" i="4"/>
  <c r="M607" i="4"/>
  <c r="L607" i="4"/>
  <c r="K607" i="4"/>
  <c r="J607" i="4"/>
  <c r="I607" i="4"/>
  <c r="G607" i="4"/>
  <c r="F607" i="4"/>
  <c r="E607" i="4"/>
  <c r="C607" i="4"/>
  <c r="B607" i="4"/>
  <c r="N606" i="4"/>
  <c r="M606" i="4"/>
  <c r="L606" i="4"/>
  <c r="K606" i="4"/>
  <c r="J606" i="4"/>
  <c r="I606" i="4"/>
  <c r="G606" i="4"/>
  <c r="F606" i="4"/>
  <c r="E606" i="4"/>
  <c r="C606" i="4"/>
  <c r="B606" i="4"/>
  <c r="N605" i="4"/>
  <c r="M605" i="4"/>
  <c r="L605" i="4"/>
  <c r="K605" i="4"/>
  <c r="J605" i="4"/>
  <c r="I605" i="4"/>
  <c r="G605" i="4"/>
  <c r="F605" i="4"/>
  <c r="E605" i="4"/>
  <c r="C605" i="4"/>
  <c r="B605" i="4"/>
  <c r="N604" i="4"/>
  <c r="M604" i="4"/>
  <c r="L604" i="4"/>
  <c r="K604" i="4"/>
  <c r="J604" i="4"/>
  <c r="I604" i="4"/>
  <c r="G604" i="4"/>
  <c r="F604" i="4"/>
  <c r="E604" i="4"/>
  <c r="C604" i="4"/>
  <c r="B604" i="4"/>
  <c r="N603" i="4"/>
  <c r="M603" i="4"/>
  <c r="L603" i="4"/>
  <c r="K603" i="4"/>
  <c r="J603" i="4"/>
  <c r="I603" i="4"/>
  <c r="G603" i="4"/>
  <c r="F603" i="4"/>
  <c r="E603" i="4"/>
  <c r="C603" i="4"/>
  <c r="B603" i="4"/>
  <c r="N602" i="4"/>
  <c r="M602" i="4"/>
  <c r="L602" i="4"/>
  <c r="K602" i="4"/>
  <c r="J602" i="4"/>
  <c r="I602" i="4"/>
  <c r="G602" i="4"/>
  <c r="F602" i="4"/>
  <c r="E602" i="4"/>
  <c r="C602" i="4"/>
  <c r="B602" i="4"/>
  <c r="N601" i="4"/>
  <c r="M601" i="4"/>
  <c r="L601" i="4"/>
  <c r="K601" i="4"/>
  <c r="J601" i="4"/>
  <c r="I601" i="4"/>
  <c r="G601" i="4"/>
  <c r="F601" i="4"/>
  <c r="E601" i="4"/>
  <c r="C601" i="4"/>
  <c r="B601" i="4"/>
  <c r="N600" i="4"/>
  <c r="M600" i="4"/>
  <c r="L600" i="4"/>
  <c r="K600" i="4"/>
  <c r="J600" i="4"/>
  <c r="I600" i="4"/>
  <c r="G600" i="4"/>
  <c r="F600" i="4"/>
  <c r="E600" i="4"/>
  <c r="C600" i="4"/>
  <c r="B600" i="4"/>
  <c r="N599" i="4"/>
  <c r="M599" i="4"/>
  <c r="L599" i="4"/>
  <c r="K599" i="4"/>
  <c r="J599" i="4"/>
  <c r="I599" i="4"/>
  <c r="G599" i="4"/>
  <c r="F599" i="4"/>
  <c r="E599" i="4"/>
  <c r="C599" i="4"/>
  <c r="B599" i="4"/>
  <c r="N598" i="4"/>
  <c r="M598" i="4"/>
  <c r="L598" i="4"/>
  <c r="K598" i="4"/>
  <c r="J598" i="4"/>
  <c r="I598" i="4"/>
  <c r="G598" i="4"/>
  <c r="F598" i="4"/>
  <c r="E598" i="4"/>
  <c r="C598" i="4"/>
  <c r="B598" i="4"/>
  <c r="N597" i="4"/>
  <c r="M597" i="4"/>
  <c r="L597" i="4"/>
  <c r="K597" i="4"/>
  <c r="J597" i="4"/>
  <c r="I597" i="4"/>
  <c r="G597" i="4"/>
  <c r="F597" i="4"/>
  <c r="E597" i="4"/>
  <c r="C597" i="4"/>
  <c r="B597" i="4"/>
  <c r="N596" i="4"/>
  <c r="M596" i="4"/>
  <c r="L596" i="4"/>
  <c r="K596" i="4"/>
  <c r="J596" i="4"/>
  <c r="I596" i="4"/>
  <c r="G596" i="4"/>
  <c r="F596" i="4"/>
  <c r="E596" i="4"/>
  <c r="C596" i="4"/>
  <c r="B596" i="4"/>
  <c r="N595" i="4"/>
  <c r="M595" i="4"/>
  <c r="L595" i="4"/>
  <c r="K595" i="4"/>
  <c r="J595" i="4"/>
  <c r="I595" i="4"/>
  <c r="G595" i="4"/>
  <c r="F595" i="4"/>
  <c r="E595" i="4"/>
  <c r="C595" i="4"/>
  <c r="B595" i="4"/>
  <c r="N594" i="4"/>
  <c r="M594" i="4"/>
  <c r="L594" i="4"/>
  <c r="K594" i="4"/>
  <c r="J594" i="4"/>
  <c r="I594" i="4"/>
  <c r="G594" i="4"/>
  <c r="F594" i="4"/>
  <c r="E594" i="4"/>
  <c r="C594" i="4"/>
  <c r="B594" i="4"/>
  <c r="N593" i="4"/>
  <c r="M593" i="4"/>
  <c r="L593" i="4"/>
  <c r="K593" i="4"/>
  <c r="J593" i="4"/>
  <c r="I593" i="4"/>
  <c r="G593" i="4"/>
  <c r="F593" i="4"/>
  <c r="E593" i="4"/>
  <c r="C593" i="4"/>
  <c r="B593" i="4"/>
  <c r="N592" i="4"/>
  <c r="M592" i="4"/>
  <c r="L592" i="4"/>
  <c r="K592" i="4"/>
  <c r="J592" i="4"/>
  <c r="I592" i="4"/>
  <c r="G592" i="4"/>
  <c r="F592" i="4"/>
  <c r="E592" i="4"/>
  <c r="C592" i="4"/>
  <c r="B592" i="4"/>
  <c r="N591" i="4"/>
  <c r="M591" i="4"/>
  <c r="L591" i="4"/>
  <c r="K591" i="4"/>
  <c r="J591" i="4"/>
  <c r="I591" i="4"/>
  <c r="G591" i="4"/>
  <c r="F591" i="4"/>
  <c r="E591" i="4"/>
  <c r="C591" i="4"/>
  <c r="B591" i="4"/>
  <c r="N590" i="4"/>
  <c r="M590" i="4"/>
  <c r="L590" i="4"/>
  <c r="K590" i="4"/>
  <c r="J590" i="4"/>
  <c r="I590" i="4"/>
  <c r="G590" i="4"/>
  <c r="F590" i="4"/>
  <c r="E590" i="4"/>
  <c r="C590" i="4"/>
  <c r="B590" i="4"/>
  <c r="N589" i="4"/>
  <c r="M589" i="4"/>
  <c r="L589" i="4"/>
  <c r="K589" i="4"/>
  <c r="J589" i="4"/>
  <c r="I589" i="4"/>
  <c r="G589" i="4"/>
  <c r="F589" i="4"/>
  <c r="E589" i="4"/>
  <c r="C589" i="4"/>
  <c r="B589" i="4"/>
  <c r="N588" i="4"/>
  <c r="M588" i="4"/>
  <c r="L588" i="4"/>
  <c r="K588" i="4"/>
  <c r="J588" i="4"/>
  <c r="I588" i="4"/>
  <c r="G588" i="4"/>
  <c r="F588" i="4"/>
  <c r="E588" i="4"/>
  <c r="C588" i="4"/>
  <c r="B588" i="4"/>
  <c r="N587" i="4"/>
  <c r="M587" i="4"/>
  <c r="L587" i="4"/>
  <c r="K587" i="4"/>
  <c r="J587" i="4"/>
  <c r="I587" i="4"/>
  <c r="G587" i="4"/>
  <c r="F587" i="4"/>
  <c r="E587" i="4"/>
  <c r="C587" i="4"/>
  <c r="B587" i="4"/>
  <c r="N586" i="4"/>
  <c r="M586" i="4"/>
  <c r="L586" i="4"/>
  <c r="K586" i="4"/>
  <c r="J586" i="4"/>
  <c r="I586" i="4"/>
  <c r="G586" i="4"/>
  <c r="F586" i="4"/>
  <c r="E586" i="4"/>
  <c r="C586" i="4"/>
  <c r="B586" i="4"/>
  <c r="N585" i="4"/>
  <c r="M585" i="4"/>
  <c r="L585" i="4"/>
  <c r="K585" i="4"/>
  <c r="J585" i="4"/>
  <c r="I585" i="4"/>
  <c r="G585" i="4"/>
  <c r="F585" i="4"/>
  <c r="E585" i="4"/>
  <c r="C585" i="4"/>
  <c r="B585" i="4"/>
  <c r="N584" i="4"/>
  <c r="M584" i="4"/>
  <c r="L584" i="4"/>
  <c r="K584" i="4"/>
  <c r="J584" i="4"/>
  <c r="I584" i="4"/>
  <c r="G584" i="4"/>
  <c r="F584" i="4"/>
  <c r="E584" i="4"/>
  <c r="C584" i="4"/>
  <c r="B584" i="4"/>
  <c r="N583" i="4"/>
  <c r="M583" i="4"/>
  <c r="L583" i="4"/>
  <c r="K583" i="4"/>
  <c r="J583" i="4"/>
  <c r="I583" i="4"/>
  <c r="G583" i="4"/>
  <c r="F583" i="4"/>
  <c r="E583" i="4"/>
  <c r="C583" i="4"/>
  <c r="B583" i="4"/>
  <c r="N582" i="4"/>
  <c r="M582" i="4"/>
  <c r="L582" i="4"/>
  <c r="K582" i="4"/>
  <c r="J582" i="4"/>
  <c r="I582" i="4"/>
  <c r="G582" i="4"/>
  <c r="F582" i="4"/>
  <c r="E582" i="4"/>
  <c r="C582" i="4"/>
  <c r="B582" i="4"/>
  <c r="N581" i="4"/>
  <c r="M581" i="4"/>
  <c r="L581" i="4"/>
  <c r="K581" i="4"/>
  <c r="J581" i="4"/>
  <c r="I581" i="4"/>
  <c r="G581" i="4"/>
  <c r="F581" i="4"/>
  <c r="E581" i="4"/>
  <c r="C581" i="4"/>
  <c r="B581" i="4"/>
  <c r="N580" i="4"/>
  <c r="M580" i="4"/>
  <c r="L580" i="4"/>
  <c r="K580" i="4"/>
  <c r="J580" i="4"/>
  <c r="I580" i="4"/>
  <c r="G580" i="4"/>
  <c r="F580" i="4"/>
  <c r="E580" i="4"/>
  <c r="C580" i="4"/>
  <c r="B580" i="4"/>
  <c r="N579" i="4"/>
  <c r="M579" i="4"/>
  <c r="L579" i="4"/>
  <c r="K579" i="4"/>
  <c r="J579" i="4"/>
  <c r="I579" i="4"/>
  <c r="G579" i="4"/>
  <c r="F579" i="4"/>
  <c r="E579" i="4"/>
  <c r="C579" i="4"/>
  <c r="B579" i="4"/>
  <c r="N578" i="4"/>
  <c r="M578" i="4"/>
  <c r="L578" i="4"/>
  <c r="K578" i="4"/>
  <c r="J578" i="4"/>
  <c r="I578" i="4"/>
  <c r="G578" i="4"/>
  <c r="F578" i="4"/>
  <c r="E578" i="4"/>
  <c r="C578" i="4"/>
  <c r="B578" i="4"/>
  <c r="N577" i="4"/>
  <c r="M577" i="4"/>
  <c r="L577" i="4"/>
  <c r="K577" i="4"/>
  <c r="J577" i="4"/>
  <c r="I577" i="4"/>
  <c r="G577" i="4"/>
  <c r="F577" i="4"/>
  <c r="E577" i="4"/>
  <c r="C577" i="4"/>
  <c r="B577" i="4"/>
  <c r="N576" i="4"/>
  <c r="M576" i="4"/>
  <c r="L576" i="4"/>
  <c r="K576" i="4"/>
  <c r="J576" i="4"/>
  <c r="I576" i="4"/>
  <c r="G576" i="4"/>
  <c r="F576" i="4"/>
  <c r="E576" i="4"/>
  <c r="C576" i="4"/>
  <c r="B576" i="4"/>
  <c r="N575" i="4"/>
  <c r="M575" i="4"/>
  <c r="L575" i="4"/>
  <c r="K575" i="4"/>
  <c r="J575" i="4"/>
  <c r="I575" i="4"/>
  <c r="G575" i="4"/>
  <c r="F575" i="4"/>
  <c r="E575" i="4"/>
  <c r="C575" i="4"/>
  <c r="B575" i="4"/>
  <c r="N574" i="4"/>
  <c r="M574" i="4"/>
  <c r="L574" i="4"/>
  <c r="K574" i="4"/>
  <c r="J574" i="4"/>
  <c r="I574" i="4"/>
  <c r="G574" i="4"/>
  <c r="F574" i="4"/>
  <c r="E574" i="4"/>
  <c r="C574" i="4"/>
  <c r="B574" i="4"/>
  <c r="N573" i="4"/>
  <c r="M573" i="4"/>
  <c r="L573" i="4"/>
  <c r="K573" i="4"/>
  <c r="J573" i="4"/>
  <c r="I573" i="4"/>
  <c r="G573" i="4"/>
  <c r="F573" i="4"/>
  <c r="E573" i="4"/>
  <c r="C573" i="4"/>
  <c r="B573" i="4"/>
  <c r="N572" i="4"/>
  <c r="M572" i="4"/>
  <c r="L572" i="4"/>
  <c r="K572" i="4"/>
  <c r="J572" i="4"/>
  <c r="I572" i="4"/>
  <c r="G572" i="4"/>
  <c r="F572" i="4"/>
  <c r="E572" i="4"/>
  <c r="C572" i="4"/>
  <c r="B572" i="4"/>
  <c r="N571" i="4"/>
  <c r="M571" i="4"/>
  <c r="L571" i="4"/>
  <c r="K571" i="4"/>
  <c r="J571" i="4"/>
  <c r="I571" i="4"/>
  <c r="G571" i="4"/>
  <c r="F571" i="4"/>
  <c r="E571" i="4"/>
  <c r="C571" i="4"/>
  <c r="B571" i="4"/>
  <c r="N570" i="4"/>
  <c r="M570" i="4"/>
  <c r="L570" i="4"/>
  <c r="K570" i="4"/>
  <c r="J570" i="4"/>
  <c r="I570" i="4"/>
  <c r="G570" i="4"/>
  <c r="F570" i="4"/>
  <c r="E570" i="4"/>
  <c r="C570" i="4"/>
  <c r="B570" i="4"/>
  <c r="N569" i="4"/>
  <c r="M569" i="4"/>
  <c r="L569" i="4"/>
  <c r="K569" i="4"/>
  <c r="J569" i="4"/>
  <c r="I569" i="4"/>
  <c r="G569" i="4"/>
  <c r="F569" i="4"/>
  <c r="E569" i="4"/>
  <c r="C569" i="4"/>
  <c r="B569" i="4"/>
  <c r="N568" i="4"/>
  <c r="M568" i="4"/>
  <c r="L568" i="4"/>
  <c r="K568" i="4"/>
  <c r="J568" i="4"/>
  <c r="I568" i="4"/>
  <c r="G568" i="4"/>
  <c r="F568" i="4"/>
  <c r="E568" i="4"/>
  <c r="C568" i="4"/>
  <c r="B568" i="4"/>
  <c r="N567" i="4"/>
  <c r="M567" i="4"/>
  <c r="L567" i="4"/>
  <c r="K567" i="4"/>
  <c r="J567" i="4"/>
  <c r="I567" i="4"/>
  <c r="G567" i="4"/>
  <c r="F567" i="4"/>
  <c r="E567" i="4"/>
  <c r="C567" i="4"/>
  <c r="B567" i="4"/>
  <c r="N566" i="4"/>
  <c r="M566" i="4"/>
  <c r="L566" i="4"/>
  <c r="K566" i="4"/>
  <c r="J566" i="4"/>
  <c r="I566" i="4"/>
  <c r="G566" i="4"/>
  <c r="F566" i="4"/>
  <c r="E566" i="4"/>
  <c r="C566" i="4"/>
  <c r="B566" i="4"/>
  <c r="N565" i="4"/>
  <c r="M565" i="4"/>
  <c r="L565" i="4"/>
  <c r="K565" i="4"/>
  <c r="J565" i="4"/>
  <c r="I565" i="4"/>
  <c r="G565" i="4"/>
  <c r="F565" i="4"/>
  <c r="E565" i="4"/>
  <c r="C565" i="4"/>
  <c r="B565" i="4"/>
  <c r="N564" i="4"/>
  <c r="M564" i="4"/>
  <c r="L564" i="4"/>
  <c r="K564" i="4"/>
  <c r="J564" i="4"/>
  <c r="I564" i="4"/>
  <c r="G564" i="4"/>
  <c r="F564" i="4"/>
  <c r="E564" i="4"/>
  <c r="C564" i="4"/>
  <c r="B564" i="4"/>
  <c r="N563" i="4"/>
  <c r="M563" i="4"/>
  <c r="L563" i="4"/>
  <c r="K563" i="4"/>
  <c r="J563" i="4"/>
  <c r="I563" i="4"/>
  <c r="G563" i="4"/>
  <c r="F563" i="4"/>
  <c r="E563" i="4"/>
  <c r="C563" i="4"/>
  <c r="B563" i="4"/>
  <c r="N562" i="4"/>
  <c r="M562" i="4"/>
  <c r="L562" i="4"/>
  <c r="K562" i="4"/>
  <c r="J562" i="4"/>
  <c r="I562" i="4"/>
  <c r="G562" i="4"/>
  <c r="F562" i="4"/>
  <c r="E562" i="4"/>
  <c r="C562" i="4"/>
  <c r="B562" i="4"/>
  <c r="N561" i="4"/>
  <c r="M561" i="4"/>
  <c r="L561" i="4"/>
  <c r="K561" i="4"/>
  <c r="J561" i="4"/>
  <c r="I561" i="4"/>
  <c r="G561" i="4"/>
  <c r="F561" i="4"/>
  <c r="E561" i="4"/>
  <c r="C561" i="4"/>
  <c r="B561" i="4"/>
  <c r="N560" i="4"/>
  <c r="M560" i="4"/>
  <c r="L560" i="4"/>
  <c r="K560" i="4"/>
  <c r="J560" i="4"/>
  <c r="I560" i="4"/>
  <c r="G560" i="4"/>
  <c r="F560" i="4"/>
  <c r="E560" i="4"/>
  <c r="C560" i="4"/>
  <c r="B560" i="4"/>
  <c r="N559" i="4"/>
  <c r="M559" i="4"/>
  <c r="L559" i="4"/>
  <c r="K559" i="4"/>
  <c r="J559" i="4"/>
  <c r="I559" i="4"/>
  <c r="G559" i="4"/>
  <c r="F559" i="4"/>
  <c r="E559" i="4"/>
  <c r="C559" i="4"/>
  <c r="B559" i="4"/>
  <c r="N558" i="4"/>
  <c r="M558" i="4"/>
  <c r="L558" i="4"/>
  <c r="K558" i="4"/>
  <c r="J558" i="4"/>
  <c r="I558" i="4"/>
  <c r="G558" i="4"/>
  <c r="F558" i="4"/>
  <c r="E558" i="4"/>
  <c r="C558" i="4"/>
  <c r="B558" i="4"/>
  <c r="N557" i="4"/>
  <c r="M557" i="4"/>
  <c r="L557" i="4"/>
  <c r="K557" i="4"/>
  <c r="J557" i="4"/>
  <c r="I557" i="4"/>
  <c r="G557" i="4"/>
  <c r="F557" i="4"/>
  <c r="E557" i="4"/>
  <c r="C557" i="4"/>
  <c r="B557" i="4"/>
  <c r="N556" i="4"/>
  <c r="M556" i="4"/>
  <c r="L556" i="4"/>
  <c r="K556" i="4"/>
  <c r="J556" i="4"/>
  <c r="I556" i="4"/>
  <c r="G556" i="4"/>
  <c r="F556" i="4"/>
  <c r="E556" i="4"/>
  <c r="C556" i="4"/>
  <c r="B556" i="4"/>
  <c r="N555" i="4"/>
  <c r="M555" i="4"/>
  <c r="L555" i="4"/>
  <c r="K555" i="4"/>
  <c r="J555" i="4"/>
  <c r="I555" i="4"/>
  <c r="G555" i="4"/>
  <c r="F555" i="4"/>
  <c r="E555" i="4"/>
  <c r="C555" i="4"/>
  <c r="B555" i="4"/>
  <c r="N554" i="4"/>
  <c r="M554" i="4"/>
  <c r="L554" i="4"/>
  <c r="K554" i="4"/>
  <c r="J554" i="4"/>
  <c r="I554" i="4"/>
  <c r="G554" i="4"/>
  <c r="F554" i="4"/>
  <c r="E554" i="4"/>
  <c r="C554" i="4"/>
  <c r="B554" i="4"/>
  <c r="N553" i="4"/>
  <c r="M553" i="4"/>
  <c r="L553" i="4"/>
  <c r="K553" i="4"/>
  <c r="J553" i="4"/>
  <c r="I553" i="4"/>
  <c r="G553" i="4"/>
  <c r="F553" i="4"/>
  <c r="E553" i="4"/>
  <c r="C553" i="4"/>
  <c r="B553" i="4"/>
  <c r="N552" i="4"/>
  <c r="M552" i="4"/>
  <c r="L552" i="4"/>
  <c r="K552" i="4"/>
  <c r="J552" i="4"/>
  <c r="I552" i="4"/>
  <c r="G552" i="4"/>
  <c r="F552" i="4"/>
  <c r="E552" i="4"/>
  <c r="C552" i="4"/>
  <c r="B552" i="4"/>
  <c r="N551" i="4"/>
  <c r="M551" i="4"/>
  <c r="L551" i="4"/>
  <c r="K551" i="4"/>
  <c r="J551" i="4"/>
  <c r="I551" i="4"/>
  <c r="G551" i="4"/>
  <c r="F551" i="4"/>
  <c r="E551" i="4"/>
  <c r="C551" i="4"/>
  <c r="B551" i="4"/>
  <c r="N550" i="4"/>
  <c r="M550" i="4"/>
  <c r="L550" i="4"/>
  <c r="K550" i="4"/>
  <c r="J550" i="4"/>
  <c r="I550" i="4"/>
  <c r="G550" i="4"/>
  <c r="F550" i="4"/>
  <c r="E550" i="4"/>
  <c r="C550" i="4"/>
  <c r="B550" i="4"/>
  <c r="N549" i="4"/>
  <c r="M549" i="4"/>
  <c r="L549" i="4"/>
  <c r="K549" i="4"/>
  <c r="J549" i="4"/>
  <c r="I549" i="4"/>
  <c r="G549" i="4"/>
  <c r="F549" i="4"/>
  <c r="E549" i="4"/>
  <c r="C549" i="4"/>
  <c r="B549" i="4"/>
  <c r="N548" i="4"/>
  <c r="M548" i="4"/>
  <c r="L548" i="4"/>
  <c r="K548" i="4"/>
  <c r="J548" i="4"/>
  <c r="I548" i="4"/>
  <c r="G548" i="4"/>
  <c r="F548" i="4"/>
  <c r="E548" i="4"/>
  <c r="C548" i="4"/>
  <c r="B548" i="4"/>
  <c r="N547" i="4"/>
  <c r="M547" i="4"/>
  <c r="L547" i="4"/>
  <c r="K547" i="4"/>
  <c r="J547" i="4"/>
  <c r="I547" i="4"/>
  <c r="G547" i="4"/>
  <c r="F547" i="4"/>
  <c r="E547" i="4"/>
  <c r="C547" i="4"/>
  <c r="B547" i="4"/>
  <c r="N546" i="4"/>
  <c r="M546" i="4"/>
  <c r="L546" i="4"/>
  <c r="K546" i="4"/>
  <c r="J546" i="4"/>
  <c r="I546" i="4"/>
  <c r="G546" i="4"/>
  <c r="F546" i="4"/>
  <c r="E546" i="4"/>
  <c r="C546" i="4"/>
  <c r="B546" i="4"/>
  <c r="N545" i="4"/>
  <c r="M545" i="4"/>
  <c r="L545" i="4"/>
  <c r="K545" i="4"/>
  <c r="J545" i="4"/>
  <c r="I545" i="4"/>
  <c r="G545" i="4"/>
  <c r="F545" i="4"/>
  <c r="E545" i="4"/>
  <c r="C545" i="4"/>
  <c r="B545" i="4"/>
  <c r="N544" i="4"/>
  <c r="M544" i="4"/>
  <c r="L544" i="4"/>
  <c r="K544" i="4"/>
  <c r="J544" i="4"/>
  <c r="I544" i="4"/>
  <c r="G544" i="4"/>
  <c r="F544" i="4"/>
  <c r="E544" i="4"/>
  <c r="C544" i="4"/>
  <c r="B544" i="4"/>
  <c r="N543" i="4"/>
  <c r="M543" i="4"/>
  <c r="L543" i="4"/>
  <c r="K543" i="4"/>
  <c r="J543" i="4"/>
  <c r="I543" i="4"/>
  <c r="G543" i="4"/>
  <c r="F543" i="4"/>
  <c r="E543" i="4"/>
  <c r="C543" i="4"/>
  <c r="B543" i="4"/>
  <c r="N542" i="4"/>
  <c r="M542" i="4"/>
  <c r="L542" i="4"/>
  <c r="K542" i="4"/>
  <c r="J542" i="4"/>
  <c r="I542" i="4"/>
  <c r="G542" i="4"/>
  <c r="F542" i="4"/>
  <c r="E542" i="4"/>
  <c r="C542" i="4"/>
  <c r="B542" i="4"/>
  <c r="N541" i="4"/>
  <c r="M541" i="4"/>
  <c r="L541" i="4"/>
  <c r="K541" i="4"/>
  <c r="J541" i="4"/>
  <c r="I541" i="4"/>
  <c r="G541" i="4"/>
  <c r="F541" i="4"/>
  <c r="E541" i="4"/>
  <c r="C541" i="4"/>
  <c r="B541" i="4"/>
  <c r="N540" i="4"/>
  <c r="M540" i="4"/>
  <c r="L540" i="4"/>
  <c r="K540" i="4"/>
  <c r="J540" i="4"/>
  <c r="I540" i="4"/>
  <c r="G540" i="4"/>
  <c r="F540" i="4"/>
  <c r="E540" i="4"/>
  <c r="C540" i="4"/>
  <c r="B540" i="4"/>
  <c r="N539" i="4"/>
  <c r="M539" i="4"/>
  <c r="L539" i="4"/>
  <c r="K539" i="4"/>
  <c r="J539" i="4"/>
  <c r="I539" i="4"/>
  <c r="G539" i="4"/>
  <c r="F539" i="4"/>
  <c r="E539" i="4"/>
  <c r="C539" i="4"/>
  <c r="B539" i="4"/>
  <c r="N538" i="4"/>
  <c r="M538" i="4"/>
  <c r="L538" i="4"/>
  <c r="K538" i="4"/>
  <c r="J538" i="4"/>
  <c r="I538" i="4"/>
  <c r="G538" i="4"/>
  <c r="F538" i="4"/>
  <c r="E538" i="4"/>
  <c r="C538" i="4"/>
  <c r="B538" i="4"/>
  <c r="N537" i="4"/>
  <c r="M537" i="4"/>
  <c r="L537" i="4"/>
  <c r="K537" i="4"/>
  <c r="J537" i="4"/>
  <c r="I537" i="4"/>
  <c r="G537" i="4"/>
  <c r="F537" i="4"/>
  <c r="E537" i="4"/>
  <c r="C537" i="4"/>
  <c r="B537" i="4"/>
  <c r="N536" i="4"/>
  <c r="M536" i="4"/>
  <c r="L536" i="4"/>
  <c r="K536" i="4"/>
  <c r="J536" i="4"/>
  <c r="I536" i="4"/>
  <c r="G536" i="4"/>
  <c r="F536" i="4"/>
  <c r="E536" i="4"/>
  <c r="C536" i="4"/>
  <c r="B536" i="4"/>
  <c r="N535" i="4"/>
  <c r="M535" i="4"/>
  <c r="L535" i="4"/>
  <c r="K535" i="4"/>
  <c r="J535" i="4"/>
  <c r="I535" i="4"/>
  <c r="G535" i="4"/>
  <c r="F535" i="4"/>
  <c r="E535" i="4"/>
  <c r="C535" i="4"/>
  <c r="B535" i="4"/>
  <c r="N534" i="4"/>
  <c r="M534" i="4"/>
  <c r="L534" i="4"/>
  <c r="K534" i="4"/>
  <c r="J534" i="4"/>
  <c r="I534" i="4"/>
  <c r="G534" i="4"/>
  <c r="F534" i="4"/>
  <c r="E534" i="4"/>
  <c r="C534" i="4"/>
  <c r="B534" i="4"/>
  <c r="N533" i="4"/>
  <c r="M533" i="4"/>
  <c r="L533" i="4"/>
  <c r="K533" i="4"/>
  <c r="J533" i="4"/>
  <c r="I533" i="4"/>
  <c r="G533" i="4"/>
  <c r="F533" i="4"/>
  <c r="E533" i="4"/>
  <c r="C533" i="4"/>
  <c r="B533" i="4"/>
  <c r="N532" i="4"/>
  <c r="M532" i="4"/>
  <c r="L532" i="4"/>
  <c r="K532" i="4"/>
  <c r="J532" i="4"/>
  <c r="I532" i="4"/>
  <c r="G532" i="4"/>
  <c r="F532" i="4"/>
  <c r="E532" i="4"/>
  <c r="C532" i="4"/>
  <c r="B532" i="4"/>
  <c r="N531" i="4"/>
  <c r="M531" i="4"/>
  <c r="L531" i="4"/>
  <c r="K531" i="4"/>
  <c r="J531" i="4"/>
  <c r="I531" i="4"/>
  <c r="G531" i="4"/>
  <c r="F531" i="4"/>
  <c r="E531" i="4"/>
  <c r="C531" i="4"/>
  <c r="B531" i="4"/>
  <c r="N530" i="4"/>
  <c r="M530" i="4"/>
  <c r="L530" i="4"/>
  <c r="K530" i="4"/>
  <c r="J530" i="4"/>
  <c r="I530" i="4"/>
  <c r="G530" i="4"/>
  <c r="F530" i="4"/>
  <c r="E530" i="4"/>
  <c r="C530" i="4"/>
  <c r="B530" i="4"/>
  <c r="N529" i="4"/>
  <c r="M529" i="4"/>
  <c r="L529" i="4"/>
  <c r="K529" i="4"/>
  <c r="J529" i="4"/>
  <c r="I529" i="4"/>
  <c r="G529" i="4"/>
  <c r="F529" i="4"/>
  <c r="E529" i="4"/>
  <c r="C529" i="4"/>
  <c r="B529" i="4"/>
  <c r="N528" i="4"/>
  <c r="M528" i="4"/>
  <c r="L528" i="4"/>
  <c r="K528" i="4"/>
  <c r="J528" i="4"/>
  <c r="I528" i="4"/>
  <c r="G528" i="4"/>
  <c r="F528" i="4"/>
  <c r="E528" i="4"/>
  <c r="C528" i="4"/>
  <c r="B528" i="4"/>
  <c r="N527" i="4"/>
  <c r="M527" i="4"/>
  <c r="L527" i="4"/>
  <c r="K527" i="4"/>
  <c r="J527" i="4"/>
  <c r="I527" i="4"/>
  <c r="G527" i="4"/>
  <c r="F527" i="4"/>
  <c r="E527" i="4"/>
  <c r="C527" i="4"/>
  <c r="B527" i="4"/>
  <c r="N526" i="4"/>
  <c r="M526" i="4"/>
  <c r="L526" i="4"/>
  <c r="K526" i="4"/>
  <c r="J526" i="4"/>
  <c r="I526" i="4"/>
  <c r="G526" i="4"/>
  <c r="F526" i="4"/>
  <c r="E526" i="4"/>
  <c r="C526" i="4"/>
  <c r="B526" i="4"/>
  <c r="N525" i="4"/>
  <c r="M525" i="4"/>
  <c r="L525" i="4"/>
  <c r="K525" i="4"/>
  <c r="J525" i="4"/>
  <c r="I525" i="4"/>
  <c r="G525" i="4"/>
  <c r="F525" i="4"/>
  <c r="E525" i="4"/>
  <c r="C525" i="4"/>
  <c r="B525" i="4"/>
  <c r="N524" i="4"/>
  <c r="M524" i="4"/>
  <c r="L524" i="4"/>
  <c r="K524" i="4"/>
  <c r="J524" i="4"/>
  <c r="I524" i="4"/>
  <c r="G524" i="4"/>
  <c r="F524" i="4"/>
  <c r="E524" i="4"/>
  <c r="C524" i="4"/>
  <c r="B524" i="4"/>
  <c r="N523" i="4"/>
  <c r="M523" i="4"/>
  <c r="L523" i="4"/>
  <c r="K523" i="4"/>
  <c r="J523" i="4"/>
  <c r="I523" i="4"/>
  <c r="G523" i="4"/>
  <c r="F523" i="4"/>
  <c r="E523" i="4"/>
  <c r="C523" i="4"/>
  <c r="B523" i="4"/>
  <c r="N522" i="4"/>
  <c r="M522" i="4"/>
  <c r="L522" i="4"/>
  <c r="K522" i="4"/>
  <c r="J522" i="4"/>
  <c r="I522" i="4"/>
  <c r="G522" i="4"/>
  <c r="F522" i="4"/>
  <c r="E522" i="4"/>
  <c r="C522" i="4"/>
  <c r="B522" i="4"/>
  <c r="N521" i="4"/>
  <c r="M521" i="4"/>
  <c r="L521" i="4"/>
  <c r="K521" i="4"/>
  <c r="J521" i="4"/>
  <c r="I521" i="4"/>
  <c r="G521" i="4"/>
  <c r="F521" i="4"/>
  <c r="E521" i="4"/>
  <c r="C521" i="4"/>
  <c r="B521" i="4"/>
  <c r="N520" i="4"/>
  <c r="M520" i="4"/>
  <c r="L520" i="4"/>
  <c r="K520" i="4"/>
  <c r="J520" i="4"/>
  <c r="I520" i="4"/>
  <c r="G520" i="4"/>
  <c r="F520" i="4"/>
  <c r="E520" i="4"/>
  <c r="C520" i="4"/>
  <c r="B520" i="4"/>
  <c r="N519" i="4"/>
  <c r="M519" i="4"/>
  <c r="L519" i="4"/>
  <c r="K519" i="4"/>
  <c r="J519" i="4"/>
  <c r="I519" i="4"/>
  <c r="G519" i="4"/>
  <c r="F519" i="4"/>
  <c r="E519" i="4"/>
  <c r="C519" i="4"/>
  <c r="B519" i="4"/>
  <c r="N518" i="4"/>
  <c r="M518" i="4"/>
  <c r="L518" i="4"/>
  <c r="K518" i="4"/>
  <c r="J518" i="4"/>
  <c r="I518" i="4"/>
  <c r="G518" i="4"/>
  <c r="F518" i="4"/>
  <c r="E518" i="4"/>
  <c r="C518" i="4"/>
  <c r="B518" i="4"/>
  <c r="N517" i="4"/>
  <c r="M517" i="4"/>
  <c r="L517" i="4"/>
  <c r="K517" i="4"/>
  <c r="J517" i="4"/>
  <c r="I517" i="4"/>
  <c r="G517" i="4"/>
  <c r="F517" i="4"/>
  <c r="E517" i="4"/>
  <c r="C517" i="4"/>
  <c r="B517" i="4"/>
  <c r="N516" i="4"/>
  <c r="M516" i="4"/>
  <c r="L516" i="4"/>
  <c r="K516" i="4"/>
  <c r="J516" i="4"/>
  <c r="I516" i="4"/>
  <c r="G516" i="4"/>
  <c r="F516" i="4"/>
  <c r="E516" i="4"/>
  <c r="C516" i="4"/>
  <c r="B516" i="4"/>
  <c r="N515" i="4"/>
  <c r="M515" i="4"/>
  <c r="L515" i="4"/>
  <c r="K515" i="4"/>
  <c r="J515" i="4"/>
  <c r="I515" i="4"/>
  <c r="G515" i="4"/>
  <c r="F515" i="4"/>
  <c r="E515" i="4"/>
  <c r="C515" i="4"/>
  <c r="B515" i="4"/>
  <c r="N514" i="4"/>
  <c r="M514" i="4"/>
  <c r="L514" i="4"/>
  <c r="K514" i="4"/>
  <c r="J514" i="4"/>
  <c r="I514" i="4"/>
  <c r="G514" i="4"/>
  <c r="F514" i="4"/>
  <c r="E514" i="4"/>
  <c r="C514" i="4"/>
  <c r="B514" i="4"/>
  <c r="N513" i="4"/>
  <c r="M513" i="4"/>
  <c r="L513" i="4"/>
  <c r="K513" i="4"/>
  <c r="J513" i="4"/>
  <c r="I513" i="4"/>
  <c r="G513" i="4"/>
  <c r="F513" i="4"/>
  <c r="E513" i="4"/>
  <c r="C513" i="4"/>
  <c r="B513" i="4"/>
  <c r="N512" i="4"/>
  <c r="M512" i="4"/>
  <c r="L512" i="4"/>
  <c r="K512" i="4"/>
  <c r="J512" i="4"/>
  <c r="I512" i="4"/>
  <c r="G512" i="4"/>
  <c r="F512" i="4"/>
  <c r="E512" i="4"/>
  <c r="C512" i="4"/>
  <c r="B512" i="4"/>
  <c r="N511" i="4"/>
  <c r="M511" i="4"/>
  <c r="L511" i="4"/>
  <c r="K511" i="4"/>
  <c r="J511" i="4"/>
  <c r="I511" i="4"/>
  <c r="G511" i="4"/>
  <c r="F511" i="4"/>
  <c r="E511" i="4"/>
  <c r="C511" i="4"/>
  <c r="B511" i="4"/>
  <c r="N510" i="4"/>
  <c r="M510" i="4"/>
  <c r="L510" i="4"/>
  <c r="K510" i="4"/>
  <c r="J510" i="4"/>
  <c r="I510" i="4"/>
  <c r="G510" i="4"/>
  <c r="F510" i="4"/>
  <c r="E510" i="4"/>
  <c r="C510" i="4"/>
  <c r="B510" i="4"/>
  <c r="N509" i="4"/>
  <c r="M509" i="4"/>
  <c r="L509" i="4"/>
  <c r="K509" i="4"/>
  <c r="J509" i="4"/>
  <c r="I509" i="4"/>
  <c r="G509" i="4"/>
  <c r="F509" i="4"/>
  <c r="E509" i="4"/>
  <c r="C509" i="4"/>
  <c r="B509" i="4"/>
  <c r="N508" i="4"/>
  <c r="M508" i="4"/>
  <c r="L508" i="4"/>
  <c r="K508" i="4"/>
  <c r="J508" i="4"/>
  <c r="I508" i="4"/>
  <c r="G508" i="4"/>
  <c r="F508" i="4"/>
  <c r="E508" i="4"/>
  <c r="C508" i="4"/>
  <c r="B508" i="4"/>
  <c r="N507" i="4"/>
  <c r="M507" i="4"/>
  <c r="L507" i="4"/>
  <c r="K507" i="4"/>
  <c r="J507" i="4"/>
  <c r="I507" i="4"/>
  <c r="G507" i="4"/>
  <c r="F507" i="4"/>
  <c r="E507" i="4"/>
  <c r="C507" i="4"/>
  <c r="B507" i="4"/>
  <c r="N506" i="4"/>
  <c r="M506" i="4"/>
  <c r="L506" i="4"/>
  <c r="K506" i="4"/>
  <c r="J506" i="4"/>
  <c r="I506" i="4"/>
  <c r="G506" i="4"/>
  <c r="F506" i="4"/>
  <c r="E506" i="4"/>
  <c r="C506" i="4"/>
  <c r="B506" i="4"/>
  <c r="N505" i="4"/>
  <c r="M505" i="4"/>
  <c r="L505" i="4"/>
  <c r="K505" i="4"/>
  <c r="J505" i="4"/>
  <c r="I505" i="4"/>
  <c r="G505" i="4"/>
  <c r="F505" i="4"/>
  <c r="E505" i="4"/>
  <c r="C505" i="4"/>
  <c r="B505" i="4"/>
  <c r="N504" i="4"/>
  <c r="M504" i="4"/>
  <c r="L504" i="4"/>
  <c r="K504" i="4"/>
  <c r="J504" i="4"/>
  <c r="I504" i="4"/>
  <c r="G504" i="4"/>
  <c r="F504" i="4"/>
  <c r="E504" i="4"/>
  <c r="C504" i="4"/>
  <c r="B504" i="4"/>
  <c r="N503" i="4"/>
  <c r="M503" i="4"/>
  <c r="L503" i="4"/>
  <c r="K503" i="4"/>
  <c r="J503" i="4"/>
  <c r="I503" i="4"/>
  <c r="G503" i="4"/>
  <c r="F503" i="4"/>
  <c r="E503" i="4"/>
  <c r="C503" i="4"/>
  <c r="B503" i="4"/>
  <c r="N502" i="4"/>
  <c r="M502" i="4"/>
  <c r="L502" i="4"/>
  <c r="K502" i="4"/>
  <c r="J502" i="4"/>
  <c r="I502" i="4"/>
  <c r="G502" i="4"/>
  <c r="F502" i="4"/>
  <c r="E502" i="4"/>
  <c r="C502" i="4"/>
  <c r="B502" i="4"/>
  <c r="N501" i="4"/>
  <c r="M501" i="4"/>
  <c r="L501" i="4"/>
  <c r="K501" i="4"/>
  <c r="J501" i="4"/>
  <c r="I501" i="4"/>
  <c r="G501" i="4"/>
  <c r="F501" i="4"/>
  <c r="E501" i="4"/>
  <c r="C501" i="4"/>
  <c r="B501" i="4"/>
  <c r="N500" i="4"/>
  <c r="M500" i="4"/>
  <c r="L500" i="4"/>
  <c r="K500" i="4"/>
  <c r="J500" i="4"/>
  <c r="I500" i="4"/>
  <c r="G500" i="4"/>
  <c r="F500" i="4"/>
  <c r="E500" i="4"/>
  <c r="C500" i="4"/>
  <c r="B500" i="4"/>
  <c r="N499" i="4"/>
  <c r="M499" i="4"/>
  <c r="L499" i="4"/>
  <c r="K499" i="4"/>
  <c r="J499" i="4"/>
  <c r="I499" i="4"/>
  <c r="G499" i="4"/>
  <c r="F499" i="4"/>
  <c r="E499" i="4"/>
  <c r="C499" i="4"/>
  <c r="B499" i="4"/>
  <c r="N498" i="4"/>
  <c r="M498" i="4"/>
  <c r="L498" i="4"/>
  <c r="K498" i="4"/>
  <c r="J498" i="4"/>
  <c r="I498" i="4"/>
  <c r="G498" i="4"/>
  <c r="F498" i="4"/>
  <c r="E498" i="4"/>
  <c r="C498" i="4"/>
  <c r="B498" i="4"/>
  <c r="N497" i="4"/>
  <c r="M497" i="4"/>
  <c r="L497" i="4"/>
  <c r="K497" i="4"/>
  <c r="J497" i="4"/>
  <c r="I497" i="4"/>
  <c r="G497" i="4"/>
  <c r="F497" i="4"/>
  <c r="E497" i="4"/>
  <c r="C497" i="4"/>
  <c r="B497" i="4"/>
  <c r="N496" i="4"/>
  <c r="M496" i="4"/>
  <c r="L496" i="4"/>
  <c r="K496" i="4"/>
  <c r="J496" i="4"/>
  <c r="I496" i="4"/>
  <c r="G496" i="4"/>
  <c r="F496" i="4"/>
  <c r="E496" i="4"/>
  <c r="C496" i="4"/>
  <c r="B496" i="4"/>
  <c r="N495" i="4"/>
  <c r="M495" i="4"/>
  <c r="L495" i="4"/>
  <c r="K495" i="4"/>
  <c r="J495" i="4"/>
  <c r="I495" i="4"/>
  <c r="G495" i="4"/>
  <c r="F495" i="4"/>
  <c r="E495" i="4"/>
  <c r="C495" i="4"/>
  <c r="B495" i="4"/>
  <c r="N494" i="4"/>
  <c r="M494" i="4"/>
  <c r="L494" i="4"/>
  <c r="K494" i="4"/>
  <c r="J494" i="4"/>
  <c r="I494" i="4"/>
  <c r="G494" i="4"/>
  <c r="F494" i="4"/>
  <c r="E494" i="4"/>
  <c r="C494" i="4"/>
  <c r="B494" i="4"/>
  <c r="N493" i="4"/>
  <c r="M493" i="4"/>
  <c r="L493" i="4"/>
  <c r="K493" i="4"/>
  <c r="J493" i="4"/>
  <c r="I493" i="4"/>
  <c r="G493" i="4"/>
  <c r="F493" i="4"/>
  <c r="E493" i="4"/>
  <c r="C493" i="4"/>
  <c r="B493" i="4"/>
  <c r="N492" i="4"/>
  <c r="M492" i="4"/>
  <c r="L492" i="4"/>
  <c r="K492" i="4"/>
  <c r="J492" i="4"/>
  <c r="I492" i="4"/>
  <c r="G492" i="4"/>
  <c r="F492" i="4"/>
  <c r="E492" i="4"/>
  <c r="C492" i="4"/>
  <c r="B492" i="4"/>
  <c r="N491" i="4"/>
  <c r="M491" i="4"/>
  <c r="L491" i="4"/>
  <c r="K491" i="4"/>
  <c r="J491" i="4"/>
  <c r="I491" i="4"/>
  <c r="G491" i="4"/>
  <c r="F491" i="4"/>
  <c r="E491" i="4"/>
  <c r="C491" i="4"/>
  <c r="B491" i="4"/>
  <c r="N490" i="4"/>
  <c r="M490" i="4"/>
  <c r="L490" i="4"/>
  <c r="K490" i="4"/>
  <c r="J490" i="4"/>
  <c r="I490" i="4"/>
  <c r="G490" i="4"/>
  <c r="F490" i="4"/>
  <c r="E490" i="4"/>
  <c r="C490" i="4"/>
  <c r="B490" i="4"/>
  <c r="N489" i="4"/>
  <c r="M489" i="4"/>
  <c r="L489" i="4"/>
  <c r="K489" i="4"/>
  <c r="J489" i="4"/>
  <c r="I489" i="4"/>
  <c r="G489" i="4"/>
  <c r="F489" i="4"/>
  <c r="E489" i="4"/>
  <c r="C489" i="4"/>
  <c r="B489" i="4"/>
  <c r="N488" i="4"/>
  <c r="M488" i="4"/>
  <c r="L488" i="4"/>
  <c r="K488" i="4"/>
  <c r="J488" i="4"/>
  <c r="I488" i="4"/>
  <c r="G488" i="4"/>
  <c r="F488" i="4"/>
  <c r="E488" i="4"/>
  <c r="C488" i="4"/>
  <c r="B488" i="4"/>
  <c r="N487" i="4"/>
  <c r="M487" i="4"/>
  <c r="L487" i="4"/>
  <c r="K487" i="4"/>
  <c r="J487" i="4"/>
  <c r="I487" i="4"/>
  <c r="G487" i="4"/>
  <c r="F487" i="4"/>
  <c r="E487" i="4"/>
  <c r="C487" i="4"/>
  <c r="B487" i="4"/>
  <c r="N486" i="4"/>
  <c r="M486" i="4"/>
  <c r="L486" i="4"/>
  <c r="K486" i="4"/>
  <c r="J486" i="4"/>
  <c r="I486" i="4"/>
  <c r="G486" i="4"/>
  <c r="F486" i="4"/>
  <c r="E486" i="4"/>
  <c r="C486" i="4"/>
  <c r="B486" i="4"/>
  <c r="N485" i="4"/>
  <c r="M485" i="4"/>
  <c r="L485" i="4"/>
  <c r="K485" i="4"/>
  <c r="J485" i="4"/>
  <c r="I485" i="4"/>
  <c r="G485" i="4"/>
  <c r="F485" i="4"/>
  <c r="E485" i="4"/>
  <c r="C485" i="4"/>
  <c r="B485" i="4"/>
  <c r="N484" i="4"/>
  <c r="M484" i="4"/>
  <c r="L484" i="4"/>
  <c r="K484" i="4"/>
  <c r="J484" i="4"/>
  <c r="I484" i="4"/>
  <c r="G484" i="4"/>
  <c r="F484" i="4"/>
  <c r="E484" i="4"/>
  <c r="C484" i="4"/>
  <c r="B484" i="4"/>
  <c r="N483" i="4"/>
  <c r="M483" i="4"/>
  <c r="L483" i="4"/>
  <c r="K483" i="4"/>
  <c r="J483" i="4"/>
  <c r="I483" i="4"/>
  <c r="G483" i="4"/>
  <c r="F483" i="4"/>
  <c r="E483" i="4"/>
  <c r="C483" i="4"/>
  <c r="B483" i="4"/>
  <c r="N482" i="4"/>
  <c r="M482" i="4"/>
  <c r="L482" i="4"/>
  <c r="K482" i="4"/>
  <c r="J482" i="4"/>
  <c r="I482" i="4"/>
  <c r="G482" i="4"/>
  <c r="F482" i="4"/>
  <c r="E482" i="4"/>
  <c r="C482" i="4"/>
  <c r="B482" i="4"/>
  <c r="N481" i="4"/>
  <c r="M481" i="4"/>
  <c r="L481" i="4"/>
  <c r="K481" i="4"/>
  <c r="J481" i="4"/>
  <c r="I481" i="4"/>
  <c r="G481" i="4"/>
  <c r="F481" i="4"/>
  <c r="E481" i="4"/>
  <c r="C481" i="4"/>
  <c r="B481" i="4"/>
  <c r="N480" i="4"/>
  <c r="M480" i="4"/>
  <c r="L480" i="4"/>
  <c r="K480" i="4"/>
  <c r="J480" i="4"/>
  <c r="I480" i="4"/>
  <c r="G480" i="4"/>
  <c r="F480" i="4"/>
  <c r="E480" i="4"/>
  <c r="C480" i="4"/>
  <c r="B480" i="4"/>
  <c r="N479" i="4"/>
  <c r="M479" i="4"/>
  <c r="L479" i="4"/>
  <c r="K479" i="4"/>
  <c r="J479" i="4"/>
  <c r="I479" i="4"/>
  <c r="G479" i="4"/>
  <c r="F479" i="4"/>
  <c r="E479" i="4"/>
  <c r="C479" i="4"/>
  <c r="B479" i="4"/>
  <c r="N478" i="4"/>
  <c r="M478" i="4"/>
  <c r="L478" i="4"/>
  <c r="K478" i="4"/>
  <c r="J478" i="4"/>
  <c r="I478" i="4"/>
  <c r="G478" i="4"/>
  <c r="F478" i="4"/>
  <c r="E478" i="4"/>
  <c r="C478" i="4"/>
  <c r="B478" i="4"/>
  <c r="N477" i="4"/>
  <c r="M477" i="4"/>
  <c r="L477" i="4"/>
  <c r="K477" i="4"/>
  <c r="J477" i="4"/>
  <c r="I477" i="4"/>
  <c r="G477" i="4"/>
  <c r="F477" i="4"/>
  <c r="E477" i="4"/>
  <c r="C477" i="4"/>
  <c r="B477" i="4"/>
  <c r="N476" i="4"/>
  <c r="M476" i="4"/>
  <c r="L476" i="4"/>
  <c r="K476" i="4"/>
  <c r="J476" i="4"/>
  <c r="I476" i="4"/>
  <c r="G476" i="4"/>
  <c r="F476" i="4"/>
  <c r="E476" i="4"/>
  <c r="C476" i="4"/>
  <c r="B476" i="4"/>
  <c r="N475" i="4"/>
  <c r="M475" i="4"/>
  <c r="L475" i="4"/>
  <c r="K475" i="4"/>
  <c r="J475" i="4"/>
  <c r="I475" i="4"/>
  <c r="G475" i="4"/>
  <c r="F475" i="4"/>
  <c r="E475" i="4"/>
  <c r="C475" i="4"/>
  <c r="B475" i="4"/>
  <c r="N474" i="4"/>
  <c r="M474" i="4"/>
  <c r="L474" i="4"/>
  <c r="K474" i="4"/>
  <c r="J474" i="4"/>
  <c r="I474" i="4"/>
  <c r="G474" i="4"/>
  <c r="F474" i="4"/>
  <c r="E474" i="4"/>
  <c r="C474" i="4"/>
  <c r="B474" i="4"/>
  <c r="N473" i="4"/>
  <c r="M473" i="4"/>
  <c r="L473" i="4"/>
  <c r="K473" i="4"/>
  <c r="J473" i="4"/>
  <c r="I473" i="4"/>
  <c r="G473" i="4"/>
  <c r="F473" i="4"/>
  <c r="E473" i="4"/>
  <c r="C473" i="4"/>
  <c r="B473" i="4"/>
  <c r="N472" i="4"/>
  <c r="M472" i="4"/>
  <c r="L472" i="4"/>
  <c r="K472" i="4"/>
  <c r="J472" i="4"/>
  <c r="I472" i="4"/>
  <c r="G472" i="4"/>
  <c r="F472" i="4"/>
  <c r="E472" i="4"/>
  <c r="C472" i="4"/>
  <c r="B472" i="4"/>
  <c r="N471" i="4"/>
  <c r="M471" i="4"/>
  <c r="L471" i="4"/>
  <c r="K471" i="4"/>
  <c r="J471" i="4"/>
  <c r="I471" i="4"/>
  <c r="G471" i="4"/>
  <c r="F471" i="4"/>
  <c r="E471" i="4"/>
  <c r="C471" i="4"/>
  <c r="B471" i="4"/>
  <c r="N470" i="4"/>
  <c r="M470" i="4"/>
  <c r="L470" i="4"/>
  <c r="K470" i="4"/>
  <c r="J470" i="4"/>
  <c r="I470" i="4"/>
  <c r="G470" i="4"/>
  <c r="F470" i="4"/>
  <c r="E470" i="4"/>
  <c r="C470" i="4"/>
  <c r="B470" i="4"/>
  <c r="N469" i="4"/>
  <c r="M469" i="4"/>
  <c r="L469" i="4"/>
  <c r="K469" i="4"/>
  <c r="J469" i="4"/>
  <c r="I469" i="4"/>
  <c r="G469" i="4"/>
  <c r="F469" i="4"/>
  <c r="E469" i="4"/>
  <c r="C469" i="4"/>
  <c r="B469" i="4"/>
  <c r="N468" i="4"/>
  <c r="M468" i="4"/>
  <c r="L468" i="4"/>
  <c r="K468" i="4"/>
  <c r="J468" i="4"/>
  <c r="I468" i="4"/>
  <c r="G468" i="4"/>
  <c r="F468" i="4"/>
  <c r="E468" i="4"/>
  <c r="C468" i="4"/>
  <c r="B468" i="4"/>
  <c r="N467" i="4"/>
  <c r="M467" i="4"/>
  <c r="L467" i="4"/>
  <c r="K467" i="4"/>
  <c r="J467" i="4"/>
  <c r="I467" i="4"/>
  <c r="G467" i="4"/>
  <c r="F467" i="4"/>
  <c r="E467" i="4"/>
  <c r="C467" i="4"/>
  <c r="B467" i="4"/>
  <c r="N466" i="4"/>
  <c r="M466" i="4"/>
  <c r="L466" i="4"/>
  <c r="K466" i="4"/>
  <c r="J466" i="4"/>
  <c r="I466" i="4"/>
  <c r="G466" i="4"/>
  <c r="F466" i="4"/>
  <c r="E466" i="4"/>
  <c r="C466" i="4"/>
  <c r="B466" i="4"/>
  <c r="N465" i="4"/>
  <c r="M465" i="4"/>
  <c r="L465" i="4"/>
  <c r="K465" i="4"/>
  <c r="J465" i="4"/>
  <c r="I465" i="4"/>
  <c r="G465" i="4"/>
  <c r="F465" i="4"/>
  <c r="E465" i="4"/>
  <c r="C465" i="4"/>
  <c r="B465" i="4"/>
  <c r="N464" i="4"/>
  <c r="M464" i="4"/>
  <c r="L464" i="4"/>
  <c r="K464" i="4"/>
  <c r="J464" i="4"/>
  <c r="I464" i="4"/>
  <c r="G464" i="4"/>
  <c r="F464" i="4"/>
  <c r="E464" i="4"/>
  <c r="C464" i="4"/>
  <c r="B464" i="4"/>
  <c r="N463" i="4"/>
  <c r="M463" i="4"/>
  <c r="L463" i="4"/>
  <c r="K463" i="4"/>
  <c r="J463" i="4"/>
  <c r="I463" i="4"/>
  <c r="G463" i="4"/>
  <c r="F463" i="4"/>
  <c r="E463" i="4"/>
  <c r="C463" i="4"/>
  <c r="B463" i="4"/>
  <c r="N462" i="4"/>
  <c r="M462" i="4"/>
  <c r="L462" i="4"/>
  <c r="K462" i="4"/>
  <c r="J462" i="4"/>
  <c r="I462" i="4"/>
  <c r="G462" i="4"/>
  <c r="F462" i="4"/>
  <c r="E462" i="4"/>
  <c r="C462" i="4"/>
  <c r="B462" i="4"/>
  <c r="N461" i="4"/>
  <c r="M461" i="4"/>
  <c r="L461" i="4"/>
  <c r="K461" i="4"/>
  <c r="J461" i="4"/>
  <c r="I461" i="4"/>
  <c r="G461" i="4"/>
  <c r="F461" i="4"/>
  <c r="E461" i="4"/>
  <c r="C461" i="4"/>
  <c r="B461" i="4"/>
  <c r="N460" i="4"/>
  <c r="M460" i="4"/>
  <c r="L460" i="4"/>
  <c r="K460" i="4"/>
  <c r="J460" i="4"/>
  <c r="I460" i="4"/>
  <c r="G460" i="4"/>
  <c r="F460" i="4"/>
  <c r="E460" i="4"/>
  <c r="C460" i="4"/>
  <c r="B460" i="4"/>
  <c r="N459" i="4"/>
  <c r="M459" i="4"/>
  <c r="L459" i="4"/>
  <c r="K459" i="4"/>
  <c r="J459" i="4"/>
  <c r="I459" i="4"/>
  <c r="G459" i="4"/>
  <c r="F459" i="4"/>
  <c r="E459" i="4"/>
  <c r="C459" i="4"/>
  <c r="B459" i="4"/>
  <c r="N458" i="4"/>
  <c r="M458" i="4"/>
  <c r="L458" i="4"/>
  <c r="K458" i="4"/>
  <c r="J458" i="4"/>
  <c r="I458" i="4"/>
  <c r="G458" i="4"/>
  <c r="F458" i="4"/>
  <c r="E458" i="4"/>
  <c r="C458" i="4"/>
  <c r="B458" i="4"/>
  <c r="N457" i="4"/>
  <c r="M457" i="4"/>
  <c r="L457" i="4"/>
  <c r="K457" i="4"/>
  <c r="J457" i="4"/>
  <c r="I457" i="4"/>
  <c r="G457" i="4"/>
  <c r="F457" i="4"/>
  <c r="E457" i="4"/>
  <c r="C457" i="4"/>
  <c r="B457" i="4"/>
  <c r="N456" i="4"/>
  <c r="M456" i="4"/>
  <c r="L456" i="4"/>
  <c r="K456" i="4"/>
  <c r="J456" i="4"/>
  <c r="I456" i="4"/>
  <c r="G456" i="4"/>
  <c r="F456" i="4"/>
  <c r="E456" i="4"/>
  <c r="C456" i="4"/>
  <c r="B456" i="4"/>
  <c r="N455" i="4"/>
  <c r="M455" i="4"/>
  <c r="L455" i="4"/>
  <c r="K455" i="4"/>
  <c r="J455" i="4"/>
  <c r="I455" i="4"/>
  <c r="G455" i="4"/>
  <c r="F455" i="4"/>
  <c r="E455" i="4"/>
  <c r="C455" i="4"/>
  <c r="B455" i="4"/>
  <c r="N454" i="4"/>
  <c r="M454" i="4"/>
  <c r="L454" i="4"/>
  <c r="K454" i="4"/>
  <c r="J454" i="4"/>
  <c r="I454" i="4"/>
  <c r="G454" i="4"/>
  <c r="F454" i="4"/>
  <c r="E454" i="4"/>
  <c r="C454" i="4"/>
  <c r="B454" i="4"/>
  <c r="N453" i="4"/>
  <c r="M453" i="4"/>
  <c r="L453" i="4"/>
  <c r="K453" i="4"/>
  <c r="J453" i="4"/>
  <c r="I453" i="4"/>
  <c r="G453" i="4"/>
  <c r="F453" i="4"/>
  <c r="E453" i="4"/>
  <c r="C453" i="4"/>
  <c r="B453" i="4"/>
  <c r="N452" i="4"/>
  <c r="M452" i="4"/>
  <c r="L452" i="4"/>
  <c r="K452" i="4"/>
  <c r="J452" i="4"/>
  <c r="I452" i="4"/>
  <c r="G452" i="4"/>
  <c r="F452" i="4"/>
  <c r="E452" i="4"/>
  <c r="C452" i="4"/>
  <c r="B452" i="4"/>
  <c r="N451" i="4"/>
  <c r="M451" i="4"/>
  <c r="L451" i="4"/>
  <c r="K451" i="4"/>
  <c r="J451" i="4"/>
  <c r="I451" i="4"/>
  <c r="G451" i="4"/>
  <c r="F451" i="4"/>
  <c r="E451" i="4"/>
  <c r="C451" i="4"/>
  <c r="B451" i="4"/>
  <c r="N450" i="4"/>
  <c r="M450" i="4"/>
  <c r="L450" i="4"/>
  <c r="K450" i="4"/>
  <c r="J450" i="4"/>
  <c r="I450" i="4"/>
  <c r="G450" i="4"/>
  <c r="F450" i="4"/>
  <c r="E450" i="4"/>
  <c r="C450" i="4"/>
  <c r="B450" i="4"/>
  <c r="N449" i="4"/>
  <c r="M449" i="4"/>
  <c r="L449" i="4"/>
  <c r="K449" i="4"/>
  <c r="J449" i="4"/>
  <c r="I449" i="4"/>
  <c r="G449" i="4"/>
  <c r="F449" i="4"/>
  <c r="E449" i="4"/>
  <c r="C449" i="4"/>
  <c r="B449" i="4"/>
  <c r="N448" i="4"/>
  <c r="M448" i="4"/>
  <c r="L448" i="4"/>
  <c r="K448" i="4"/>
  <c r="J448" i="4"/>
  <c r="I448" i="4"/>
  <c r="G448" i="4"/>
  <c r="F448" i="4"/>
  <c r="E448" i="4"/>
  <c r="C448" i="4"/>
  <c r="B448" i="4"/>
  <c r="N447" i="4"/>
  <c r="M447" i="4"/>
  <c r="L447" i="4"/>
  <c r="K447" i="4"/>
  <c r="J447" i="4"/>
  <c r="I447" i="4"/>
  <c r="G447" i="4"/>
  <c r="F447" i="4"/>
  <c r="E447" i="4"/>
  <c r="C447" i="4"/>
  <c r="B447" i="4"/>
  <c r="N446" i="4"/>
  <c r="M446" i="4"/>
  <c r="L446" i="4"/>
  <c r="K446" i="4"/>
  <c r="J446" i="4"/>
  <c r="I446" i="4"/>
  <c r="G446" i="4"/>
  <c r="F446" i="4"/>
  <c r="E446" i="4"/>
  <c r="C446" i="4"/>
  <c r="B446" i="4"/>
  <c r="N445" i="4"/>
  <c r="M445" i="4"/>
  <c r="L445" i="4"/>
  <c r="K445" i="4"/>
  <c r="J445" i="4"/>
  <c r="I445" i="4"/>
  <c r="G445" i="4"/>
  <c r="F445" i="4"/>
  <c r="E445" i="4"/>
  <c r="C445" i="4"/>
  <c r="B445" i="4"/>
  <c r="N444" i="4"/>
  <c r="M444" i="4"/>
  <c r="L444" i="4"/>
  <c r="K444" i="4"/>
  <c r="J444" i="4"/>
  <c r="I444" i="4"/>
  <c r="G444" i="4"/>
  <c r="F444" i="4"/>
  <c r="E444" i="4"/>
  <c r="C444" i="4"/>
  <c r="B444" i="4"/>
  <c r="N443" i="4"/>
  <c r="M443" i="4"/>
  <c r="L443" i="4"/>
  <c r="K443" i="4"/>
  <c r="J443" i="4"/>
  <c r="I443" i="4"/>
  <c r="G443" i="4"/>
  <c r="F443" i="4"/>
  <c r="E443" i="4"/>
  <c r="C443" i="4"/>
  <c r="B443" i="4"/>
  <c r="N442" i="4"/>
  <c r="M442" i="4"/>
  <c r="L442" i="4"/>
  <c r="K442" i="4"/>
  <c r="J442" i="4"/>
  <c r="I442" i="4"/>
  <c r="G442" i="4"/>
  <c r="F442" i="4"/>
  <c r="E442" i="4"/>
  <c r="C442" i="4"/>
  <c r="B442" i="4"/>
  <c r="N441" i="4"/>
  <c r="M441" i="4"/>
  <c r="L441" i="4"/>
  <c r="K441" i="4"/>
  <c r="J441" i="4"/>
  <c r="I441" i="4"/>
  <c r="G441" i="4"/>
  <c r="F441" i="4"/>
  <c r="E441" i="4"/>
  <c r="C441" i="4"/>
  <c r="B441" i="4"/>
  <c r="N440" i="4"/>
  <c r="M440" i="4"/>
  <c r="L440" i="4"/>
  <c r="K440" i="4"/>
  <c r="J440" i="4"/>
  <c r="I440" i="4"/>
  <c r="G440" i="4"/>
  <c r="F440" i="4"/>
  <c r="E440" i="4"/>
  <c r="C440" i="4"/>
  <c r="B440" i="4"/>
  <c r="N439" i="4"/>
  <c r="M439" i="4"/>
  <c r="L439" i="4"/>
  <c r="K439" i="4"/>
  <c r="J439" i="4"/>
  <c r="I439" i="4"/>
  <c r="G439" i="4"/>
  <c r="F439" i="4"/>
  <c r="E439" i="4"/>
  <c r="C439" i="4"/>
  <c r="B439" i="4"/>
  <c r="N438" i="4"/>
  <c r="M438" i="4"/>
  <c r="L438" i="4"/>
  <c r="K438" i="4"/>
  <c r="J438" i="4"/>
  <c r="I438" i="4"/>
  <c r="G438" i="4"/>
  <c r="F438" i="4"/>
  <c r="E438" i="4"/>
  <c r="C438" i="4"/>
  <c r="B438" i="4"/>
  <c r="N437" i="4"/>
  <c r="M437" i="4"/>
  <c r="L437" i="4"/>
  <c r="K437" i="4"/>
  <c r="J437" i="4"/>
  <c r="I437" i="4"/>
  <c r="G437" i="4"/>
  <c r="F437" i="4"/>
  <c r="E437" i="4"/>
  <c r="C437" i="4"/>
  <c r="B437" i="4"/>
  <c r="N436" i="4"/>
  <c r="M436" i="4"/>
  <c r="L436" i="4"/>
  <c r="K436" i="4"/>
  <c r="J436" i="4"/>
  <c r="I436" i="4"/>
  <c r="G436" i="4"/>
  <c r="F436" i="4"/>
  <c r="E436" i="4"/>
  <c r="C436" i="4"/>
  <c r="B436" i="4"/>
  <c r="N435" i="4"/>
  <c r="M435" i="4"/>
  <c r="L435" i="4"/>
  <c r="K435" i="4"/>
  <c r="J435" i="4"/>
  <c r="I435" i="4"/>
  <c r="G435" i="4"/>
  <c r="F435" i="4"/>
  <c r="E435" i="4"/>
  <c r="C435" i="4"/>
  <c r="B435" i="4"/>
  <c r="N434" i="4"/>
  <c r="M434" i="4"/>
  <c r="L434" i="4"/>
  <c r="K434" i="4"/>
  <c r="J434" i="4"/>
  <c r="I434" i="4"/>
  <c r="G434" i="4"/>
  <c r="F434" i="4"/>
  <c r="E434" i="4"/>
  <c r="C434" i="4"/>
  <c r="B434" i="4"/>
  <c r="N433" i="4"/>
  <c r="M433" i="4"/>
  <c r="L433" i="4"/>
  <c r="K433" i="4"/>
  <c r="J433" i="4"/>
  <c r="I433" i="4"/>
  <c r="G433" i="4"/>
  <c r="F433" i="4"/>
  <c r="E433" i="4"/>
  <c r="C433" i="4"/>
  <c r="B433" i="4"/>
  <c r="N432" i="4"/>
  <c r="M432" i="4"/>
  <c r="L432" i="4"/>
  <c r="K432" i="4"/>
  <c r="J432" i="4"/>
  <c r="I432" i="4"/>
  <c r="G432" i="4"/>
  <c r="F432" i="4"/>
  <c r="E432" i="4"/>
  <c r="C432" i="4"/>
  <c r="B432" i="4"/>
  <c r="N431" i="4"/>
  <c r="M431" i="4"/>
  <c r="L431" i="4"/>
  <c r="K431" i="4"/>
  <c r="J431" i="4"/>
  <c r="I431" i="4"/>
  <c r="G431" i="4"/>
  <c r="F431" i="4"/>
  <c r="E431" i="4"/>
  <c r="C431" i="4"/>
  <c r="B431" i="4"/>
  <c r="N430" i="4"/>
  <c r="M430" i="4"/>
  <c r="L430" i="4"/>
  <c r="K430" i="4"/>
  <c r="J430" i="4"/>
  <c r="I430" i="4"/>
  <c r="G430" i="4"/>
  <c r="F430" i="4"/>
  <c r="E430" i="4"/>
  <c r="C430" i="4"/>
  <c r="B430" i="4"/>
  <c r="N429" i="4"/>
  <c r="M429" i="4"/>
  <c r="L429" i="4"/>
  <c r="K429" i="4"/>
  <c r="J429" i="4"/>
  <c r="I429" i="4"/>
  <c r="G429" i="4"/>
  <c r="F429" i="4"/>
  <c r="E429" i="4"/>
  <c r="C429" i="4"/>
  <c r="B429" i="4"/>
  <c r="N428" i="4"/>
  <c r="M428" i="4"/>
  <c r="L428" i="4"/>
  <c r="K428" i="4"/>
  <c r="J428" i="4"/>
  <c r="I428" i="4"/>
  <c r="G428" i="4"/>
  <c r="F428" i="4"/>
  <c r="E428" i="4"/>
  <c r="C428" i="4"/>
  <c r="B428" i="4"/>
  <c r="N427" i="4"/>
  <c r="M427" i="4"/>
  <c r="L427" i="4"/>
  <c r="K427" i="4"/>
  <c r="J427" i="4"/>
  <c r="I427" i="4"/>
  <c r="G427" i="4"/>
  <c r="F427" i="4"/>
  <c r="E427" i="4"/>
  <c r="C427" i="4"/>
  <c r="B427" i="4"/>
  <c r="N426" i="4"/>
  <c r="M426" i="4"/>
  <c r="L426" i="4"/>
  <c r="K426" i="4"/>
  <c r="J426" i="4"/>
  <c r="I426" i="4"/>
  <c r="G426" i="4"/>
  <c r="F426" i="4"/>
  <c r="E426" i="4"/>
  <c r="C426" i="4"/>
  <c r="B426" i="4"/>
  <c r="N425" i="4"/>
  <c r="M425" i="4"/>
  <c r="L425" i="4"/>
  <c r="K425" i="4"/>
  <c r="J425" i="4"/>
  <c r="I425" i="4"/>
  <c r="G425" i="4"/>
  <c r="F425" i="4"/>
  <c r="E425" i="4"/>
  <c r="C425" i="4"/>
  <c r="B425" i="4"/>
  <c r="N424" i="4"/>
  <c r="M424" i="4"/>
  <c r="L424" i="4"/>
  <c r="K424" i="4"/>
  <c r="J424" i="4"/>
  <c r="I424" i="4"/>
  <c r="G424" i="4"/>
  <c r="F424" i="4"/>
  <c r="E424" i="4"/>
  <c r="C424" i="4"/>
  <c r="B424" i="4"/>
  <c r="N423" i="4"/>
  <c r="M423" i="4"/>
  <c r="L423" i="4"/>
  <c r="K423" i="4"/>
  <c r="J423" i="4"/>
  <c r="I423" i="4"/>
  <c r="G423" i="4"/>
  <c r="F423" i="4"/>
  <c r="E423" i="4"/>
  <c r="C423" i="4"/>
  <c r="B423" i="4"/>
  <c r="N422" i="4"/>
  <c r="M422" i="4"/>
  <c r="L422" i="4"/>
  <c r="K422" i="4"/>
  <c r="J422" i="4"/>
  <c r="I422" i="4"/>
  <c r="G422" i="4"/>
  <c r="F422" i="4"/>
  <c r="E422" i="4"/>
  <c r="C422" i="4"/>
  <c r="B422" i="4"/>
  <c r="N421" i="4"/>
  <c r="M421" i="4"/>
  <c r="L421" i="4"/>
  <c r="K421" i="4"/>
  <c r="J421" i="4"/>
  <c r="I421" i="4"/>
  <c r="G421" i="4"/>
  <c r="F421" i="4"/>
  <c r="E421" i="4"/>
  <c r="C421" i="4"/>
  <c r="B421" i="4"/>
  <c r="N420" i="4"/>
  <c r="M420" i="4"/>
  <c r="L420" i="4"/>
  <c r="K420" i="4"/>
  <c r="J420" i="4"/>
  <c r="I420" i="4"/>
  <c r="G420" i="4"/>
  <c r="F420" i="4"/>
  <c r="E420" i="4"/>
  <c r="C420" i="4"/>
  <c r="B420" i="4"/>
  <c r="N419" i="4"/>
  <c r="M419" i="4"/>
  <c r="L419" i="4"/>
  <c r="K419" i="4"/>
  <c r="J419" i="4"/>
  <c r="I419" i="4"/>
  <c r="G419" i="4"/>
  <c r="F419" i="4"/>
  <c r="E419" i="4"/>
  <c r="C419" i="4"/>
  <c r="B419" i="4"/>
  <c r="N418" i="4"/>
  <c r="M418" i="4"/>
  <c r="L418" i="4"/>
  <c r="K418" i="4"/>
  <c r="J418" i="4"/>
  <c r="I418" i="4"/>
  <c r="G418" i="4"/>
  <c r="F418" i="4"/>
  <c r="E418" i="4"/>
  <c r="C418" i="4"/>
  <c r="B418" i="4"/>
  <c r="N417" i="4"/>
  <c r="M417" i="4"/>
  <c r="L417" i="4"/>
  <c r="K417" i="4"/>
  <c r="J417" i="4"/>
  <c r="I417" i="4"/>
  <c r="G417" i="4"/>
  <c r="F417" i="4"/>
  <c r="E417" i="4"/>
  <c r="C417" i="4"/>
  <c r="B417" i="4"/>
  <c r="N416" i="4"/>
  <c r="M416" i="4"/>
  <c r="L416" i="4"/>
  <c r="K416" i="4"/>
  <c r="J416" i="4"/>
  <c r="I416" i="4"/>
  <c r="G416" i="4"/>
  <c r="F416" i="4"/>
  <c r="E416" i="4"/>
  <c r="C416" i="4"/>
  <c r="B416" i="4"/>
  <c r="N415" i="4"/>
  <c r="M415" i="4"/>
  <c r="L415" i="4"/>
  <c r="K415" i="4"/>
  <c r="J415" i="4"/>
  <c r="I415" i="4"/>
  <c r="G415" i="4"/>
  <c r="F415" i="4"/>
  <c r="E415" i="4"/>
  <c r="C415" i="4"/>
  <c r="B415" i="4"/>
  <c r="N414" i="4"/>
  <c r="M414" i="4"/>
  <c r="L414" i="4"/>
  <c r="K414" i="4"/>
  <c r="J414" i="4"/>
  <c r="I414" i="4"/>
  <c r="G414" i="4"/>
  <c r="F414" i="4"/>
  <c r="E414" i="4"/>
  <c r="C414" i="4"/>
  <c r="B414" i="4"/>
  <c r="N413" i="4"/>
  <c r="M413" i="4"/>
  <c r="L413" i="4"/>
  <c r="K413" i="4"/>
  <c r="J413" i="4"/>
  <c r="I413" i="4"/>
  <c r="G413" i="4"/>
  <c r="F413" i="4"/>
  <c r="E413" i="4"/>
  <c r="C413" i="4"/>
  <c r="B413" i="4"/>
  <c r="N412" i="4"/>
  <c r="M412" i="4"/>
  <c r="L412" i="4"/>
  <c r="K412" i="4"/>
  <c r="J412" i="4"/>
  <c r="I412" i="4"/>
  <c r="G412" i="4"/>
  <c r="F412" i="4"/>
  <c r="E412" i="4"/>
  <c r="C412" i="4"/>
  <c r="B412" i="4"/>
  <c r="N411" i="4"/>
  <c r="M411" i="4"/>
  <c r="L411" i="4"/>
  <c r="K411" i="4"/>
  <c r="J411" i="4"/>
  <c r="I411" i="4"/>
  <c r="G411" i="4"/>
  <c r="F411" i="4"/>
  <c r="E411" i="4"/>
  <c r="C411" i="4"/>
  <c r="B411" i="4"/>
  <c r="N410" i="4"/>
  <c r="M410" i="4"/>
  <c r="L410" i="4"/>
  <c r="K410" i="4"/>
  <c r="J410" i="4"/>
  <c r="I410" i="4"/>
  <c r="G410" i="4"/>
  <c r="F410" i="4"/>
  <c r="E410" i="4"/>
  <c r="C410" i="4"/>
  <c r="B410" i="4"/>
  <c r="N409" i="4"/>
  <c r="M409" i="4"/>
  <c r="L409" i="4"/>
  <c r="K409" i="4"/>
  <c r="J409" i="4"/>
  <c r="I409" i="4"/>
  <c r="G409" i="4"/>
  <c r="F409" i="4"/>
  <c r="E409" i="4"/>
  <c r="C409" i="4"/>
  <c r="B409" i="4"/>
  <c r="N408" i="4"/>
  <c r="M408" i="4"/>
  <c r="L408" i="4"/>
  <c r="K408" i="4"/>
  <c r="J408" i="4"/>
  <c r="I408" i="4"/>
  <c r="G408" i="4"/>
  <c r="F408" i="4"/>
  <c r="E408" i="4"/>
  <c r="C408" i="4"/>
  <c r="B408" i="4"/>
  <c r="N407" i="4"/>
  <c r="M407" i="4"/>
  <c r="L407" i="4"/>
  <c r="K407" i="4"/>
  <c r="J407" i="4"/>
  <c r="I407" i="4"/>
  <c r="G407" i="4"/>
  <c r="F407" i="4"/>
  <c r="E407" i="4"/>
  <c r="C407" i="4"/>
  <c r="B407" i="4"/>
  <c r="N406" i="4"/>
  <c r="M406" i="4"/>
  <c r="L406" i="4"/>
  <c r="K406" i="4"/>
  <c r="J406" i="4"/>
  <c r="I406" i="4"/>
  <c r="G406" i="4"/>
  <c r="F406" i="4"/>
  <c r="E406" i="4"/>
  <c r="C406" i="4"/>
  <c r="B406" i="4"/>
  <c r="N405" i="4"/>
  <c r="M405" i="4"/>
  <c r="L405" i="4"/>
  <c r="K405" i="4"/>
  <c r="J405" i="4"/>
  <c r="I405" i="4"/>
  <c r="G405" i="4"/>
  <c r="F405" i="4"/>
  <c r="E405" i="4"/>
  <c r="C405" i="4"/>
  <c r="B405" i="4"/>
  <c r="N404" i="4"/>
  <c r="M404" i="4"/>
  <c r="L404" i="4"/>
  <c r="K404" i="4"/>
  <c r="J404" i="4"/>
  <c r="I404" i="4"/>
  <c r="G404" i="4"/>
  <c r="F404" i="4"/>
  <c r="E404" i="4"/>
  <c r="C404" i="4"/>
  <c r="B404" i="4"/>
  <c r="N403" i="4"/>
  <c r="M403" i="4"/>
  <c r="L403" i="4"/>
  <c r="K403" i="4"/>
  <c r="J403" i="4"/>
  <c r="I403" i="4"/>
  <c r="G403" i="4"/>
  <c r="F403" i="4"/>
  <c r="E403" i="4"/>
  <c r="C403" i="4"/>
  <c r="B403" i="4"/>
  <c r="N402" i="4"/>
  <c r="M402" i="4"/>
  <c r="L402" i="4"/>
  <c r="K402" i="4"/>
  <c r="J402" i="4"/>
  <c r="I402" i="4"/>
  <c r="G402" i="4"/>
  <c r="F402" i="4"/>
  <c r="E402" i="4"/>
  <c r="C402" i="4"/>
  <c r="B402" i="4"/>
  <c r="N401" i="4"/>
  <c r="M401" i="4"/>
  <c r="L401" i="4"/>
  <c r="K401" i="4"/>
  <c r="J401" i="4"/>
  <c r="I401" i="4"/>
  <c r="G401" i="4"/>
  <c r="F401" i="4"/>
  <c r="E401" i="4"/>
  <c r="C401" i="4"/>
  <c r="B401" i="4"/>
  <c r="N400" i="4"/>
  <c r="M400" i="4"/>
  <c r="L400" i="4"/>
  <c r="K400" i="4"/>
  <c r="J400" i="4"/>
  <c r="I400" i="4"/>
  <c r="G400" i="4"/>
  <c r="F400" i="4"/>
  <c r="E400" i="4"/>
  <c r="C400" i="4"/>
  <c r="B400" i="4"/>
  <c r="N399" i="4"/>
  <c r="M399" i="4"/>
  <c r="L399" i="4"/>
  <c r="K399" i="4"/>
  <c r="J399" i="4"/>
  <c r="I399" i="4"/>
  <c r="G399" i="4"/>
  <c r="F399" i="4"/>
  <c r="E399" i="4"/>
  <c r="C399" i="4"/>
  <c r="B399" i="4"/>
  <c r="N398" i="4"/>
  <c r="M398" i="4"/>
  <c r="L398" i="4"/>
  <c r="K398" i="4"/>
  <c r="J398" i="4"/>
  <c r="I398" i="4"/>
  <c r="G398" i="4"/>
  <c r="F398" i="4"/>
  <c r="E398" i="4"/>
  <c r="C398" i="4"/>
  <c r="B398" i="4"/>
  <c r="N397" i="4"/>
  <c r="M397" i="4"/>
  <c r="L397" i="4"/>
  <c r="K397" i="4"/>
  <c r="J397" i="4"/>
  <c r="I397" i="4"/>
  <c r="G397" i="4"/>
  <c r="F397" i="4"/>
  <c r="E397" i="4"/>
  <c r="C397" i="4"/>
  <c r="B397" i="4"/>
  <c r="N396" i="4"/>
  <c r="M396" i="4"/>
  <c r="L396" i="4"/>
  <c r="K396" i="4"/>
  <c r="J396" i="4"/>
  <c r="I396" i="4"/>
  <c r="G396" i="4"/>
  <c r="F396" i="4"/>
  <c r="E396" i="4"/>
  <c r="C396" i="4"/>
  <c r="B396" i="4"/>
  <c r="N395" i="4"/>
  <c r="M395" i="4"/>
  <c r="L395" i="4"/>
  <c r="K395" i="4"/>
  <c r="J395" i="4"/>
  <c r="I395" i="4"/>
  <c r="G395" i="4"/>
  <c r="F395" i="4"/>
  <c r="E395" i="4"/>
  <c r="C395" i="4"/>
  <c r="B395" i="4"/>
  <c r="N394" i="4"/>
  <c r="M394" i="4"/>
  <c r="L394" i="4"/>
  <c r="K394" i="4"/>
  <c r="J394" i="4"/>
  <c r="I394" i="4"/>
  <c r="G394" i="4"/>
  <c r="F394" i="4"/>
  <c r="E394" i="4"/>
  <c r="C394" i="4"/>
  <c r="B394" i="4"/>
  <c r="N393" i="4"/>
  <c r="M393" i="4"/>
  <c r="L393" i="4"/>
  <c r="K393" i="4"/>
  <c r="J393" i="4"/>
  <c r="I393" i="4"/>
  <c r="G393" i="4"/>
  <c r="F393" i="4"/>
  <c r="E393" i="4"/>
  <c r="C393" i="4"/>
  <c r="B393" i="4"/>
  <c r="N392" i="4"/>
  <c r="M392" i="4"/>
  <c r="L392" i="4"/>
  <c r="K392" i="4"/>
  <c r="J392" i="4"/>
  <c r="I392" i="4"/>
  <c r="G392" i="4"/>
  <c r="F392" i="4"/>
  <c r="E392" i="4"/>
  <c r="C392" i="4"/>
  <c r="B392" i="4"/>
  <c r="N391" i="4"/>
  <c r="M391" i="4"/>
  <c r="L391" i="4"/>
  <c r="K391" i="4"/>
  <c r="J391" i="4"/>
  <c r="I391" i="4"/>
  <c r="G391" i="4"/>
  <c r="F391" i="4"/>
  <c r="E391" i="4"/>
  <c r="C391" i="4"/>
  <c r="B391" i="4"/>
  <c r="N390" i="4"/>
  <c r="M390" i="4"/>
  <c r="L390" i="4"/>
  <c r="K390" i="4"/>
  <c r="J390" i="4"/>
  <c r="I390" i="4"/>
  <c r="G390" i="4"/>
  <c r="F390" i="4"/>
  <c r="E390" i="4"/>
  <c r="C390" i="4"/>
  <c r="B390" i="4"/>
  <c r="N389" i="4"/>
  <c r="M389" i="4"/>
  <c r="L389" i="4"/>
  <c r="K389" i="4"/>
  <c r="J389" i="4"/>
  <c r="I389" i="4"/>
  <c r="G389" i="4"/>
  <c r="F389" i="4"/>
  <c r="E389" i="4"/>
  <c r="C389" i="4"/>
  <c r="B389" i="4"/>
  <c r="N388" i="4"/>
  <c r="M388" i="4"/>
  <c r="L388" i="4"/>
  <c r="K388" i="4"/>
  <c r="J388" i="4"/>
  <c r="I388" i="4"/>
  <c r="G388" i="4"/>
  <c r="F388" i="4"/>
  <c r="E388" i="4"/>
  <c r="C388" i="4"/>
  <c r="B388" i="4"/>
  <c r="N387" i="4"/>
  <c r="M387" i="4"/>
  <c r="L387" i="4"/>
  <c r="K387" i="4"/>
  <c r="J387" i="4"/>
  <c r="I387" i="4"/>
  <c r="G387" i="4"/>
  <c r="F387" i="4"/>
  <c r="E387" i="4"/>
  <c r="C387" i="4"/>
  <c r="B387" i="4"/>
  <c r="N386" i="4"/>
  <c r="M386" i="4"/>
  <c r="L386" i="4"/>
  <c r="K386" i="4"/>
  <c r="J386" i="4"/>
  <c r="I386" i="4"/>
  <c r="G386" i="4"/>
  <c r="F386" i="4"/>
  <c r="E386" i="4"/>
  <c r="C386" i="4"/>
  <c r="B386" i="4"/>
  <c r="N385" i="4"/>
  <c r="M385" i="4"/>
  <c r="L385" i="4"/>
  <c r="K385" i="4"/>
  <c r="J385" i="4"/>
  <c r="I385" i="4"/>
  <c r="G385" i="4"/>
  <c r="F385" i="4"/>
  <c r="E385" i="4"/>
  <c r="C385" i="4"/>
  <c r="B385" i="4"/>
  <c r="N384" i="4"/>
  <c r="M384" i="4"/>
  <c r="L384" i="4"/>
  <c r="K384" i="4"/>
  <c r="J384" i="4"/>
  <c r="I384" i="4"/>
  <c r="G384" i="4"/>
  <c r="F384" i="4"/>
  <c r="E384" i="4"/>
  <c r="C384" i="4"/>
  <c r="B384" i="4"/>
  <c r="N383" i="4"/>
  <c r="M383" i="4"/>
  <c r="L383" i="4"/>
  <c r="K383" i="4"/>
  <c r="J383" i="4"/>
  <c r="I383" i="4"/>
  <c r="G383" i="4"/>
  <c r="F383" i="4"/>
  <c r="E383" i="4"/>
  <c r="C383" i="4"/>
  <c r="B383" i="4"/>
  <c r="N382" i="4"/>
  <c r="M382" i="4"/>
  <c r="L382" i="4"/>
  <c r="K382" i="4"/>
  <c r="J382" i="4"/>
  <c r="I382" i="4"/>
  <c r="G382" i="4"/>
  <c r="F382" i="4"/>
  <c r="E382" i="4"/>
  <c r="C382" i="4"/>
  <c r="B382" i="4"/>
  <c r="N381" i="4"/>
  <c r="M381" i="4"/>
  <c r="L381" i="4"/>
  <c r="K381" i="4"/>
  <c r="J381" i="4"/>
  <c r="I381" i="4"/>
  <c r="G381" i="4"/>
  <c r="F381" i="4"/>
  <c r="E381" i="4"/>
  <c r="C381" i="4"/>
  <c r="B381" i="4"/>
  <c r="N380" i="4"/>
  <c r="M380" i="4"/>
  <c r="L380" i="4"/>
  <c r="K380" i="4"/>
  <c r="J380" i="4"/>
  <c r="I380" i="4"/>
  <c r="G380" i="4"/>
  <c r="F380" i="4"/>
  <c r="E380" i="4"/>
  <c r="C380" i="4"/>
  <c r="B380" i="4"/>
  <c r="N379" i="4"/>
  <c r="M379" i="4"/>
  <c r="L379" i="4"/>
  <c r="K379" i="4"/>
  <c r="J379" i="4"/>
  <c r="I379" i="4"/>
  <c r="G379" i="4"/>
  <c r="F379" i="4"/>
  <c r="E379" i="4"/>
  <c r="C379" i="4"/>
  <c r="B379" i="4"/>
  <c r="N378" i="4"/>
  <c r="M378" i="4"/>
  <c r="L378" i="4"/>
  <c r="K378" i="4"/>
  <c r="J378" i="4"/>
  <c r="I378" i="4"/>
  <c r="G378" i="4"/>
  <c r="F378" i="4"/>
  <c r="E378" i="4"/>
  <c r="C378" i="4"/>
  <c r="B378" i="4"/>
  <c r="N377" i="4"/>
  <c r="M377" i="4"/>
  <c r="L377" i="4"/>
  <c r="K377" i="4"/>
  <c r="J377" i="4"/>
  <c r="I377" i="4"/>
  <c r="G377" i="4"/>
  <c r="F377" i="4"/>
  <c r="E377" i="4"/>
  <c r="C377" i="4"/>
  <c r="B377" i="4"/>
  <c r="N376" i="4"/>
  <c r="M376" i="4"/>
  <c r="L376" i="4"/>
  <c r="K376" i="4"/>
  <c r="J376" i="4"/>
  <c r="I376" i="4"/>
  <c r="G376" i="4"/>
  <c r="F376" i="4"/>
  <c r="E376" i="4"/>
  <c r="C376" i="4"/>
  <c r="B376" i="4"/>
  <c r="N375" i="4"/>
  <c r="M375" i="4"/>
  <c r="L375" i="4"/>
  <c r="K375" i="4"/>
  <c r="J375" i="4"/>
  <c r="I375" i="4"/>
  <c r="G375" i="4"/>
  <c r="F375" i="4"/>
  <c r="E375" i="4"/>
  <c r="C375" i="4"/>
  <c r="B375" i="4"/>
  <c r="N374" i="4"/>
  <c r="M374" i="4"/>
  <c r="L374" i="4"/>
  <c r="K374" i="4"/>
  <c r="J374" i="4"/>
  <c r="I374" i="4"/>
  <c r="G374" i="4"/>
  <c r="F374" i="4"/>
  <c r="E374" i="4"/>
  <c r="C374" i="4"/>
  <c r="B374" i="4"/>
  <c r="N373" i="4"/>
  <c r="M373" i="4"/>
  <c r="L373" i="4"/>
  <c r="K373" i="4"/>
  <c r="J373" i="4"/>
  <c r="I373" i="4"/>
  <c r="G373" i="4"/>
  <c r="F373" i="4"/>
  <c r="E373" i="4"/>
  <c r="C373" i="4"/>
  <c r="B373" i="4"/>
  <c r="N372" i="4"/>
  <c r="M372" i="4"/>
  <c r="L372" i="4"/>
  <c r="K372" i="4"/>
  <c r="J372" i="4"/>
  <c r="I372" i="4"/>
  <c r="G372" i="4"/>
  <c r="F372" i="4"/>
  <c r="E372" i="4"/>
  <c r="C372" i="4"/>
  <c r="B372" i="4"/>
  <c r="N371" i="4"/>
  <c r="M371" i="4"/>
  <c r="L371" i="4"/>
  <c r="K371" i="4"/>
  <c r="J371" i="4"/>
  <c r="I371" i="4"/>
  <c r="G371" i="4"/>
  <c r="F371" i="4"/>
  <c r="E371" i="4"/>
  <c r="C371" i="4"/>
  <c r="B371" i="4"/>
  <c r="N370" i="4"/>
  <c r="M370" i="4"/>
  <c r="L370" i="4"/>
  <c r="K370" i="4"/>
  <c r="J370" i="4"/>
  <c r="I370" i="4"/>
  <c r="G370" i="4"/>
  <c r="F370" i="4"/>
  <c r="E370" i="4"/>
  <c r="C370" i="4"/>
  <c r="B370" i="4"/>
  <c r="N369" i="4"/>
  <c r="M369" i="4"/>
  <c r="L369" i="4"/>
  <c r="K369" i="4"/>
  <c r="J369" i="4"/>
  <c r="I369" i="4"/>
  <c r="G369" i="4"/>
  <c r="F369" i="4"/>
  <c r="E369" i="4"/>
  <c r="C369" i="4"/>
  <c r="B369" i="4"/>
  <c r="N368" i="4"/>
  <c r="M368" i="4"/>
  <c r="L368" i="4"/>
  <c r="K368" i="4"/>
  <c r="J368" i="4"/>
  <c r="I368" i="4"/>
  <c r="G368" i="4"/>
  <c r="F368" i="4"/>
  <c r="E368" i="4"/>
  <c r="C368" i="4"/>
  <c r="B368" i="4"/>
  <c r="N367" i="4"/>
  <c r="M367" i="4"/>
  <c r="L367" i="4"/>
  <c r="K367" i="4"/>
  <c r="J367" i="4"/>
  <c r="I367" i="4"/>
  <c r="G367" i="4"/>
  <c r="F367" i="4"/>
  <c r="E367" i="4"/>
  <c r="C367" i="4"/>
  <c r="B367" i="4"/>
  <c r="N366" i="4"/>
  <c r="M366" i="4"/>
  <c r="L366" i="4"/>
  <c r="K366" i="4"/>
  <c r="J366" i="4"/>
  <c r="I366" i="4"/>
  <c r="G366" i="4"/>
  <c r="F366" i="4"/>
  <c r="E366" i="4"/>
  <c r="C366" i="4"/>
  <c r="B366" i="4"/>
  <c r="N365" i="4"/>
  <c r="M365" i="4"/>
  <c r="L365" i="4"/>
  <c r="K365" i="4"/>
  <c r="J365" i="4"/>
  <c r="I365" i="4"/>
  <c r="G365" i="4"/>
  <c r="F365" i="4"/>
  <c r="E365" i="4"/>
  <c r="C365" i="4"/>
  <c r="B365" i="4"/>
  <c r="N364" i="4"/>
  <c r="M364" i="4"/>
  <c r="L364" i="4"/>
  <c r="K364" i="4"/>
  <c r="J364" i="4"/>
  <c r="I364" i="4"/>
  <c r="G364" i="4"/>
  <c r="F364" i="4"/>
  <c r="E364" i="4"/>
  <c r="C364" i="4"/>
  <c r="B364" i="4"/>
  <c r="N363" i="4"/>
  <c r="M363" i="4"/>
  <c r="L363" i="4"/>
  <c r="K363" i="4"/>
  <c r="J363" i="4"/>
  <c r="I363" i="4"/>
  <c r="G363" i="4"/>
  <c r="F363" i="4"/>
  <c r="E363" i="4"/>
  <c r="C363" i="4"/>
  <c r="B363" i="4"/>
  <c r="N362" i="4"/>
  <c r="M362" i="4"/>
  <c r="L362" i="4"/>
  <c r="K362" i="4"/>
  <c r="J362" i="4"/>
  <c r="I362" i="4"/>
  <c r="G362" i="4"/>
  <c r="F362" i="4"/>
  <c r="E362" i="4"/>
  <c r="C362" i="4"/>
  <c r="B362" i="4"/>
  <c r="N361" i="4"/>
  <c r="M361" i="4"/>
  <c r="L361" i="4"/>
  <c r="K361" i="4"/>
  <c r="J361" i="4"/>
  <c r="I361" i="4"/>
  <c r="G361" i="4"/>
  <c r="F361" i="4"/>
  <c r="E361" i="4"/>
  <c r="C361" i="4"/>
  <c r="B361" i="4"/>
  <c r="N360" i="4"/>
  <c r="M360" i="4"/>
  <c r="L360" i="4"/>
  <c r="K360" i="4"/>
  <c r="J360" i="4"/>
  <c r="I360" i="4"/>
  <c r="G360" i="4"/>
  <c r="F360" i="4"/>
  <c r="E360" i="4"/>
  <c r="C360" i="4"/>
  <c r="B360" i="4"/>
  <c r="N359" i="4"/>
  <c r="M359" i="4"/>
  <c r="L359" i="4"/>
  <c r="K359" i="4"/>
  <c r="J359" i="4"/>
  <c r="I359" i="4"/>
  <c r="G359" i="4"/>
  <c r="F359" i="4"/>
  <c r="E359" i="4"/>
  <c r="C359" i="4"/>
  <c r="B359" i="4"/>
  <c r="N358" i="4"/>
  <c r="M358" i="4"/>
  <c r="L358" i="4"/>
  <c r="K358" i="4"/>
  <c r="J358" i="4"/>
  <c r="I358" i="4"/>
  <c r="G358" i="4"/>
  <c r="F358" i="4"/>
  <c r="E358" i="4"/>
  <c r="C358" i="4"/>
  <c r="B358" i="4"/>
  <c r="N357" i="4"/>
  <c r="M357" i="4"/>
  <c r="L357" i="4"/>
  <c r="K357" i="4"/>
  <c r="J357" i="4"/>
  <c r="I357" i="4"/>
  <c r="G357" i="4"/>
  <c r="F357" i="4"/>
  <c r="E357" i="4"/>
  <c r="C357" i="4"/>
  <c r="B357" i="4"/>
  <c r="N356" i="4"/>
  <c r="M356" i="4"/>
  <c r="L356" i="4"/>
  <c r="K356" i="4"/>
  <c r="J356" i="4"/>
  <c r="I356" i="4"/>
  <c r="G356" i="4"/>
  <c r="F356" i="4"/>
  <c r="E356" i="4"/>
  <c r="C356" i="4"/>
  <c r="B356" i="4"/>
  <c r="N355" i="4"/>
  <c r="M355" i="4"/>
  <c r="L355" i="4"/>
  <c r="K355" i="4"/>
  <c r="J355" i="4"/>
  <c r="I355" i="4"/>
  <c r="G355" i="4"/>
  <c r="F355" i="4"/>
  <c r="E355" i="4"/>
  <c r="C355" i="4"/>
  <c r="B355" i="4"/>
  <c r="N354" i="4"/>
  <c r="M354" i="4"/>
  <c r="L354" i="4"/>
  <c r="K354" i="4"/>
  <c r="J354" i="4"/>
  <c r="I354" i="4"/>
  <c r="G354" i="4"/>
  <c r="F354" i="4"/>
  <c r="E354" i="4"/>
  <c r="C354" i="4"/>
  <c r="B354" i="4"/>
  <c r="N353" i="4"/>
  <c r="M353" i="4"/>
  <c r="L353" i="4"/>
  <c r="K353" i="4"/>
  <c r="J353" i="4"/>
  <c r="I353" i="4"/>
  <c r="G353" i="4"/>
  <c r="F353" i="4"/>
  <c r="E353" i="4"/>
  <c r="C353" i="4"/>
  <c r="B353" i="4"/>
  <c r="N352" i="4"/>
  <c r="M352" i="4"/>
  <c r="L352" i="4"/>
  <c r="K352" i="4"/>
  <c r="J352" i="4"/>
  <c r="I352" i="4"/>
  <c r="G352" i="4"/>
  <c r="F352" i="4"/>
  <c r="E352" i="4"/>
  <c r="C352" i="4"/>
  <c r="B352" i="4"/>
  <c r="N351" i="4"/>
  <c r="M351" i="4"/>
  <c r="L351" i="4"/>
  <c r="K351" i="4"/>
  <c r="J351" i="4"/>
  <c r="I351" i="4"/>
  <c r="G351" i="4"/>
  <c r="F351" i="4"/>
  <c r="E351" i="4"/>
  <c r="C351" i="4"/>
  <c r="B351" i="4"/>
  <c r="N350" i="4"/>
  <c r="M350" i="4"/>
  <c r="L350" i="4"/>
  <c r="K350" i="4"/>
  <c r="J350" i="4"/>
  <c r="I350" i="4"/>
  <c r="G350" i="4"/>
  <c r="F350" i="4"/>
  <c r="E350" i="4"/>
  <c r="C350" i="4"/>
  <c r="B350" i="4"/>
  <c r="N349" i="4"/>
  <c r="M349" i="4"/>
  <c r="L349" i="4"/>
  <c r="K349" i="4"/>
  <c r="J349" i="4"/>
  <c r="I349" i="4"/>
  <c r="G349" i="4"/>
  <c r="F349" i="4"/>
  <c r="E349" i="4"/>
  <c r="C349" i="4"/>
  <c r="B349" i="4"/>
  <c r="N348" i="4"/>
  <c r="M348" i="4"/>
  <c r="L348" i="4"/>
  <c r="K348" i="4"/>
  <c r="J348" i="4"/>
  <c r="I348" i="4"/>
  <c r="G348" i="4"/>
  <c r="F348" i="4"/>
  <c r="E348" i="4"/>
  <c r="C348" i="4"/>
  <c r="B348" i="4"/>
  <c r="N347" i="4"/>
  <c r="M347" i="4"/>
  <c r="L347" i="4"/>
  <c r="K347" i="4"/>
  <c r="J347" i="4"/>
  <c r="I347" i="4"/>
  <c r="G347" i="4"/>
  <c r="F347" i="4"/>
  <c r="E347" i="4"/>
  <c r="C347" i="4"/>
  <c r="B347" i="4"/>
  <c r="N346" i="4"/>
  <c r="M346" i="4"/>
  <c r="L346" i="4"/>
  <c r="K346" i="4"/>
  <c r="J346" i="4"/>
  <c r="I346" i="4"/>
  <c r="G346" i="4"/>
  <c r="F346" i="4"/>
  <c r="E346" i="4"/>
  <c r="C346" i="4"/>
  <c r="B346" i="4"/>
  <c r="N345" i="4"/>
  <c r="M345" i="4"/>
  <c r="L345" i="4"/>
  <c r="K345" i="4"/>
  <c r="J345" i="4"/>
  <c r="I345" i="4"/>
  <c r="G345" i="4"/>
  <c r="F345" i="4"/>
  <c r="E345" i="4"/>
  <c r="C345" i="4"/>
  <c r="B345" i="4"/>
  <c r="N344" i="4"/>
  <c r="M344" i="4"/>
  <c r="L344" i="4"/>
  <c r="K344" i="4"/>
  <c r="J344" i="4"/>
  <c r="I344" i="4"/>
  <c r="G344" i="4"/>
  <c r="F344" i="4"/>
  <c r="E344" i="4"/>
  <c r="C344" i="4"/>
  <c r="B344" i="4"/>
  <c r="N343" i="4"/>
  <c r="M343" i="4"/>
  <c r="L343" i="4"/>
  <c r="K343" i="4"/>
  <c r="J343" i="4"/>
  <c r="I343" i="4"/>
  <c r="G343" i="4"/>
  <c r="F343" i="4"/>
  <c r="E343" i="4"/>
  <c r="C343" i="4"/>
  <c r="B343" i="4"/>
  <c r="N342" i="4"/>
  <c r="M342" i="4"/>
  <c r="L342" i="4"/>
  <c r="K342" i="4"/>
  <c r="J342" i="4"/>
  <c r="I342" i="4"/>
  <c r="G342" i="4"/>
  <c r="F342" i="4"/>
  <c r="E342" i="4"/>
  <c r="C342" i="4"/>
  <c r="B342" i="4"/>
  <c r="N341" i="4"/>
  <c r="M341" i="4"/>
  <c r="L341" i="4"/>
  <c r="K341" i="4"/>
  <c r="J341" i="4"/>
  <c r="I341" i="4"/>
  <c r="G341" i="4"/>
  <c r="F341" i="4"/>
  <c r="E341" i="4"/>
  <c r="C341" i="4"/>
  <c r="B341" i="4"/>
  <c r="N340" i="4"/>
  <c r="M340" i="4"/>
  <c r="L340" i="4"/>
  <c r="K340" i="4"/>
  <c r="J340" i="4"/>
  <c r="I340" i="4"/>
  <c r="R340" i="4" s="1"/>
  <c r="G340" i="4"/>
  <c r="F340" i="4"/>
  <c r="E340" i="4"/>
  <c r="C340" i="4"/>
  <c r="B340" i="4"/>
  <c r="P339" i="4"/>
  <c r="N339" i="4"/>
  <c r="M339" i="4"/>
  <c r="L339" i="4"/>
  <c r="K339" i="4"/>
  <c r="J339" i="4"/>
  <c r="I339" i="4"/>
  <c r="R339" i="4" s="1"/>
  <c r="G339" i="4"/>
  <c r="F339" i="4"/>
  <c r="E339" i="4"/>
  <c r="C339" i="4"/>
  <c r="B339" i="4"/>
  <c r="P338" i="4"/>
  <c r="N338" i="4"/>
  <c r="M338" i="4"/>
  <c r="L338" i="4"/>
  <c r="K338" i="4"/>
  <c r="J338" i="4"/>
  <c r="I338" i="4"/>
  <c r="R338" i="4" s="1"/>
  <c r="G338" i="4"/>
  <c r="F338" i="4"/>
  <c r="E338" i="4"/>
  <c r="C338" i="4"/>
  <c r="B338" i="4"/>
  <c r="P337" i="4"/>
  <c r="N337" i="4"/>
  <c r="M337" i="4"/>
  <c r="L337" i="4"/>
  <c r="K337" i="4"/>
  <c r="J337" i="4"/>
  <c r="I337" i="4"/>
  <c r="R337" i="4" s="1"/>
  <c r="G337" i="4"/>
  <c r="F337" i="4"/>
  <c r="E337" i="4"/>
  <c r="C337" i="4"/>
  <c r="B337" i="4"/>
  <c r="P336" i="4"/>
  <c r="N336" i="4"/>
  <c r="M336" i="4"/>
  <c r="L336" i="4"/>
  <c r="K336" i="4"/>
  <c r="J336" i="4"/>
  <c r="I336" i="4"/>
  <c r="R336" i="4" s="1"/>
  <c r="G336" i="4"/>
  <c r="F336" i="4"/>
  <c r="E336" i="4"/>
  <c r="C336" i="4"/>
  <c r="B336" i="4"/>
  <c r="P333" i="4"/>
  <c r="N333" i="4"/>
  <c r="M333" i="4"/>
  <c r="L333" i="4"/>
  <c r="K333" i="4"/>
  <c r="J333" i="4"/>
  <c r="I333" i="4"/>
  <c r="R333" i="4" s="1"/>
  <c r="G333" i="4"/>
  <c r="F333" i="4"/>
  <c r="E333" i="4"/>
  <c r="C333" i="4"/>
  <c r="B333" i="4"/>
  <c r="P332" i="4"/>
  <c r="N332" i="4"/>
  <c r="M332" i="4"/>
  <c r="L332" i="4"/>
  <c r="K332" i="4"/>
  <c r="J332" i="4"/>
  <c r="I332" i="4"/>
  <c r="R332" i="4" s="1"/>
  <c r="G332" i="4"/>
  <c r="F332" i="4"/>
  <c r="E332" i="4"/>
  <c r="C332" i="4"/>
  <c r="B332" i="4"/>
  <c r="P331" i="4"/>
  <c r="N331" i="4"/>
  <c r="M331" i="4"/>
  <c r="L331" i="4"/>
  <c r="K331" i="4"/>
  <c r="J331" i="4"/>
  <c r="I331" i="4"/>
  <c r="R331" i="4" s="1"/>
  <c r="G331" i="4"/>
  <c r="F331" i="4"/>
  <c r="E331" i="4"/>
  <c r="C331" i="4"/>
  <c r="B331" i="4"/>
  <c r="T330" i="4" a="1"/>
  <c r="T330" i="4" s="1"/>
  <c r="P330" i="4"/>
  <c r="N330" i="4"/>
  <c r="M330" i="4"/>
  <c r="L330" i="4"/>
  <c r="K330" i="4"/>
  <c r="J330" i="4"/>
  <c r="I330" i="4"/>
  <c r="R330" i="4" s="1"/>
  <c r="G330" i="4"/>
  <c r="F330" i="4"/>
  <c r="E330" i="4"/>
  <c r="C330" i="4"/>
  <c r="B330" i="4"/>
  <c r="P329" i="4"/>
  <c r="N329" i="4"/>
  <c r="M329" i="4"/>
  <c r="L329" i="4"/>
  <c r="K329" i="4"/>
  <c r="J329" i="4"/>
  <c r="I329" i="4"/>
  <c r="R329" i="4" s="1"/>
  <c r="G329" i="4"/>
  <c r="F329" i="4"/>
  <c r="E329" i="4"/>
  <c r="C329" i="4"/>
  <c r="B329" i="4"/>
  <c r="P328" i="4"/>
  <c r="N328" i="4"/>
  <c r="M328" i="4"/>
  <c r="L328" i="4"/>
  <c r="K328" i="4"/>
  <c r="J328" i="4"/>
  <c r="I328" i="4"/>
  <c r="R328" i="4" s="1"/>
  <c r="G328" i="4"/>
  <c r="F328" i="4"/>
  <c r="E328" i="4"/>
  <c r="C328" i="4"/>
  <c r="B328" i="4"/>
  <c r="P327" i="4"/>
  <c r="N327" i="4"/>
  <c r="M327" i="4"/>
  <c r="L327" i="4"/>
  <c r="K327" i="4"/>
  <c r="J327" i="4"/>
  <c r="I327" i="4"/>
  <c r="R327" i="4" s="1"/>
  <c r="G327" i="4"/>
  <c r="F327" i="4"/>
  <c r="E327" i="4"/>
  <c r="C327" i="4"/>
  <c r="B327" i="4"/>
  <c r="P326" i="4"/>
  <c r="N326" i="4"/>
  <c r="M326" i="4"/>
  <c r="L326" i="4"/>
  <c r="K326" i="4"/>
  <c r="J326" i="4"/>
  <c r="I326" i="4"/>
  <c r="R326" i="4" s="1"/>
  <c r="G326" i="4"/>
  <c r="F326" i="4"/>
  <c r="E326" i="4"/>
  <c r="C326" i="4"/>
  <c r="B326" i="4"/>
  <c r="P325" i="4"/>
  <c r="N325" i="4"/>
  <c r="M325" i="4"/>
  <c r="L325" i="4"/>
  <c r="K325" i="4"/>
  <c r="J325" i="4"/>
  <c r="I325" i="4"/>
  <c r="R325" i="4" s="1"/>
  <c r="G325" i="4"/>
  <c r="F325" i="4"/>
  <c r="E325" i="4"/>
  <c r="C325" i="4"/>
  <c r="B325" i="4"/>
  <c r="P324" i="4"/>
  <c r="N324" i="4"/>
  <c r="M324" i="4"/>
  <c r="L324" i="4"/>
  <c r="K324" i="4"/>
  <c r="J324" i="4"/>
  <c r="I324" i="4"/>
  <c r="R324" i="4" s="1"/>
  <c r="G324" i="4"/>
  <c r="F324" i="4"/>
  <c r="E324" i="4"/>
  <c r="C324" i="4"/>
  <c r="B324" i="4"/>
  <c r="P323" i="4"/>
  <c r="N323" i="4"/>
  <c r="M323" i="4"/>
  <c r="L323" i="4"/>
  <c r="K323" i="4"/>
  <c r="J323" i="4"/>
  <c r="I323" i="4"/>
  <c r="R323" i="4" s="1"/>
  <c r="G323" i="4"/>
  <c r="F323" i="4"/>
  <c r="E323" i="4"/>
  <c r="C323" i="4"/>
  <c r="B323" i="4"/>
  <c r="P322" i="4"/>
  <c r="N322" i="4"/>
  <c r="M322" i="4"/>
  <c r="L322" i="4"/>
  <c r="K322" i="4"/>
  <c r="J322" i="4"/>
  <c r="I322" i="4"/>
  <c r="R322" i="4" s="1"/>
  <c r="G322" i="4"/>
  <c r="F322" i="4"/>
  <c r="E322" i="4"/>
  <c r="C322" i="4"/>
  <c r="B322" i="4"/>
  <c r="P321" i="4"/>
  <c r="N321" i="4"/>
  <c r="M321" i="4"/>
  <c r="L321" i="4"/>
  <c r="K321" i="4"/>
  <c r="J321" i="4"/>
  <c r="I321" i="4"/>
  <c r="R321" i="4" s="1"/>
  <c r="G321" i="4"/>
  <c r="F321" i="4"/>
  <c r="E321" i="4"/>
  <c r="C321" i="4"/>
  <c r="B321" i="4"/>
  <c r="P320" i="4"/>
  <c r="N320" i="4"/>
  <c r="M320" i="4"/>
  <c r="L320" i="4"/>
  <c r="K320" i="4"/>
  <c r="J320" i="4"/>
  <c r="I320" i="4"/>
  <c r="R320" i="4" s="1"/>
  <c r="G320" i="4"/>
  <c r="F320" i="4"/>
  <c r="E320" i="4"/>
  <c r="C320" i="4"/>
  <c r="B320" i="4"/>
  <c r="P319" i="4"/>
  <c r="N319" i="4"/>
  <c r="M319" i="4"/>
  <c r="L319" i="4"/>
  <c r="K319" i="4"/>
  <c r="J319" i="4"/>
  <c r="I319" i="4"/>
  <c r="R319" i="4" s="1"/>
  <c r="G319" i="4"/>
  <c r="F319" i="4"/>
  <c r="E319" i="4"/>
  <c r="C319" i="4"/>
  <c r="B319" i="4"/>
  <c r="P318" i="4"/>
  <c r="N318" i="4"/>
  <c r="M318" i="4"/>
  <c r="L318" i="4"/>
  <c r="K318" i="4"/>
  <c r="J318" i="4"/>
  <c r="I318" i="4"/>
  <c r="R318" i="4" s="1"/>
  <c r="G318" i="4"/>
  <c r="F318" i="4"/>
  <c r="E318" i="4"/>
  <c r="C318" i="4"/>
  <c r="B318" i="4"/>
  <c r="P317" i="4"/>
  <c r="N317" i="4"/>
  <c r="M317" i="4"/>
  <c r="L317" i="4"/>
  <c r="K317" i="4"/>
  <c r="J317" i="4"/>
  <c r="I317" i="4"/>
  <c r="R317" i="4" s="1"/>
  <c r="G317" i="4"/>
  <c r="F317" i="4"/>
  <c r="E317" i="4"/>
  <c r="C317" i="4"/>
  <c r="B317" i="4"/>
  <c r="P316" i="4"/>
  <c r="N316" i="4"/>
  <c r="M316" i="4"/>
  <c r="L316" i="4"/>
  <c r="K316" i="4"/>
  <c r="J316" i="4"/>
  <c r="I316" i="4"/>
  <c r="R316" i="4" s="1"/>
  <c r="G316" i="4"/>
  <c r="F316" i="4"/>
  <c r="E316" i="4"/>
  <c r="C316" i="4"/>
  <c r="B316" i="4"/>
  <c r="P315" i="4"/>
  <c r="N315" i="4"/>
  <c r="M315" i="4"/>
  <c r="L315" i="4"/>
  <c r="K315" i="4"/>
  <c r="J315" i="4"/>
  <c r="I315" i="4"/>
  <c r="R315" i="4" s="1"/>
  <c r="G315" i="4"/>
  <c r="F315" i="4"/>
  <c r="E315" i="4"/>
  <c r="C315" i="4"/>
  <c r="B315" i="4"/>
  <c r="P314" i="4"/>
  <c r="N314" i="4"/>
  <c r="M314" i="4"/>
  <c r="L314" i="4"/>
  <c r="K314" i="4"/>
  <c r="J314" i="4"/>
  <c r="I314" i="4"/>
  <c r="R314" i="4" s="1"/>
  <c r="G314" i="4"/>
  <c r="F314" i="4"/>
  <c r="E314" i="4"/>
  <c r="C314" i="4"/>
  <c r="B314" i="4"/>
  <c r="P313" i="4"/>
  <c r="N313" i="4"/>
  <c r="M313" i="4"/>
  <c r="L313" i="4"/>
  <c r="K313" i="4"/>
  <c r="J313" i="4"/>
  <c r="I313" i="4"/>
  <c r="R313" i="4" s="1"/>
  <c r="G313" i="4"/>
  <c r="F313" i="4"/>
  <c r="E313" i="4"/>
  <c r="C313" i="4"/>
  <c r="B313" i="4"/>
  <c r="P312" i="4"/>
  <c r="N312" i="4"/>
  <c r="M312" i="4"/>
  <c r="L312" i="4"/>
  <c r="K312" i="4"/>
  <c r="J312" i="4"/>
  <c r="I312" i="4"/>
  <c r="R312" i="4" s="1"/>
  <c r="G312" i="4"/>
  <c r="F312" i="4"/>
  <c r="E312" i="4"/>
  <c r="C312" i="4"/>
  <c r="B312" i="4"/>
  <c r="P311" i="4"/>
  <c r="N311" i="4"/>
  <c r="M311" i="4"/>
  <c r="L311" i="4"/>
  <c r="K311" i="4"/>
  <c r="J311" i="4"/>
  <c r="I311" i="4"/>
  <c r="R311" i="4" s="1"/>
  <c r="G311" i="4"/>
  <c r="F311" i="4"/>
  <c r="E311" i="4"/>
  <c r="C311" i="4"/>
  <c r="B311" i="4"/>
  <c r="P310" i="4"/>
  <c r="N310" i="4"/>
  <c r="M310" i="4"/>
  <c r="L310" i="4"/>
  <c r="K310" i="4"/>
  <c r="J310" i="4"/>
  <c r="I310" i="4"/>
  <c r="R310" i="4" s="1"/>
  <c r="G310" i="4"/>
  <c r="F310" i="4"/>
  <c r="E310" i="4"/>
  <c r="C310" i="4"/>
  <c r="B310" i="4"/>
  <c r="P309" i="4"/>
  <c r="N309" i="4"/>
  <c r="M309" i="4"/>
  <c r="L309" i="4"/>
  <c r="K309" i="4"/>
  <c r="J309" i="4"/>
  <c r="I309" i="4"/>
  <c r="R309" i="4" s="1"/>
  <c r="G309" i="4"/>
  <c r="F309" i="4"/>
  <c r="E309" i="4"/>
  <c r="C309" i="4"/>
  <c r="B309" i="4"/>
  <c r="P308" i="4"/>
  <c r="N308" i="4"/>
  <c r="M308" i="4"/>
  <c r="L308" i="4"/>
  <c r="K308" i="4"/>
  <c r="J308" i="4"/>
  <c r="I308" i="4"/>
  <c r="R308" i="4" s="1"/>
  <c r="G308" i="4"/>
  <c r="F308" i="4"/>
  <c r="E308" i="4"/>
  <c r="C308" i="4"/>
  <c r="B308" i="4"/>
  <c r="P307" i="4"/>
  <c r="N307" i="4"/>
  <c r="M307" i="4"/>
  <c r="L307" i="4"/>
  <c r="K307" i="4"/>
  <c r="J307" i="4"/>
  <c r="I307" i="4"/>
  <c r="R307" i="4" s="1"/>
  <c r="G307" i="4"/>
  <c r="F307" i="4"/>
  <c r="E307" i="4"/>
  <c r="C307" i="4"/>
  <c r="B307" i="4"/>
  <c r="P306" i="4"/>
  <c r="N306" i="4"/>
  <c r="M306" i="4"/>
  <c r="L306" i="4"/>
  <c r="K306" i="4"/>
  <c r="J306" i="4"/>
  <c r="I306" i="4"/>
  <c r="R306" i="4" s="1"/>
  <c r="G306" i="4"/>
  <c r="F306" i="4"/>
  <c r="E306" i="4"/>
  <c r="C306" i="4"/>
  <c r="B306" i="4"/>
  <c r="P305" i="4"/>
  <c r="N305" i="4"/>
  <c r="M305" i="4"/>
  <c r="L305" i="4"/>
  <c r="K305" i="4"/>
  <c r="J305" i="4"/>
  <c r="I305" i="4"/>
  <c r="R305" i="4" s="1"/>
  <c r="G305" i="4"/>
  <c r="F305" i="4"/>
  <c r="E305" i="4"/>
  <c r="C305" i="4"/>
  <c r="B305" i="4"/>
  <c r="P304" i="4"/>
  <c r="N304" i="4"/>
  <c r="M304" i="4"/>
  <c r="L304" i="4"/>
  <c r="K304" i="4"/>
  <c r="J304" i="4"/>
  <c r="I304" i="4"/>
  <c r="R304" i="4" s="1"/>
  <c r="G304" i="4"/>
  <c r="F304" i="4"/>
  <c r="E304" i="4"/>
  <c r="C304" i="4"/>
  <c r="B304" i="4"/>
  <c r="P303" i="4"/>
  <c r="N303" i="4"/>
  <c r="M303" i="4"/>
  <c r="L303" i="4"/>
  <c r="K303" i="4"/>
  <c r="J303" i="4"/>
  <c r="I303" i="4"/>
  <c r="R303" i="4" s="1"/>
  <c r="G303" i="4"/>
  <c r="F303" i="4"/>
  <c r="E303" i="4"/>
  <c r="C303" i="4"/>
  <c r="B303" i="4"/>
  <c r="P302" i="4"/>
  <c r="N302" i="4"/>
  <c r="M302" i="4"/>
  <c r="L302" i="4"/>
  <c r="K302" i="4"/>
  <c r="J302" i="4"/>
  <c r="I302" i="4"/>
  <c r="R302" i="4" s="1"/>
  <c r="G302" i="4"/>
  <c r="F302" i="4"/>
  <c r="E302" i="4"/>
  <c r="C302" i="4"/>
  <c r="B302" i="4"/>
  <c r="P301" i="4"/>
  <c r="N301" i="4"/>
  <c r="M301" i="4"/>
  <c r="L301" i="4"/>
  <c r="K301" i="4"/>
  <c r="J301" i="4"/>
  <c r="I301" i="4"/>
  <c r="R301" i="4" s="1"/>
  <c r="G301" i="4"/>
  <c r="F301" i="4"/>
  <c r="E301" i="4"/>
  <c r="C301" i="4"/>
  <c r="B301" i="4"/>
  <c r="P300" i="4"/>
  <c r="N300" i="4"/>
  <c r="M300" i="4"/>
  <c r="L300" i="4"/>
  <c r="K300" i="4"/>
  <c r="J300" i="4"/>
  <c r="I300" i="4"/>
  <c r="R300" i="4" s="1"/>
  <c r="G300" i="4"/>
  <c r="F300" i="4"/>
  <c r="E300" i="4"/>
  <c r="C300" i="4"/>
  <c r="B300" i="4"/>
  <c r="P299" i="4"/>
  <c r="N299" i="4"/>
  <c r="M299" i="4"/>
  <c r="L299" i="4"/>
  <c r="K299" i="4"/>
  <c r="J299" i="4"/>
  <c r="I299" i="4"/>
  <c r="R299" i="4" s="1"/>
  <c r="G299" i="4"/>
  <c r="F299" i="4"/>
  <c r="E299" i="4"/>
  <c r="C299" i="4"/>
  <c r="B299" i="4"/>
  <c r="P298" i="4"/>
  <c r="N298" i="4"/>
  <c r="M298" i="4"/>
  <c r="L298" i="4"/>
  <c r="K298" i="4"/>
  <c r="J298" i="4"/>
  <c r="I298" i="4"/>
  <c r="R298" i="4" s="1"/>
  <c r="G298" i="4"/>
  <c r="F298" i="4"/>
  <c r="E298" i="4"/>
  <c r="C298" i="4"/>
  <c r="B298" i="4"/>
  <c r="P297" i="4"/>
  <c r="N297" i="4"/>
  <c r="M297" i="4"/>
  <c r="L297" i="4"/>
  <c r="K297" i="4"/>
  <c r="J297" i="4"/>
  <c r="I297" i="4"/>
  <c r="R297" i="4" s="1"/>
  <c r="G297" i="4"/>
  <c r="F297" i="4"/>
  <c r="E297" i="4"/>
  <c r="C297" i="4"/>
  <c r="B297" i="4"/>
  <c r="P296" i="4"/>
  <c r="N296" i="4"/>
  <c r="M296" i="4"/>
  <c r="L296" i="4"/>
  <c r="K296" i="4"/>
  <c r="J296" i="4"/>
  <c r="I296" i="4"/>
  <c r="R296" i="4" s="1"/>
  <c r="G296" i="4"/>
  <c r="F296" i="4"/>
  <c r="E296" i="4"/>
  <c r="C296" i="4"/>
  <c r="B296" i="4"/>
  <c r="P295" i="4"/>
  <c r="N295" i="4"/>
  <c r="M295" i="4"/>
  <c r="L295" i="4"/>
  <c r="K295" i="4"/>
  <c r="J295" i="4"/>
  <c r="I295" i="4"/>
  <c r="R295" i="4" s="1"/>
  <c r="G295" i="4"/>
  <c r="F295" i="4"/>
  <c r="E295" i="4"/>
  <c r="C295" i="4"/>
  <c r="B295" i="4"/>
  <c r="P294" i="4"/>
  <c r="N294" i="4"/>
  <c r="M294" i="4"/>
  <c r="L294" i="4"/>
  <c r="K294" i="4"/>
  <c r="J294" i="4"/>
  <c r="I294" i="4"/>
  <c r="R294" i="4" s="1"/>
  <c r="G294" i="4"/>
  <c r="F294" i="4"/>
  <c r="E294" i="4"/>
  <c r="C294" i="4"/>
  <c r="B294" i="4"/>
  <c r="P293" i="4"/>
  <c r="N293" i="4"/>
  <c r="M293" i="4"/>
  <c r="L293" i="4"/>
  <c r="K293" i="4"/>
  <c r="J293" i="4"/>
  <c r="I293" i="4"/>
  <c r="R293" i="4" s="1"/>
  <c r="G293" i="4"/>
  <c r="F293" i="4"/>
  <c r="E293" i="4"/>
  <c r="C293" i="4"/>
  <c r="B293" i="4"/>
  <c r="P292" i="4"/>
  <c r="N292" i="4"/>
  <c r="M292" i="4"/>
  <c r="L292" i="4"/>
  <c r="K292" i="4"/>
  <c r="J292" i="4"/>
  <c r="I292" i="4"/>
  <c r="R292" i="4" s="1"/>
  <c r="G292" i="4"/>
  <c r="F292" i="4"/>
  <c r="E292" i="4"/>
  <c r="C292" i="4"/>
  <c r="B292" i="4"/>
  <c r="P291" i="4"/>
  <c r="N291" i="4"/>
  <c r="M291" i="4"/>
  <c r="L291" i="4"/>
  <c r="K291" i="4"/>
  <c r="J291" i="4"/>
  <c r="I291" i="4"/>
  <c r="R291" i="4" s="1"/>
  <c r="G291" i="4"/>
  <c r="F291" i="4"/>
  <c r="E291" i="4"/>
  <c r="C291" i="4"/>
  <c r="B291" i="4"/>
  <c r="P290" i="4"/>
  <c r="N290" i="4"/>
  <c r="M290" i="4"/>
  <c r="L290" i="4"/>
  <c r="K290" i="4"/>
  <c r="J290" i="4"/>
  <c r="I290" i="4"/>
  <c r="R290" i="4" s="1"/>
  <c r="G290" i="4"/>
  <c r="F290" i="4"/>
  <c r="E290" i="4"/>
  <c r="C290" i="4"/>
  <c r="B290" i="4"/>
  <c r="P289" i="4"/>
  <c r="N289" i="4"/>
  <c r="M289" i="4"/>
  <c r="L289" i="4"/>
  <c r="K289" i="4"/>
  <c r="J289" i="4"/>
  <c r="I289" i="4"/>
  <c r="R289" i="4" s="1"/>
  <c r="G289" i="4"/>
  <c r="F289" i="4"/>
  <c r="E289" i="4"/>
  <c r="C289" i="4"/>
  <c r="B289" i="4"/>
  <c r="P288" i="4"/>
  <c r="N288" i="4"/>
  <c r="M288" i="4"/>
  <c r="L288" i="4"/>
  <c r="K288" i="4"/>
  <c r="J288" i="4"/>
  <c r="I288" i="4"/>
  <c r="R288" i="4" s="1"/>
  <c r="G288" i="4"/>
  <c r="F288" i="4"/>
  <c r="E288" i="4"/>
  <c r="C288" i="4"/>
  <c r="B288" i="4"/>
  <c r="P287" i="4"/>
  <c r="N287" i="4"/>
  <c r="M287" i="4"/>
  <c r="L287" i="4"/>
  <c r="K287" i="4"/>
  <c r="J287" i="4"/>
  <c r="I287" i="4"/>
  <c r="R287" i="4" s="1"/>
  <c r="G287" i="4"/>
  <c r="F287" i="4"/>
  <c r="E287" i="4"/>
  <c r="C287" i="4"/>
  <c r="B287" i="4"/>
  <c r="P286" i="4"/>
  <c r="N286" i="4"/>
  <c r="M286" i="4"/>
  <c r="L286" i="4"/>
  <c r="K286" i="4"/>
  <c r="J286" i="4"/>
  <c r="I286" i="4"/>
  <c r="R286" i="4" s="1"/>
  <c r="G286" i="4"/>
  <c r="F286" i="4"/>
  <c r="E286" i="4"/>
  <c r="C286" i="4"/>
  <c r="B286" i="4"/>
  <c r="P285" i="4"/>
  <c r="N285" i="4"/>
  <c r="M285" i="4"/>
  <c r="L285" i="4"/>
  <c r="K285" i="4"/>
  <c r="J285" i="4"/>
  <c r="I285" i="4"/>
  <c r="R285" i="4" s="1"/>
  <c r="G285" i="4"/>
  <c r="F285" i="4"/>
  <c r="E285" i="4"/>
  <c r="C285" i="4"/>
  <c r="B285" i="4"/>
  <c r="P284" i="4"/>
  <c r="N284" i="4"/>
  <c r="M284" i="4"/>
  <c r="L284" i="4"/>
  <c r="K284" i="4"/>
  <c r="J284" i="4"/>
  <c r="I284" i="4"/>
  <c r="R284" i="4" s="1"/>
  <c r="G284" i="4"/>
  <c r="F284" i="4"/>
  <c r="E284" i="4"/>
  <c r="C284" i="4"/>
  <c r="B284" i="4"/>
  <c r="P283" i="4"/>
  <c r="N283" i="4"/>
  <c r="M283" i="4"/>
  <c r="L283" i="4"/>
  <c r="K283" i="4"/>
  <c r="J283" i="4"/>
  <c r="I283" i="4"/>
  <c r="R283" i="4" s="1"/>
  <c r="G283" i="4"/>
  <c r="F283" i="4"/>
  <c r="E283" i="4"/>
  <c r="C283" i="4"/>
  <c r="B283" i="4"/>
  <c r="P282" i="4"/>
  <c r="N282" i="4"/>
  <c r="M282" i="4"/>
  <c r="L282" i="4"/>
  <c r="K282" i="4"/>
  <c r="J282" i="4"/>
  <c r="I282" i="4"/>
  <c r="R282" i="4" s="1"/>
  <c r="G282" i="4"/>
  <c r="F282" i="4"/>
  <c r="E282" i="4"/>
  <c r="C282" i="4"/>
  <c r="B282" i="4"/>
  <c r="P281" i="4"/>
  <c r="N281" i="4"/>
  <c r="M281" i="4"/>
  <c r="L281" i="4"/>
  <c r="K281" i="4"/>
  <c r="J281" i="4"/>
  <c r="I281" i="4"/>
  <c r="R281" i="4" s="1"/>
  <c r="G281" i="4"/>
  <c r="F281" i="4"/>
  <c r="E281" i="4"/>
  <c r="C281" i="4"/>
  <c r="B281" i="4"/>
  <c r="P280" i="4"/>
  <c r="N280" i="4"/>
  <c r="M280" i="4"/>
  <c r="L280" i="4"/>
  <c r="K280" i="4"/>
  <c r="J280" i="4"/>
  <c r="I280" i="4"/>
  <c r="R280" i="4" s="1"/>
  <c r="G280" i="4"/>
  <c r="F280" i="4"/>
  <c r="E280" i="4"/>
  <c r="C280" i="4"/>
  <c r="B280" i="4"/>
  <c r="P279" i="4"/>
  <c r="N279" i="4"/>
  <c r="M279" i="4"/>
  <c r="L279" i="4"/>
  <c r="K279" i="4"/>
  <c r="J279" i="4"/>
  <c r="I279" i="4"/>
  <c r="R279" i="4" s="1"/>
  <c r="G279" i="4"/>
  <c r="F279" i="4"/>
  <c r="E279" i="4"/>
  <c r="C279" i="4"/>
  <c r="B279" i="4"/>
  <c r="P278" i="4"/>
  <c r="N278" i="4"/>
  <c r="M278" i="4"/>
  <c r="L278" i="4"/>
  <c r="K278" i="4"/>
  <c r="J278" i="4"/>
  <c r="I278" i="4"/>
  <c r="R278" i="4" s="1"/>
  <c r="G278" i="4"/>
  <c r="F278" i="4"/>
  <c r="E278" i="4"/>
  <c r="C278" i="4"/>
  <c r="B278" i="4"/>
  <c r="P277" i="4"/>
  <c r="N277" i="4"/>
  <c r="M277" i="4"/>
  <c r="L277" i="4"/>
  <c r="K277" i="4"/>
  <c r="J277" i="4"/>
  <c r="I277" i="4"/>
  <c r="R277" i="4" s="1"/>
  <c r="G277" i="4"/>
  <c r="F277" i="4"/>
  <c r="E277" i="4"/>
  <c r="C277" i="4"/>
  <c r="B277" i="4"/>
  <c r="P276" i="4"/>
  <c r="N276" i="4"/>
  <c r="M276" i="4"/>
  <c r="L276" i="4"/>
  <c r="K276" i="4"/>
  <c r="J276" i="4"/>
  <c r="I276" i="4"/>
  <c r="R276" i="4" s="1"/>
  <c r="G276" i="4"/>
  <c r="F276" i="4"/>
  <c r="E276" i="4"/>
  <c r="C276" i="4"/>
  <c r="B276" i="4"/>
  <c r="P275" i="4"/>
  <c r="N275" i="4"/>
  <c r="M275" i="4"/>
  <c r="L275" i="4"/>
  <c r="K275" i="4"/>
  <c r="J275" i="4"/>
  <c r="I275" i="4"/>
  <c r="R275" i="4" s="1"/>
  <c r="G275" i="4"/>
  <c r="F275" i="4"/>
  <c r="E275" i="4"/>
  <c r="C275" i="4"/>
  <c r="B275" i="4"/>
  <c r="P274" i="4"/>
  <c r="N274" i="4"/>
  <c r="M274" i="4"/>
  <c r="L274" i="4"/>
  <c r="K274" i="4"/>
  <c r="J274" i="4"/>
  <c r="I274" i="4"/>
  <c r="R274" i="4" s="1"/>
  <c r="G274" i="4"/>
  <c r="F274" i="4"/>
  <c r="E274" i="4"/>
  <c r="C274" i="4"/>
  <c r="B274" i="4"/>
  <c r="P271" i="4"/>
  <c r="N271" i="4"/>
  <c r="M271" i="4"/>
  <c r="L271" i="4"/>
  <c r="K271" i="4"/>
  <c r="J271" i="4"/>
  <c r="I271" i="4"/>
  <c r="R271" i="4" s="1"/>
  <c r="G271" i="4"/>
  <c r="F271" i="4"/>
  <c r="E271" i="4"/>
  <c r="C271" i="4"/>
  <c r="B271" i="4"/>
  <c r="P270" i="4"/>
  <c r="N270" i="4"/>
  <c r="M270" i="4"/>
  <c r="L270" i="4"/>
  <c r="K270" i="4"/>
  <c r="J270" i="4"/>
  <c r="I270" i="4"/>
  <c r="R270" i="4" s="1"/>
  <c r="G270" i="4"/>
  <c r="F270" i="4"/>
  <c r="E270" i="4"/>
  <c r="C270" i="4"/>
  <c r="B270" i="4"/>
  <c r="P269" i="4"/>
  <c r="N269" i="4"/>
  <c r="M269" i="4"/>
  <c r="L269" i="4"/>
  <c r="K269" i="4"/>
  <c r="J269" i="4"/>
  <c r="I269" i="4"/>
  <c r="R269" i="4" s="1"/>
  <c r="G269" i="4"/>
  <c r="F269" i="4"/>
  <c r="E269" i="4"/>
  <c r="C269" i="4"/>
  <c r="B269" i="4"/>
  <c r="P268" i="4"/>
  <c r="N268" i="4"/>
  <c r="M268" i="4"/>
  <c r="L268" i="4"/>
  <c r="K268" i="4"/>
  <c r="J268" i="4"/>
  <c r="I268" i="4"/>
  <c r="R268" i="4" s="1"/>
  <c r="G268" i="4"/>
  <c r="F268" i="4"/>
  <c r="E268" i="4"/>
  <c r="C268" i="4"/>
  <c r="B268" i="4"/>
  <c r="P267" i="4"/>
  <c r="N267" i="4"/>
  <c r="M267" i="4"/>
  <c r="L267" i="4"/>
  <c r="K267" i="4"/>
  <c r="J267" i="4"/>
  <c r="I267" i="4"/>
  <c r="R267" i="4" s="1"/>
  <c r="G267" i="4"/>
  <c r="F267" i="4"/>
  <c r="E267" i="4"/>
  <c r="C267" i="4"/>
  <c r="B267" i="4"/>
  <c r="P266" i="4"/>
  <c r="N266" i="4"/>
  <c r="M266" i="4"/>
  <c r="L266" i="4"/>
  <c r="K266" i="4"/>
  <c r="J266" i="4"/>
  <c r="I266" i="4"/>
  <c r="R266" i="4" s="1"/>
  <c r="G266" i="4"/>
  <c r="F266" i="4"/>
  <c r="E266" i="4"/>
  <c r="C266" i="4"/>
  <c r="B266" i="4"/>
  <c r="P265" i="4"/>
  <c r="N265" i="4"/>
  <c r="M265" i="4"/>
  <c r="L265" i="4"/>
  <c r="K265" i="4"/>
  <c r="J265" i="4"/>
  <c r="I265" i="4"/>
  <c r="R265" i="4" s="1"/>
  <c r="G265" i="4"/>
  <c r="F265" i="4"/>
  <c r="E265" i="4"/>
  <c r="C265" i="4"/>
  <c r="B265" i="4"/>
  <c r="P264" i="4"/>
  <c r="N264" i="4"/>
  <c r="M264" i="4"/>
  <c r="L264" i="4"/>
  <c r="K264" i="4"/>
  <c r="J264" i="4"/>
  <c r="I264" i="4"/>
  <c r="R264" i="4" s="1"/>
  <c r="G264" i="4"/>
  <c r="F264" i="4"/>
  <c r="E264" i="4"/>
  <c r="C264" i="4"/>
  <c r="B264" i="4"/>
  <c r="P263" i="4"/>
  <c r="N263" i="4"/>
  <c r="M263" i="4"/>
  <c r="L263" i="4"/>
  <c r="K263" i="4"/>
  <c r="J263" i="4"/>
  <c r="I263" i="4"/>
  <c r="R263" i="4" s="1"/>
  <c r="G263" i="4"/>
  <c r="F263" i="4"/>
  <c r="E263" i="4"/>
  <c r="C263" i="4"/>
  <c r="B263" i="4"/>
  <c r="P262" i="4"/>
  <c r="N262" i="4"/>
  <c r="M262" i="4"/>
  <c r="L262" i="4"/>
  <c r="K262" i="4"/>
  <c r="J262" i="4"/>
  <c r="I262" i="4"/>
  <c r="R262" i="4" s="1"/>
  <c r="G262" i="4"/>
  <c r="F262" i="4"/>
  <c r="E262" i="4"/>
  <c r="C262" i="4"/>
  <c r="B262" i="4"/>
  <c r="P261" i="4"/>
  <c r="N261" i="4"/>
  <c r="M261" i="4"/>
  <c r="L261" i="4"/>
  <c r="K261" i="4"/>
  <c r="J261" i="4"/>
  <c r="I261" i="4"/>
  <c r="R261" i="4" s="1"/>
  <c r="G261" i="4"/>
  <c r="F261" i="4"/>
  <c r="E261" i="4"/>
  <c r="C261" i="4"/>
  <c r="B261" i="4"/>
  <c r="P260" i="4"/>
  <c r="N260" i="4"/>
  <c r="M260" i="4"/>
  <c r="L260" i="4"/>
  <c r="K260" i="4"/>
  <c r="J260" i="4"/>
  <c r="I260" i="4"/>
  <c r="R260" i="4" s="1"/>
  <c r="G260" i="4"/>
  <c r="F260" i="4"/>
  <c r="E260" i="4"/>
  <c r="C260" i="4"/>
  <c r="B260" i="4"/>
  <c r="P259" i="4"/>
  <c r="N259" i="4"/>
  <c r="M259" i="4"/>
  <c r="L259" i="4"/>
  <c r="K259" i="4"/>
  <c r="J259" i="4"/>
  <c r="I259" i="4"/>
  <c r="R259" i="4" s="1"/>
  <c r="G259" i="4"/>
  <c r="F259" i="4"/>
  <c r="E259" i="4"/>
  <c r="C259" i="4"/>
  <c r="B259" i="4"/>
  <c r="P258" i="4"/>
  <c r="N258" i="4"/>
  <c r="M258" i="4"/>
  <c r="L258" i="4"/>
  <c r="K258" i="4"/>
  <c r="J258" i="4"/>
  <c r="I258" i="4"/>
  <c r="R258" i="4" s="1"/>
  <c r="G258" i="4"/>
  <c r="F258" i="4"/>
  <c r="E258" i="4"/>
  <c r="C258" i="4"/>
  <c r="B258" i="4"/>
  <c r="P257" i="4"/>
  <c r="N257" i="4"/>
  <c r="M257" i="4"/>
  <c r="L257" i="4"/>
  <c r="K257" i="4"/>
  <c r="J257" i="4"/>
  <c r="I257" i="4"/>
  <c r="R257" i="4" s="1"/>
  <c r="G257" i="4"/>
  <c r="F257" i="4"/>
  <c r="E257" i="4"/>
  <c r="C257" i="4"/>
  <c r="B257" i="4"/>
  <c r="P256" i="4"/>
  <c r="N256" i="4"/>
  <c r="M256" i="4"/>
  <c r="L256" i="4"/>
  <c r="K256" i="4"/>
  <c r="J256" i="4"/>
  <c r="I256" i="4"/>
  <c r="R256" i="4" s="1"/>
  <c r="G256" i="4"/>
  <c r="F256" i="4"/>
  <c r="E256" i="4"/>
  <c r="C256" i="4"/>
  <c r="B256" i="4"/>
  <c r="P255" i="4"/>
  <c r="N255" i="4"/>
  <c r="M255" i="4"/>
  <c r="L255" i="4"/>
  <c r="K255" i="4"/>
  <c r="J255" i="4"/>
  <c r="I255" i="4"/>
  <c r="R255" i="4" s="1"/>
  <c r="G255" i="4"/>
  <c r="F255" i="4"/>
  <c r="E255" i="4"/>
  <c r="C255" i="4"/>
  <c r="B255" i="4"/>
  <c r="P254" i="4"/>
  <c r="N254" i="4"/>
  <c r="M254" i="4"/>
  <c r="L254" i="4"/>
  <c r="K254" i="4"/>
  <c r="J254" i="4"/>
  <c r="I254" i="4"/>
  <c r="R254" i="4" s="1"/>
  <c r="G254" i="4"/>
  <c r="F254" i="4"/>
  <c r="E254" i="4"/>
  <c r="C254" i="4"/>
  <c r="B254" i="4"/>
  <c r="P253" i="4"/>
  <c r="N253" i="4"/>
  <c r="M253" i="4"/>
  <c r="L253" i="4"/>
  <c r="K253" i="4"/>
  <c r="J253" i="4"/>
  <c r="I253" i="4"/>
  <c r="R253" i="4" s="1"/>
  <c r="G253" i="4"/>
  <c r="F253" i="4"/>
  <c r="E253" i="4"/>
  <c r="C253" i="4"/>
  <c r="B253" i="4"/>
  <c r="P252" i="4"/>
  <c r="N252" i="4"/>
  <c r="M252" i="4"/>
  <c r="L252" i="4"/>
  <c r="K252" i="4"/>
  <c r="J252" i="4"/>
  <c r="I252" i="4"/>
  <c r="R252" i="4" s="1"/>
  <c r="G252" i="4"/>
  <c r="F252" i="4"/>
  <c r="E252" i="4"/>
  <c r="C252" i="4"/>
  <c r="B252" i="4"/>
  <c r="P251" i="4"/>
  <c r="N251" i="4"/>
  <c r="M251" i="4"/>
  <c r="L251" i="4"/>
  <c r="K251" i="4"/>
  <c r="J251" i="4"/>
  <c r="I251" i="4"/>
  <c r="R251" i="4" s="1"/>
  <c r="G251" i="4"/>
  <c r="F251" i="4"/>
  <c r="E251" i="4"/>
  <c r="C251" i="4"/>
  <c r="B251" i="4"/>
  <c r="P250" i="4"/>
  <c r="N250" i="4"/>
  <c r="M250" i="4"/>
  <c r="L250" i="4"/>
  <c r="K250" i="4"/>
  <c r="J250" i="4"/>
  <c r="I250" i="4"/>
  <c r="R250" i="4" s="1"/>
  <c r="G250" i="4"/>
  <c r="F250" i="4"/>
  <c r="E250" i="4"/>
  <c r="C250" i="4"/>
  <c r="B250" i="4"/>
  <c r="P249" i="4"/>
  <c r="N249" i="4"/>
  <c r="M249" i="4"/>
  <c r="L249" i="4"/>
  <c r="K249" i="4"/>
  <c r="J249" i="4"/>
  <c r="I249" i="4"/>
  <c r="R249" i="4" s="1"/>
  <c r="G249" i="4"/>
  <c r="F249" i="4"/>
  <c r="E249" i="4"/>
  <c r="C249" i="4"/>
  <c r="B249" i="4"/>
  <c r="P248" i="4"/>
  <c r="N248" i="4"/>
  <c r="M248" i="4"/>
  <c r="L248" i="4"/>
  <c r="K248" i="4"/>
  <c r="J248" i="4"/>
  <c r="I248" i="4"/>
  <c r="R248" i="4" s="1"/>
  <c r="G248" i="4"/>
  <c r="F248" i="4"/>
  <c r="E248" i="4"/>
  <c r="C248" i="4"/>
  <c r="B248" i="4"/>
  <c r="P247" i="4"/>
  <c r="N247" i="4"/>
  <c r="M247" i="4"/>
  <c r="L247" i="4"/>
  <c r="K247" i="4"/>
  <c r="J247" i="4"/>
  <c r="I247" i="4"/>
  <c r="R247" i="4" s="1"/>
  <c r="G247" i="4"/>
  <c r="F247" i="4"/>
  <c r="E247" i="4"/>
  <c r="C247" i="4"/>
  <c r="B247" i="4"/>
  <c r="P246" i="4"/>
  <c r="N246" i="4"/>
  <c r="M246" i="4"/>
  <c r="L246" i="4"/>
  <c r="K246" i="4"/>
  <c r="J246" i="4"/>
  <c r="I246" i="4"/>
  <c r="R246" i="4" s="1"/>
  <c r="G246" i="4"/>
  <c r="F246" i="4"/>
  <c r="E246" i="4"/>
  <c r="C246" i="4"/>
  <c r="B246" i="4"/>
  <c r="P245" i="4"/>
  <c r="N245" i="4"/>
  <c r="M245" i="4"/>
  <c r="L245" i="4"/>
  <c r="K245" i="4"/>
  <c r="J245" i="4"/>
  <c r="I245" i="4"/>
  <c r="R245" i="4" s="1"/>
  <c r="G245" i="4"/>
  <c r="F245" i="4"/>
  <c r="E245" i="4"/>
  <c r="C245" i="4"/>
  <c r="B245" i="4"/>
  <c r="P244" i="4"/>
  <c r="N244" i="4"/>
  <c r="M244" i="4"/>
  <c r="L244" i="4"/>
  <c r="K244" i="4"/>
  <c r="J244" i="4"/>
  <c r="I244" i="4"/>
  <c r="R244" i="4" s="1"/>
  <c r="G244" i="4"/>
  <c r="F244" i="4"/>
  <c r="E244" i="4"/>
  <c r="C244" i="4"/>
  <c r="B244" i="4"/>
  <c r="P243" i="4"/>
  <c r="N243" i="4"/>
  <c r="M243" i="4"/>
  <c r="L243" i="4"/>
  <c r="K243" i="4"/>
  <c r="J243" i="4"/>
  <c r="I243" i="4"/>
  <c r="R243" i="4" s="1"/>
  <c r="G243" i="4"/>
  <c r="F243" i="4"/>
  <c r="E243" i="4"/>
  <c r="C243" i="4"/>
  <c r="B243" i="4"/>
  <c r="P242" i="4"/>
  <c r="N242" i="4"/>
  <c r="M242" i="4"/>
  <c r="L242" i="4"/>
  <c r="K242" i="4"/>
  <c r="J242" i="4"/>
  <c r="I242" i="4"/>
  <c r="R242" i="4" s="1"/>
  <c r="G242" i="4"/>
  <c r="F242" i="4"/>
  <c r="E242" i="4"/>
  <c r="C242" i="4"/>
  <c r="B242" i="4"/>
  <c r="P241" i="4"/>
  <c r="N241" i="4"/>
  <c r="M241" i="4"/>
  <c r="L241" i="4"/>
  <c r="K241" i="4"/>
  <c r="J241" i="4"/>
  <c r="I241" i="4"/>
  <c r="R241" i="4" s="1"/>
  <c r="G241" i="4"/>
  <c r="F241" i="4"/>
  <c r="E241" i="4"/>
  <c r="C241" i="4"/>
  <c r="B241" i="4"/>
  <c r="P240" i="4"/>
  <c r="N240" i="4"/>
  <c r="M240" i="4"/>
  <c r="L240" i="4"/>
  <c r="K240" i="4"/>
  <c r="J240" i="4"/>
  <c r="I240" i="4"/>
  <c r="R240" i="4" s="1"/>
  <c r="G240" i="4"/>
  <c r="F240" i="4"/>
  <c r="E240" i="4"/>
  <c r="C240" i="4"/>
  <c r="B240" i="4"/>
  <c r="P239" i="4"/>
  <c r="N239" i="4"/>
  <c r="M239" i="4"/>
  <c r="L239" i="4"/>
  <c r="K239" i="4"/>
  <c r="J239" i="4"/>
  <c r="I239" i="4"/>
  <c r="R239" i="4" s="1"/>
  <c r="G239" i="4"/>
  <c r="F239" i="4"/>
  <c r="E239" i="4"/>
  <c r="C239" i="4"/>
  <c r="B239" i="4"/>
  <c r="P238" i="4"/>
  <c r="N238" i="4"/>
  <c r="M238" i="4"/>
  <c r="L238" i="4"/>
  <c r="K238" i="4"/>
  <c r="J238" i="4"/>
  <c r="I238" i="4"/>
  <c r="R238" i="4" s="1"/>
  <c r="G238" i="4"/>
  <c r="F238" i="4"/>
  <c r="E238" i="4"/>
  <c r="C238" i="4"/>
  <c r="B238" i="4"/>
  <c r="P237" i="4"/>
  <c r="N237" i="4"/>
  <c r="M237" i="4"/>
  <c r="L237" i="4"/>
  <c r="K237" i="4"/>
  <c r="J237" i="4"/>
  <c r="I237" i="4"/>
  <c r="R237" i="4" s="1"/>
  <c r="G237" i="4"/>
  <c r="F237" i="4"/>
  <c r="E237" i="4"/>
  <c r="C237" i="4"/>
  <c r="B237" i="4"/>
  <c r="P236" i="4"/>
  <c r="N236" i="4"/>
  <c r="M236" i="4"/>
  <c r="L236" i="4"/>
  <c r="K236" i="4"/>
  <c r="J236" i="4"/>
  <c r="I236" i="4"/>
  <c r="R236" i="4" s="1"/>
  <c r="G236" i="4"/>
  <c r="F236" i="4"/>
  <c r="E236" i="4"/>
  <c r="C236" i="4"/>
  <c r="B236" i="4"/>
  <c r="P235" i="4"/>
  <c r="N235" i="4"/>
  <c r="M235" i="4"/>
  <c r="L235" i="4"/>
  <c r="K235" i="4"/>
  <c r="J235" i="4"/>
  <c r="I235" i="4"/>
  <c r="R235" i="4" s="1"/>
  <c r="G235" i="4"/>
  <c r="F235" i="4"/>
  <c r="E235" i="4"/>
  <c r="C235" i="4"/>
  <c r="B235" i="4"/>
  <c r="P234" i="4"/>
  <c r="N234" i="4"/>
  <c r="M234" i="4"/>
  <c r="L234" i="4"/>
  <c r="K234" i="4"/>
  <c r="J234" i="4"/>
  <c r="I234" i="4"/>
  <c r="R234" i="4" s="1"/>
  <c r="G234" i="4"/>
  <c r="F234" i="4"/>
  <c r="E234" i="4"/>
  <c r="C234" i="4"/>
  <c r="B234" i="4"/>
  <c r="P233" i="4"/>
  <c r="N233" i="4"/>
  <c r="M233" i="4"/>
  <c r="L233" i="4"/>
  <c r="K233" i="4"/>
  <c r="J233" i="4"/>
  <c r="I233" i="4"/>
  <c r="R233" i="4" s="1"/>
  <c r="G233" i="4"/>
  <c r="F233" i="4"/>
  <c r="E233" i="4"/>
  <c r="C233" i="4"/>
  <c r="B233" i="4"/>
  <c r="P232" i="4"/>
  <c r="N232" i="4"/>
  <c r="M232" i="4"/>
  <c r="L232" i="4"/>
  <c r="K232" i="4"/>
  <c r="J232" i="4"/>
  <c r="I232" i="4"/>
  <c r="R232" i="4" s="1"/>
  <c r="G232" i="4"/>
  <c r="F232" i="4"/>
  <c r="E232" i="4"/>
  <c r="C232" i="4"/>
  <c r="B232" i="4"/>
  <c r="P231" i="4"/>
  <c r="N231" i="4"/>
  <c r="M231" i="4"/>
  <c r="L231" i="4"/>
  <c r="K231" i="4"/>
  <c r="J231" i="4"/>
  <c r="I231" i="4"/>
  <c r="R231" i="4" s="1"/>
  <c r="G231" i="4"/>
  <c r="F231" i="4"/>
  <c r="E231" i="4"/>
  <c r="C231" i="4"/>
  <c r="B231" i="4"/>
  <c r="P230" i="4"/>
  <c r="N230" i="4"/>
  <c r="M230" i="4"/>
  <c r="L230" i="4"/>
  <c r="K230" i="4"/>
  <c r="J230" i="4"/>
  <c r="I230" i="4"/>
  <c r="R230" i="4" s="1"/>
  <c r="G230" i="4"/>
  <c r="F230" i="4"/>
  <c r="E230" i="4"/>
  <c r="C230" i="4"/>
  <c r="B230" i="4"/>
  <c r="P229" i="4"/>
  <c r="N229" i="4"/>
  <c r="M229" i="4"/>
  <c r="L229" i="4"/>
  <c r="K229" i="4"/>
  <c r="J229" i="4"/>
  <c r="I229" i="4"/>
  <c r="R229" i="4" s="1"/>
  <c r="G229" i="4"/>
  <c r="F229" i="4"/>
  <c r="E229" i="4"/>
  <c r="C229" i="4"/>
  <c r="B229" i="4"/>
  <c r="P228" i="4"/>
  <c r="N228" i="4"/>
  <c r="M228" i="4"/>
  <c r="L228" i="4"/>
  <c r="K228" i="4"/>
  <c r="J228" i="4"/>
  <c r="I228" i="4"/>
  <c r="R228" i="4" s="1"/>
  <c r="G228" i="4"/>
  <c r="F228" i="4"/>
  <c r="E228" i="4"/>
  <c r="C228" i="4"/>
  <c r="B228" i="4"/>
  <c r="P227" i="4"/>
  <c r="N227" i="4"/>
  <c r="M227" i="4"/>
  <c r="L227" i="4"/>
  <c r="K227" i="4"/>
  <c r="J227" i="4"/>
  <c r="I227" i="4"/>
  <c r="R227" i="4" s="1"/>
  <c r="G227" i="4"/>
  <c r="F227" i="4"/>
  <c r="E227" i="4"/>
  <c r="C227" i="4"/>
  <c r="B227" i="4"/>
  <c r="P226" i="4"/>
  <c r="N226" i="4"/>
  <c r="M226" i="4"/>
  <c r="L226" i="4"/>
  <c r="K226" i="4"/>
  <c r="J226" i="4"/>
  <c r="I226" i="4"/>
  <c r="R226" i="4" s="1"/>
  <c r="G226" i="4"/>
  <c r="F226" i="4"/>
  <c r="E226" i="4"/>
  <c r="C226" i="4"/>
  <c r="B226" i="4"/>
  <c r="P225" i="4"/>
  <c r="N225" i="4"/>
  <c r="M225" i="4"/>
  <c r="L225" i="4"/>
  <c r="K225" i="4"/>
  <c r="J225" i="4"/>
  <c r="I225" i="4"/>
  <c r="R225" i="4" s="1"/>
  <c r="G225" i="4"/>
  <c r="F225" i="4"/>
  <c r="E225" i="4"/>
  <c r="C225" i="4"/>
  <c r="B225" i="4"/>
  <c r="P224" i="4"/>
  <c r="N224" i="4"/>
  <c r="M224" i="4"/>
  <c r="L224" i="4"/>
  <c r="K224" i="4"/>
  <c r="J224" i="4"/>
  <c r="I224" i="4"/>
  <c r="R224" i="4" s="1"/>
  <c r="G224" i="4"/>
  <c r="F224" i="4"/>
  <c r="E224" i="4"/>
  <c r="C224" i="4"/>
  <c r="B224" i="4"/>
  <c r="P223" i="4"/>
  <c r="N223" i="4"/>
  <c r="M223" i="4"/>
  <c r="L223" i="4"/>
  <c r="K223" i="4"/>
  <c r="J223" i="4"/>
  <c r="I223" i="4"/>
  <c r="R223" i="4" s="1"/>
  <c r="G223" i="4"/>
  <c r="F223" i="4"/>
  <c r="E223" i="4"/>
  <c r="C223" i="4"/>
  <c r="B223" i="4"/>
  <c r="P222" i="4"/>
  <c r="N222" i="4"/>
  <c r="M222" i="4"/>
  <c r="L222" i="4"/>
  <c r="K222" i="4"/>
  <c r="J222" i="4"/>
  <c r="I222" i="4"/>
  <c r="R222" i="4" s="1"/>
  <c r="G222" i="4"/>
  <c r="F222" i="4"/>
  <c r="E222" i="4"/>
  <c r="C222" i="4"/>
  <c r="B222" i="4"/>
  <c r="P221" i="4"/>
  <c r="N221" i="4"/>
  <c r="M221" i="4"/>
  <c r="L221" i="4"/>
  <c r="K221" i="4"/>
  <c r="J221" i="4"/>
  <c r="I221" i="4"/>
  <c r="R221" i="4" s="1"/>
  <c r="G221" i="4"/>
  <c r="F221" i="4"/>
  <c r="E221" i="4"/>
  <c r="C221" i="4"/>
  <c r="B221" i="4"/>
  <c r="P220" i="4"/>
  <c r="N220" i="4"/>
  <c r="M220" i="4"/>
  <c r="L220" i="4"/>
  <c r="K220" i="4"/>
  <c r="J220" i="4"/>
  <c r="I220" i="4"/>
  <c r="R220" i="4" s="1"/>
  <c r="G220" i="4"/>
  <c r="F220" i="4"/>
  <c r="E220" i="4"/>
  <c r="C220" i="4"/>
  <c r="B220" i="4"/>
  <c r="P219" i="4"/>
  <c r="N219" i="4"/>
  <c r="M219" i="4"/>
  <c r="L219" i="4"/>
  <c r="K219" i="4"/>
  <c r="J219" i="4"/>
  <c r="I219" i="4"/>
  <c r="R219" i="4" s="1"/>
  <c r="G219" i="4"/>
  <c r="F219" i="4"/>
  <c r="E219" i="4"/>
  <c r="C219" i="4"/>
  <c r="B219" i="4"/>
  <c r="P218" i="4"/>
  <c r="N218" i="4"/>
  <c r="M218" i="4"/>
  <c r="L218" i="4"/>
  <c r="K218" i="4"/>
  <c r="J218" i="4"/>
  <c r="I218" i="4"/>
  <c r="R218" i="4" s="1"/>
  <c r="G218" i="4"/>
  <c r="F218" i="4"/>
  <c r="E218" i="4"/>
  <c r="C218" i="4"/>
  <c r="B218" i="4"/>
  <c r="P217" i="4"/>
  <c r="N217" i="4"/>
  <c r="M217" i="4"/>
  <c r="L217" i="4"/>
  <c r="K217" i="4"/>
  <c r="J217" i="4"/>
  <c r="I217" i="4"/>
  <c r="R217" i="4" s="1"/>
  <c r="G217" i="4"/>
  <c r="F217" i="4"/>
  <c r="E217" i="4"/>
  <c r="C217" i="4"/>
  <c r="B217" i="4"/>
  <c r="P216" i="4"/>
  <c r="N216" i="4"/>
  <c r="M216" i="4"/>
  <c r="L216" i="4"/>
  <c r="K216" i="4"/>
  <c r="J216" i="4"/>
  <c r="I216" i="4"/>
  <c r="R216" i="4" s="1"/>
  <c r="G216" i="4"/>
  <c r="F216" i="4"/>
  <c r="E216" i="4"/>
  <c r="C216" i="4"/>
  <c r="B216" i="4"/>
  <c r="P215" i="4"/>
  <c r="N215" i="4"/>
  <c r="M215" i="4"/>
  <c r="L215" i="4"/>
  <c r="K215" i="4"/>
  <c r="J215" i="4"/>
  <c r="I215" i="4"/>
  <c r="R215" i="4" s="1"/>
  <c r="G215" i="4"/>
  <c r="F215" i="4"/>
  <c r="E215" i="4"/>
  <c r="C215" i="4"/>
  <c r="B215" i="4"/>
  <c r="P214" i="4"/>
  <c r="N214" i="4"/>
  <c r="M214" i="4"/>
  <c r="L214" i="4"/>
  <c r="K214" i="4"/>
  <c r="J214" i="4"/>
  <c r="I214" i="4"/>
  <c r="R214" i="4" s="1"/>
  <c r="G214" i="4"/>
  <c r="F214" i="4"/>
  <c r="E214" i="4"/>
  <c r="C214" i="4"/>
  <c r="B214" i="4"/>
  <c r="P213" i="4"/>
  <c r="N213" i="4"/>
  <c r="M213" i="4"/>
  <c r="L213" i="4"/>
  <c r="K213" i="4"/>
  <c r="J213" i="4"/>
  <c r="I213" i="4"/>
  <c r="R213" i="4" s="1"/>
  <c r="G213" i="4"/>
  <c r="F213" i="4"/>
  <c r="E213" i="4"/>
  <c r="C213" i="4"/>
  <c r="B213" i="4"/>
  <c r="P212" i="4"/>
  <c r="N212" i="4"/>
  <c r="M212" i="4"/>
  <c r="L212" i="4"/>
  <c r="K212" i="4"/>
  <c r="J212" i="4"/>
  <c r="I212" i="4"/>
  <c r="R212" i="4" s="1"/>
  <c r="G212" i="4"/>
  <c r="F212" i="4"/>
  <c r="E212" i="4"/>
  <c r="C212" i="4"/>
  <c r="B212" i="4"/>
  <c r="P211" i="4"/>
  <c r="N211" i="4"/>
  <c r="M211" i="4"/>
  <c r="L211" i="4"/>
  <c r="K211" i="4"/>
  <c r="J211" i="4"/>
  <c r="I211" i="4"/>
  <c r="R211" i="4" s="1"/>
  <c r="G211" i="4"/>
  <c r="F211" i="4"/>
  <c r="E211" i="4"/>
  <c r="C211" i="4"/>
  <c r="B211" i="4"/>
  <c r="P210" i="4"/>
  <c r="N210" i="4"/>
  <c r="M210" i="4"/>
  <c r="L210" i="4"/>
  <c r="K210" i="4"/>
  <c r="J210" i="4"/>
  <c r="I210" i="4"/>
  <c r="R210" i="4" s="1"/>
  <c r="G210" i="4"/>
  <c r="F210" i="4"/>
  <c r="E210" i="4"/>
  <c r="C210" i="4"/>
  <c r="B210" i="4"/>
  <c r="P209" i="4"/>
  <c r="N209" i="4"/>
  <c r="M209" i="4"/>
  <c r="L209" i="4"/>
  <c r="K209" i="4"/>
  <c r="J209" i="4"/>
  <c r="I209" i="4"/>
  <c r="R209" i="4" s="1"/>
  <c r="G209" i="4"/>
  <c r="F209" i="4"/>
  <c r="E209" i="4"/>
  <c r="C209" i="4"/>
  <c r="B209" i="4"/>
  <c r="P206" i="4"/>
  <c r="N206" i="4"/>
  <c r="M206" i="4"/>
  <c r="L206" i="4"/>
  <c r="K206" i="4"/>
  <c r="J206" i="4"/>
  <c r="I206" i="4"/>
  <c r="R206" i="4" s="1"/>
  <c r="G206" i="4"/>
  <c r="F206" i="4"/>
  <c r="E206" i="4"/>
  <c r="C206" i="4"/>
  <c r="B206" i="4"/>
  <c r="P205" i="4"/>
  <c r="N205" i="4"/>
  <c r="M205" i="4"/>
  <c r="L205" i="4"/>
  <c r="K205" i="4"/>
  <c r="J205" i="4"/>
  <c r="I205" i="4"/>
  <c r="R205" i="4" s="1"/>
  <c r="G205" i="4"/>
  <c r="F205" i="4"/>
  <c r="E205" i="4"/>
  <c r="C205" i="4"/>
  <c r="B205" i="4"/>
  <c r="P204" i="4"/>
  <c r="N204" i="4"/>
  <c r="M204" i="4"/>
  <c r="L204" i="4"/>
  <c r="K204" i="4"/>
  <c r="J204" i="4"/>
  <c r="I204" i="4"/>
  <c r="R204" i="4" s="1"/>
  <c r="G204" i="4"/>
  <c r="F204" i="4"/>
  <c r="E204" i="4"/>
  <c r="C204" i="4"/>
  <c r="B204" i="4"/>
  <c r="P203" i="4"/>
  <c r="N203" i="4"/>
  <c r="M203" i="4"/>
  <c r="L203" i="4"/>
  <c r="K203" i="4"/>
  <c r="J203" i="4"/>
  <c r="I203" i="4"/>
  <c r="R203" i="4" s="1"/>
  <c r="G203" i="4"/>
  <c r="F203" i="4"/>
  <c r="E203" i="4"/>
  <c r="C203" i="4"/>
  <c r="B203" i="4"/>
  <c r="P202" i="4"/>
  <c r="N202" i="4"/>
  <c r="M202" i="4"/>
  <c r="L202" i="4"/>
  <c r="K202" i="4"/>
  <c r="J202" i="4"/>
  <c r="I202" i="4"/>
  <c r="R202" i="4" s="1"/>
  <c r="G202" i="4"/>
  <c r="F202" i="4"/>
  <c r="E202" i="4"/>
  <c r="C202" i="4"/>
  <c r="B202" i="4"/>
  <c r="P201" i="4"/>
  <c r="N201" i="4"/>
  <c r="M201" i="4"/>
  <c r="L201" i="4"/>
  <c r="K201" i="4"/>
  <c r="J201" i="4"/>
  <c r="I201" i="4"/>
  <c r="R201" i="4" s="1"/>
  <c r="G201" i="4"/>
  <c r="F201" i="4"/>
  <c r="E201" i="4"/>
  <c r="C201" i="4"/>
  <c r="B201" i="4"/>
  <c r="P200" i="4"/>
  <c r="N200" i="4"/>
  <c r="M200" i="4"/>
  <c r="L200" i="4"/>
  <c r="K200" i="4"/>
  <c r="J200" i="4"/>
  <c r="I200" i="4"/>
  <c r="R200" i="4" s="1"/>
  <c r="G200" i="4"/>
  <c r="F200" i="4"/>
  <c r="E200" i="4"/>
  <c r="C200" i="4"/>
  <c r="B200" i="4"/>
  <c r="P199" i="4"/>
  <c r="N199" i="4"/>
  <c r="M199" i="4"/>
  <c r="L199" i="4"/>
  <c r="K199" i="4"/>
  <c r="J199" i="4"/>
  <c r="I199" i="4"/>
  <c r="R199" i="4" s="1"/>
  <c r="G199" i="4"/>
  <c r="F199" i="4"/>
  <c r="E199" i="4"/>
  <c r="C199" i="4"/>
  <c r="B199" i="4"/>
  <c r="P196" i="4"/>
  <c r="N196" i="4"/>
  <c r="M196" i="4"/>
  <c r="L196" i="4"/>
  <c r="K196" i="4"/>
  <c r="J196" i="4"/>
  <c r="I196" i="4"/>
  <c r="R196" i="4" s="1"/>
  <c r="G196" i="4"/>
  <c r="F196" i="4"/>
  <c r="E196" i="4"/>
  <c r="C196" i="4"/>
  <c r="B196" i="4"/>
  <c r="P195" i="4"/>
  <c r="N195" i="4"/>
  <c r="M195" i="4"/>
  <c r="L195" i="4"/>
  <c r="K195" i="4"/>
  <c r="J195" i="4"/>
  <c r="I195" i="4"/>
  <c r="R195" i="4" s="1"/>
  <c r="G195" i="4"/>
  <c r="F195" i="4"/>
  <c r="E195" i="4"/>
  <c r="C195" i="4"/>
  <c r="B195" i="4"/>
  <c r="P194" i="4"/>
  <c r="N194" i="4"/>
  <c r="M194" i="4"/>
  <c r="L194" i="4"/>
  <c r="K194" i="4"/>
  <c r="J194" i="4"/>
  <c r="I194" i="4"/>
  <c r="R194" i="4" s="1"/>
  <c r="G194" i="4"/>
  <c r="F194" i="4"/>
  <c r="E194" i="4"/>
  <c r="C194" i="4"/>
  <c r="B194" i="4"/>
  <c r="P193" i="4"/>
  <c r="N193" i="4"/>
  <c r="M193" i="4"/>
  <c r="L193" i="4"/>
  <c r="K193" i="4"/>
  <c r="J193" i="4"/>
  <c r="I193" i="4"/>
  <c r="R193" i="4" s="1"/>
  <c r="G193" i="4"/>
  <c r="F193" i="4"/>
  <c r="E193" i="4"/>
  <c r="C193" i="4"/>
  <c r="B193" i="4"/>
  <c r="P192" i="4"/>
  <c r="N192" i="4"/>
  <c r="M192" i="4"/>
  <c r="L192" i="4"/>
  <c r="K192" i="4"/>
  <c r="J192" i="4"/>
  <c r="I192" i="4"/>
  <c r="R192" i="4" s="1"/>
  <c r="G192" i="4"/>
  <c r="F192" i="4"/>
  <c r="E192" i="4"/>
  <c r="C192" i="4"/>
  <c r="B192" i="4"/>
  <c r="P191" i="4"/>
  <c r="N191" i="4"/>
  <c r="M191" i="4"/>
  <c r="L191" i="4"/>
  <c r="K191" i="4"/>
  <c r="J191" i="4"/>
  <c r="I191" i="4"/>
  <c r="R191" i="4" s="1"/>
  <c r="G191" i="4"/>
  <c r="F191" i="4"/>
  <c r="E191" i="4"/>
  <c r="C191" i="4"/>
  <c r="B191" i="4"/>
  <c r="P190" i="4"/>
  <c r="N190" i="4"/>
  <c r="M190" i="4"/>
  <c r="L190" i="4"/>
  <c r="K190" i="4"/>
  <c r="J190" i="4"/>
  <c r="I190" i="4"/>
  <c r="R190" i="4" s="1"/>
  <c r="G190" i="4"/>
  <c r="F190" i="4"/>
  <c r="E190" i="4"/>
  <c r="C190" i="4"/>
  <c r="B190" i="4"/>
  <c r="P189" i="4"/>
  <c r="N189" i="4"/>
  <c r="M189" i="4"/>
  <c r="L189" i="4"/>
  <c r="K189" i="4"/>
  <c r="J189" i="4"/>
  <c r="I189" i="4"/>
  <c r="R189" i="4" s="1"/>
  <c r="G189" i="4"/>
  <c r="F189" i="4"/>
  <c r="E189" i="4"/>
  <c r="C189" i="4"/>
  <c r="B189" i="4"/>
  <c r="P188" i="4"/>
  <c r="N188" i="4"/>
  <c r="M188" i="4"/>
  <c r="L188" i="4"/>
  <c r="K188" i="4"/>
  <c r="J188" i="4"/>
  <c r="I188" i="4"/>
  <c r="R188" i="4" s="1"/>
  <c r="G188" i="4"/>
  <c r="F188" i="4"/>
  <c r="E188" i="4"/>
  <c r="C188" i="4"/>
  <c r="B188" i="4"/>
  <c r="P187" i="4"/>
  <c r="N187" i="4"/>
  <c r="M187" i="4"/>
  <c r="L187" i="4"/>
  <c r="K187" i="4"/>
  <c r="J187" i="4"/>
  <c r="I187" i="4"/>
  <c r="R187" i="4" s="1"/>
  <c r="G187" i="4"/>
  <c r="F187" i="4"/>
  <c r="E187" i="4"/>
  <c r="C187" i="4"/>
  <c r="B187" i="4"/>
  <c r="P186" i="4"/>
  <c r="N186" i="4"/>
  <c r="M186" i="4"/>
  <c r="L186" i="4"/>
  <c r="K186" i="4"/>
  <c r="J186" i="4"/>
  <c r="I186" i="4"/>
  <c r="R186" i="4" s="1"/>
  <c r="G186" i="4"/>
  <c r="F186" i="4"/>
  <c r="E186" i="4"/>
  <c r="C186" i="4"/>
  <c r="B186" i="4"/>
  <c r="P185" i="4"/>
  <c r="N185" i="4"/>
  <c r="M185" i="4"/>
  <c r="L185" i="4"/>
  <c r="K185" i="4"/>
  <c r="J185" i="4"/>
  <c r="I185" i="4"/>
  <c r="R185" i="4" s="1"/>
  <c r="G185" i="4"/>
  <c r="F185" i="4"/>
  <c r="E185" i="4"/>
  <c r="C185" i="4"/>
  <c r="B185" i="4"/>
  <c r="P184" i="4"/>
  <c r="N184" i="4"/>
  <c r="M184" i="4"/>
  <c r="L184" i="4"/>
  <c r="K184" i="4"/>
  <c r="J184" i="4"/>
  <c r="I184" i="4"/>
  <c r="R184" i="4" s="1"/>
  <c r="G184" i="4"/>
  <c r="F184" i="4"/>
  <c r="E184" i="4"/>
  <c r="C184" i="4"/>
  <c r="B184" i="4"/>
  <c r="P183" i="4"/>
  <c r="N183" i="4"/>
  <c r="M183" i="4"/>
  <c r="L183" i="4"/>
  <c r="K183" i="4"/>
  <c r="J183" i="4"/>
  <c r="I183" i="4"/>
  <c r="R183" i="4" s="1"/>
  <c r="G183" i="4"/>
  <c r="F183" i="4"/>
  <c r="E183" i="4"/>
  <c r="C183" i="4"/>
  <c r="B183" i="4"/>
  <c r="P182" i="4"/>
  <c r="N182" i="4"/>
  <c r="M182" i="4"/>
  <c r="L182" i="4"/>
  <c r="K182" i="4"/>
  <c r="J182" i="4"/>
  <c r="I182" i="4"/>
  <c r="R182" i="4" s="1"/>
  <c r="G182" i="4"/>
  <c r="F182" i="4"/>
  <c r="E182" i="4"/>
  <c r="C182" i="4"/>
  <c r="B182" i="4"/>
  <c r="P181" i="4"/>
  <c r="N181" i="4"/>
  <c r="M181" i="4"/>
  <c r="L181" i="4"/>
  <c r="K181" i="4"/>
  <c r="J181" i="4"/>
  <c r="I181" i="4"/>
  <c r="R181" i="4" s="1"/>
  <c r="G181" i="4"/>
  <c r="F181" i="4"/>
  <c r="E181" i="4"/>
  <c r="C181" i="4"/>
  <c r="B181" i="4"/>
  <c r="P180" i="4"/>
  <c r="N180" i="4"/>
  <c r="M180" i="4"/>
  <c r="L180" i="4"/>
  <c r="K180" i="4"/>
  <c r="J180" i="4"/>
  <c r="I180" i="4"/>
  <c r="R180" i="4" s="1"/>
  <c r="G180" i="4"/>
  <c r="F180" i="4"/>
  <c r="E180" i="4"/>
  <c r="C180" i="4"/>
  <c r="B180" i="4"/>
  <c r="P179" i="4"/>
  <c r="N179" i="4"/>
  <c r="M179" i="4"/>
  <c r="L179" i="4"/>
  <c r="K179" i="4"/>
  <c r="J179" i="4"/>
  <c r="I179" i="4"/>
  <c r="R179" i="4" s="1"/>
  <c r="G179" i="4"/>
  <c r="F179" i="4"/>
  <c r="E179" i="4"/>
  <c r="C179" i="4"/>
  <c r="B179" i="4"/>
  <c r="P178" i="4"/>
  <c r="N178" i="4"/>
  <c r="M178" i="4"/>
  <c r="L178" i="4"/>
  <c r="K178" i="4"/>
  <c r="J178" i="4"/>
  <c r="I178" i="4"/>
  <c r="R178" i="4" s="1"/>
  <c r="G178" i="4"/>
  <c r="F178" i="4"/>
  <c r="E178" i="4"/>
  <c r="C178" i="4"/>
  <c r="B178" i="4"/>
  <c r="P177" i="4"/>
  <c r="N177" i="4"/>
  <c r="M177" i="4"/>
  <c r="L177" i="4"/>
  <c r="K177" i="4"/>
  <c r="J177" i="4"/>
  <c r="I177" i="4"/>
  <c r="R177" i="4" s="1"/>
  <c r="G177" i="4"/>
  <c r="F177" i="4"/>
  <c r="E177" i="4"/>
  <c r="C177" i="4"/>
  <c r="B177" i="4"/>
  <c r="P176" i="4"/>
  <c r="N176" i="4"/>
  <c r="M176" i="4"/>
  <c r="L176" i="4"/>
  <c r="K176" i="4"/>
  <c r="J176" i="4"/>
  <c r="I176" i="4"/>
  <c r="R176" i="4" s="1"/>
  <c r="G176" i="4"/>
  <c r="F176" i="4"/>
  <c r="E176" i="4"/>
  <c r="C176" i="4"/>
  <c r="B176" i="4"/>
  <c r="P175" i="4"/>
  <c r="N175" i="4"/>
  <c r="M175" i="4"/>
  <c r="L175" i="4"/>
  <c r="K175" i="4"/>
  <c r="J175" i="4"/>
  <c r="I175" i="4"/>
  <c r="R175" i="4" s="1"/>
  <c r="G175" i="4"/>
  <c r="F175" i="4"/>
  <c r="E175" i="4"/>
  <c r="C175" i="4"/>
  <c r="B175" i="4"/>
  <c r="P174" i="4"/>
  <c r="N174" i="4"/>
  <c r="M174" i="4"/>
  <c r="L174" i="4"/>
  <c r="K174" i="4"/>
  <c r="J174" i="4"/>
  <c r="I174" i="4"/>
  <c r="R174" i="4" s="1"/>
  <c r="G174" i="4"/>
  <c r="F174" i="4"/>
  <c r="E174" i="4"/>
  <c r="C174" i="4"/>
  <c r="B174" i="4"/>
  <c r="P173" i="4"/>
  <c r="N173" i="4"/>
  <c r="M173" i="4"/>
  <c r="L173" i="4"/>
  <c r="K173" i="4"/>
  <c r="J173" i="4"/>
  <c r="I173" i="4"/>
  <c r="R173" i="4" s="1"/>
  <c r="G173" i="4"/>
  <c r="F173" i="4"/>
  <c r="E173" i="4"/>
  <c r="C173" i="4"/>
  <c r="B173" i="4"/>
  <c r="P172" i="4"/>
  <c r="N172" i="4"/>
  <c r="M172" i="4"/>
  <c r="L172" i="4"/>
  <c r="K172" i="4"/>
  <c r="J172" i="4"/>
  <c r="I172" i="4"/>
  <c r="R172" i="4" s="1"/>
  <c r="G172" i="4"/>
  <c r="F172" i="4"/>
  <c r="E172" i="4"/>
  <c r="C172" i="4"/>
  <c r="B172" i="4"/>
  <c r="P171" i="4"/>
  <c r="N171" i="4"/>
  <c r="M171" i="4"/>
  <c r="L171" i="4"/>
  <c r="K171" i="4"/>
  <c r="J171" i="4"/>
  <c r="I171" i="4"/>
  <c r="R171" i="4" s="1"/>
  <c r="G171" i="4"/>
  <c r="F171" i="4"/>
  <c r="E171" i="4"/>
  <c r="C171" i="4"/>
  <c r="B171" i="4"/>
  <c r="P170" i="4"/>
  <c r="N170" i="4"/>
  <c r="M170" i="4"/>
  <c r="L170" i="4"/>
  <c r="K170" i="4"/>
  <c r="J170" i="4"/>
  <c r="I170" i="4"/>
  <c r="R170" i="4" s="1"/>
  <c r="G170" i="4"/>
  <c r="F170" i="4"/>
  <c r="E170" i="4"/>
  <c r="C170" i="4"/>
  <c r="B170" i="4"/>
  <c r="P169" i="4"/>
  <c r="N169" i="4"/>
  <c r="M169" i="4"/>
  <c r="L169" i="4"/>
  <c r="K169" i="4"/>
  <c r="J169" i="4"/>
  <c r="I169" i="4"/>
  <c r="R169" i="4" s="1"/>
  <c r="G169" i="4"/>
  <c r="F169" i="4"/>
  <c r="E169" i="4"/>
  <c r="C169" i="4"/>
  <c r="B169" i="4"/>
  <c r="P168" i="4"/>
  <c r="N168" i="4"/>
  <c r="M168" i="4"/>
  <c r="L168" i="4"/>
  <c r="K168" i="4"/>
  <c r="J168" i="4"/>
  <c r="I168" i="4"/>
  <c r="R168" i="4" s="1"/>
  <c r="G168" i="4"/>
  <c r="F168" i="4"/>
  <c r="E168" i="4"/>
  <c r="C168" i="4"/>
  <c r="B168" i="4"/>
  <c r="P167" i="4"/>
  <c r="N167" i="4"/>
  <c r="M167" i="4"/>
  <c r="L167" i="4"/>
  <c r="K167" i="4"/>
  <c r="J167" i="4"/>
  <c r="I167" i="4"/>
  <c r="R167" i="4" s="1"/>
  <c r="G167" i="4"/>
  <c r="F167" i="4"/>
  <c r="E167" i="4"/>
  <c r="C167" i="4"/>
  <c r="B167" i="4"/>
  <c r="P164" i="4"/>
  <c r="N164" i="4"/>
  <c r="M164" i="4"/>
  <c r="L164" i="4"/>
  <c r="K164" i="4"/>
  <c r="J164" i="4"/>
  <c r="I164" i="4"/>
  <c r="R164" i="4" s="1"/>
  <c r="G164" i="4"/>
  <c r="F164" i="4"/>
  <c r="E164" i="4"/>
  <c r="C164" i="4"/>
  <c r="B164" i="4"/>
  <c r="P163" i="4"/>
  <c r="N163" i="4"/>
  <c r="M163" i="4"/>
  <c r="L163" i="4"/>
  <c r="K163" i="4"/>
  <c r="J163" i="4"/>
  <c r="I163" i="4"/>
  <c r="R163" i="4" s="1"/>
  <c r="G163" i="4"/>
  <c r="F163" i="4"/>
  <c r="E163" i="4"/>
  <c r="C163" i="4"/>
  <c r="B163" i="4"/>
  <c r="P162" i="4"/>
  <c r="N162" i="4"/>
  <c r="M162" i="4"/>
  <c r="L162" i="4"/>
  <c r="K162" i="4"/>
  <c r="J162" i="4"/>
  <c r="I162" i="4"/>
  <c r="R162" i="4" s="1"/>
  <c r="G162" i="4"/>
  <c r="F162" i="4"/>
  <c r="E162" i="4"/>
  <c r="C162" i="4"/>
  <c r="B162" i="4"/>
  <c r="P161" i="4"/>
  <c r="N161" i="4"/>
  <c r="M161" i="4"/>
  <c r="L161" i="4"/>
  <c r="K161" i="4"/>
  <c r="J161" i="4"/>
  <c r="I161" i="4"/>
  <c r="R161" i="4" s="1"/>
  <c r="G161" i="4"/>
  <c r="F161" i="4"/>
  <c r="E161" i="4"/>
  <c r="C161" i="4"/>
  <c r="B161" i="4"/>
  <c r="P160" i="4"/>
  <c r="N160" i="4"/>
  <c r="M160" i="4"/>
  <c r="L160" i="4"/>
  <c r="K160" i="4"/>
  <c r="J160" i="4"/>
  <c r="I160" i="4"/>
  <c r="R160" i="4" s="1"/>
  <c r="G160" i="4"/>
  <c r="F160" i="4"/>
  <c r="E160" i="4"/>
  <c r="C160" i="4"/>
  <c r="B160" i="4"/>
  <c r="P159" i="4"/>
  <c r="N159" i="4"/>
  <c r="M159" i="4"/>
  <c r="L159" i="4"/>
  <c r="K159" i="4"/>
  <c r="J159" i="4"/>
  <c r="I159" i="4"/>
  <c r="R159" i="4" s="1"/>
  <c r="G159" i="4"/>
  <c r="F159" i="4"/>
  <c r="E159" i="4"/>
  <c r="C159" i="4"/>
  <c r="B159" i="4"/>
  <c r="P156" i="4"/>
  <c r="N156" i="4"/>
  <c r="M156" i="4"/>
  <c r="L156" i="4"/>
  <c r="K156" i="4"/>
  <c r="J156" i="4"/>
  <c r="I156" i="4"/>
  <c r="R156" i="4" s="1"/>
  <c r="G156" i="4"/>
  <c r="F156" i="4"/>
  <c r="E156" i="4"/>
  <c r="C156" i="4"/>
  <c r="B156" i="4"/>
  <c r="P155" i="4"/>
  <c r="N155" i="4"/>
  <c r="M155" i="4"/>
  <c r="L155" i="4"/>
  <c r="K155" i="4"/>
  <c r="J155" i="4"/>
  <c r="I155" i="4"/>
  <c r="R155" i="4" s="1"/>
  <c r="G155" i="4"/>
  <c r="F155" i="4"/>
  <c r="E155" i="4"/>
  <c r="C155" i="4"/>
  <c r="B155" i="4"/>
  <c r="P154" i="4"/>
  <c r="N154" i="4"/>
  <c r="M154" i="4"/>
  <c r="L154" i="4"/>
  <c r="K154" i="4"/>
  <c r="J154" i="4"/>
  <c r="I154" i="4"/>
  <c r="R154" i="4" s="1"/>
  <c r="G154" i="4"/>
  <c r="F154" i="4"/>
  <c r="E154" i="4"/>
  <c r="C154" i="4"/>
  <c r="B154" i="4"/>
  <c r="P153" i="4"/>
  <c r="N153" i="4"/>
  <c r="M153" i="4"/>
  <c r="L153" i="4"/>
  <c r="K153" i="4"/>
  <c r="J153" i="4"/>
  <c r="I153" i="4"/>
  <c r="R153" i="4" s="1"/>
  <c r="G153" i="4"/>
  <c r="F153" i="4"/>
  <c r="E153" i="4"/>
  <c r="C153" i="4"/>
  <c r="B153" i="4"/>
  <c r="P152" i="4"/>
  <c r="N152" i="4"/>
  <c r="M152" i="4"/>
  <c r="L152" i="4"/>
  <c r="K152" i="4"/>
  <c r="J152" i="4"/>
  <c r="I152" i="4"/>
  <c r="R152" i="4" s="1"/>
  <c r="G152" i="4"/>
  <c r="F152" i="4"/>
  <c r="E152" i="4"/>
  <c r="C152" i="4"/>
  <c r="B152" i="4"/>
  <c r="P151" i="4"/>
  <c r="N151" i="4"/>
  <c r="M151" i="4"/>
  <c r="L151" i="4"/>
  <c r="K151" i="4"/>
  <c r="J151" i="4"/>
  <c r="I151" i="4"/>
  <c r="R151" i="4" s="1"/>
  <c r="G151" i="4"/>
  <c r="F151" i="4"/>
  <c r="E151" i="4"/>
  <c r="C151" i="4"/>
  <c r="B151" i="4"/>
  <c r="P150" i="4"/>
  <c r="N150" i="4"/>
  <c r="M150" i="4"/>
  <c r="L150" i="4"/>
  <c r="K150" i="4"/>
  <c r="J150" i="4"/>
  <c r="I150" i="4"/>
  <c r="R150" i="4" s="1"/>
  <c r="G150" i="4"/>
  <c r="F150" i="4"/>
  <c r="E150" i="4"/>
  <c r="C150" i="4"/>
  <c r="B150" i="4"/>
  <c r="P149" i="4"/>
  <c r="N149" i="4"/>
  <c r="M149" i="4"/>
  <c r="L149" i="4"/>
  <c r="K149" i="4"/>
  <c r="J149" i="4"/>
  <c r="I149" i="4"/>
  <c r="R149" i="4" s="1"/>
  <c r="G149" i="4"/>
  <c r="F149" i="4"/>
  <c r="E149" i="4"/>
  <c r="C149" i="4"/>
  <c r="B149" i="4"/>
  <c r="P148" i="4"/>
  <c r="N148" i="4"/>
  <c r="M148" i="4"/>
  <c r="L148" i="4"/>
  <c r="K148" i="4"/>
  <c r="J148" i="4"/>
  <c r="I148" i="4"/>
  <c r="R148" i="4" s="1"/>
  <c r="G148" i="4"/>
  <c r="F148" i="4"/>
  <c r="E148" i="4"/>
  <c r="C148" i="4"/>
  <c r="B148" i="4"/>
  <c r="P147" i="4"/>
  <c r="N147" i="4"/>
  <c r="M147" i="4"/>
  <c r="L147" i="4"/>
  <c r="K147" i="4"/>
  <c r="J147" i="4"/>
  <c r="I147" i="4"/>
  <c r="R147" i="4" s="1"/>
  <c r="G147" i="4"/>
  <c r="F147" i="4"/>
  <c r="E147" i="4"/>
  <c r="C147" i="4"/>
  <c r="B147" i="4"/>
  <c r="P146" i="4"/>
  <c r="N146" i="4"/>
  <c r="M146" i="4"/>
  <c r="L146" i="4"/>
  <c r="K146" i="4"/>
  <c r="J146" i="4"/>
  <c r="I146" i="4"/>
  <c r="R146" i="4" s="1"/>
  <c r="G146" i="4"/>
  <c r="F146" i="4"/>
  <c r="E146" i="4"/>
  <c r="C146" i="4"/>
  <c r="B146" i="4"/>
  <c r="P145" i="4"/>
  <c r="N145" i="4"/>
  <c r="M145" i="4"/>
  <c r="L145" i="4"/>
  <c r="K145" i="4"/>
  <c r="J145" i="4"/>
  <c r="I145" i="4"/>
  <c r="R145" i="4" s="1"/>
  <c r="G145" i="4"/>
  <c r="F145" i="4"/>
  <c r="E145" i="4"/>
  <c r="C145" i="4"/>
  <c r="B145" i="4"/>
  <c r="P144" i="4"/>
  <c r="N144" i="4"/>
  <c r="M144" i="4"/>
  <c r="L144" i="4"/>
  <c r="K144" i="4"/>
  <c r="J144" i="4"/>
  <c r="I144" i="4"/>
  <c r="R144" i="4" s="1"/>
  <c r="G144" i="4"/>
  <c r="F144" i="4"/>
  <c r="E144" i="4"/>
  <c r="C144" i="4"/>
  <c r="B144" i="4"/>
  <c r="P143" i="4"/>
  <c r="N143" i="4"/>
  <c r="M143" i="4"/>
  <c r="L143" i="4"/>
  <c r="K143" i="4"/>
  <c r="J143" i="4"/>
  <c r="I143" i="4"/>
  <c r="R143" i="4" s="1"/>
  <c r="G143" i="4"/>
  <c r="F143" i="4"/>
  <c r="E143" i="4"/>
  <c r="C143" i="4"/>
  <c r="B143" i="4"/>
  <c r="P142" i="4"/>
  <c r="N142" i="4"/>
  <c r="M142" i="4"/>
  <c r="L142" i="4"/>
  <c r="K142" i="4"/>
  <c r="J142" i="4"/>
  <c r="I142" i="4"/>
  <c r="R142" i="4" s="1"/>
  <c r="G142" i="4"/>
  <c r="F142" i="4"/>
  <c r="E142" i="4"/>
  <c r="C142" i="4"/>
  <c r="B142" i="4"/>
  <c r="P141" i="4"/>
  <c r="N141" i="4"/>
  <c r="M141" i="4"/>
  <c r="L141" i="4"/>
  <c r="K141" i="4"/>
  <c r="J141" i="4"/>
  <c r="I141" i="4"/>
  <c r="R141" i="4" s="1"/>
  <c r="G141" i="4"/>
  <c r="F141" i="4"/>
  <c r="E141" i="4"/>
  <c r="C141" i="4"/>
  <c r="B141" i="4"/>
  <c r="P140" i="4"/>
  <c r="N140" i="4"/>
  <c r="M140" i="4"/>
  <c r="L140" i="4"/>
  <c r="K140" i="4"/>
  <c r="J140" i="4"/>
  <c r="I140" i="4"/>
  <c r="R140" i="4" s="1"/>
  <c r="G140" i="4"/>
  <c r="F140" i="4"/>
  <c r="E140" i="4"/>
  <c r="C140" i="4"/>
  <c r="B140" i="4"/>
  <c r="P139" i="4"/>
  <c r="N139" i="4"/>
  <c r="M139" i="4"/>
  <c r="L139" i="4"/>
  <c r="K139" i="4"/>
  <c r="J139" i="4"/>
  <c r="I139" i="4"/>
  <c r="R139" i="4" s="1"/>
  <c r="G139" i="4"/>
  <c r="F139" i="4"/>
  <c r="E139" i="4"/>
  <c r="C139" i="4"/>
  <c r="B139" i="4"/>
  <c r="P138" i="4"/>
  <c r="N138" i="4"/>
  <c r="M138" i="4"/>
  <c r="L138" i="4"/>
  <c r="K138" i="4"/>
  <c r="J138" i="4"/>
  <c r="I138" i="4"/>
  <c r="R138" i="4" s="1"/>
  <c r="G138" i="4"/>
  <c r="F138" i="4"/>
  <c r="E138" i="4"/>
  <c r="C138" i="4"/>
  <c r="B138" i="4"/>
  <c r="P137" i="4"/>
  <c r="N137" i="4"/>
  <c r="M137" i="4"/>
  <c r="L137" i="4"/>
  <c r="K137" i="4"/>
  <c r="J137" i="4"/>
  <c r="Q137" i="4" s="1"/>
  <c r="I137" i="4"/>
  <c r="R137" i="4" s="1"/>
  <c r="G137" i="4"/>
  <c r="F137" i="4"/>
  <c r="E137" i="4"/>
  <c r="C137" i="4"/>
  <c r="B137" i="4"/>
  <c r="P136" i="4"/>
  <c r="N136" i="4"/>
  <c r="M136" i="4"/>
  <c r="L136" i="4"/>
  <c r="K136" i="4"/>
  <c r="J136" i="4"/>
  <c r="I136" i="4"/>
  <c r="R136" i="4" s="1"/>
  <c r="G136" i="4"/>
  <c r="F136" i="4"/>
  <c r="E136" i="4"/>
  <c r="C136" i="4"/>
  <c r="B136" i="4"/>
  <c r="P135" i="4"/>
  <c r="N135" i="4"/>
  <c r="M135" i="4"/>
  <c r="L135" i="4"/>
  <c r="K135" i="4"/>
  <c r="J135" i="4"/>
  <c r="I135" i="4"/>
  <c r="R135" i="4" s="1"/>
  <c r="G135" i="4"/>
  <c r="F135" i="4"/>
  <c r="E135" i="4"/>
  <c r="C135" i="4"/>
  <c r="B135" i="4"/>
  <c r="P134" i="4"/>
  <c r="N134" i="4"/>
  <c r="M134" i="4"/>
  <c r="L134" i="4"/>
  <c r="K134" i="4"/>
  <c r="J134" i="4"/>
  <c r="I134" i="4"/>
  <c r="R134" i="4" s="1"/>
  <c r="G134" i="4"/>
  <c r="F134" i="4"/>
  <c r="E134" i="4"/>
  <c r="C134" i="4"/>
  <c r="B134" i="4"/>
  <c r="P133" i="4"/>
  <c r="N133" i="4"/>
  <c r="M133" i="4"/>
  <c r="L133" i="4"/>
  <c r="K133" i="4"/>
  <c r="J133" i="4"/>
  <c r="I133" i="4"/>
  <c r="R133" i="4" s="1"/>
  <c r="G133" i="4"/>
  <c r="F133" i="4"/>
  <c r="E133" i="4"/>
  <c r="C133" i="4"/>
  <c r="B133" i="4"/>
  <c r="P132" i="4"/>
  <c r="N132" i="4"/>
  <c r="M132" i="4"/>
  <c r="L132" i="4"/>
  <c r="K132" i="4"/>
  <c r="J132" i="4"/>
  <c r="I132" i="4"/>
  <c r="R132" i="4" s="1"/>
  <c r="G132" i="4"/>
  <c r="F132" i="4"/>
  <c r="E132" i="4"/>
  <c r="C132" i="4"/>
  <c r="B132" i="4"/>
  <c r="P131" i="4"/>
  <c r="N131" i="4"/>
  <c r="M131" i="4"/>
  <c r="L131" i="4"/>
  <c r="K131" i="4"/>
  <c r="J131" i="4"/>
  <c r="I131" i="4"/>
  <c r="R131" i="4" s="1"/>
  <c r="G131" i="4"/>
  <c r="F131" i="4"/>
  <c r="E131" i="4"/>
  <c r="C131" i="4"/>
  <c r="B131" i="4"/>
  <c r="P130" i="4"/>
  <c r="N130" i="4"/>
  <c r="M130" i="4"/>
  <c r="L130" i="4"/>
  <c r="K130" i="4"/>
  <c r="J130" i="4"/>
  <c r="Q130" i="4" s="1"/>
  <c r="I130" i="4"/>
  <c r="R130" i="4" s="1"/>
  <c r="G130" i="4"/>
  <c r="F130" i="4"/>
  <c r="E130" i="4"/>
  <c r="C130" i="4"/>
  <c r="B130" i="4"/>
  <c r="P129" i="4"/>
  <c r="N129" i="4"/>
  <c r="M129" i="4"/>
  <c r="L129" i="4"/>
  <c r="K129" i="4"/>
  <c r="J129" i="4"/>
  <c r="I129" i="4"/>
  <c r="R129" i="4" s="1"/>
  <c r="G129" i="4"/>
  <c r="F129" i="4"/>
  <c r="E129" i="4"/>
  <c r="C129" i="4"/>
  <c r="B129" i="4"/>
  <c r="P128" i="4"/>
  <c r="N128" i="4"/>
  <c r="M128" i="4"/>
  <c r="L128" i="4"/>
  <c r="K128" i="4"/>
  <c r="J128" i="4"/>
  <c r="I128" i="4"/>
  <c r="R128" i="4" s="1"/>
  <c r="G128" i="4"/>
  <c r="F128" i="4"/>
  <c r="E128" i="4"/>
  <c r="C128" i="4"/>
  <c r="B128" i="4"/>
  <c r="P127" i="4"/>
  <c r="N127" i="4"/>
  <c r="M127" i="4"/>
  <c r="L127" i="4"/>
  <c r="K127" i="4"/>
  <c r="J127" i="4"/>
  <c r="I127" i="4"/>
  <c r="R127" i="4" s="1"/>
  <c r="G127" i="4"/>
  <c r="F127" i="4"/>
  <c r="E127" i="4"/>
  <c r="C127" i="4"/>
  <c r="B127" i="4"/>
  <c r="P126" i="4"/>
  <c r="N126" i="4"/>
  <c r="M126" i="4"/>
  <c r="L126" i="4"/>
  <c r="K126" i="4"/>
  <c r="J126" i="4"/>
  <c r="I126" i="4"/>
  <c r="R126" i="4" s="1"/>
  <c r="G126" i="4"/>
  <c r="F126" i="4"/>
  <c r="E126" i="4"/>
  <c r="C126" i="4"/>
  <c r="B126" i="4"/>
  <c r="P125" i="4"/>
  <c r="N125" i="4"/>
  <c r="M125" i="4"/>
  <c r="L125" i="4"/>
  <c r="K125" i="4"/>
  <c r="J125" i="4"/>
  <c r="I125" i="4"/>
  <c r="R125" i="4" s="1"/>
  <c r="G125" i="4"/>
  <c r="F125" i="4"/>
  <c r="E125" i="4"/>
  <c r="C125" i="4"/>
  <c r="B125" i="4"/>
  <c r="P124" i="4"/>
  <c r="N124" i="4"/>
  <c r="M124" i="4"/>
  <c r="L124" i="4"/>
  <c r="K124" i="4"/>
  <c r="J124" i="4"/>
  <c r="I124" i="4"/>
  <c r="R124" i="4" s="1"/>
  <c r="G124" i="4"/>
  <c r="F124" i="4"/>
  <c r="E124" i="4"/>
  <c r="C124" i="4"/>
  <c r="B124" i="4"/>
  <c r="P123" i="4"/>
  <c r="N123" i="4"/>
  <c r="M123" i="4"/>
  <c r="L123" i="4"/>
  <c r="K123" i="4"/>
  <c r="J123" i="4"/>
  <c r="Q123" i="4" s="1"/>
  <c r="I123" i="4"/>
  <c r="R123" i="4" s="1"/>
  <c r="G123" i="4"/>
  <c r="F123" i="4"/>
  <c r="E123" i="4"/>
  <c r="C123" i="4"/>
  <c r="B123" i="4"/>
  <c r="P122" i="4"/>
  <c r="N122" i="4"/>
  <c r="M122" i="4"/>
  <c r="L122" i="4"/>
  <c r="K122" i="4"/>
  <c r="J122" i="4"/>
  <c r="I122" i="4"/>
  <c r="R122" i="4" s="1"/>
  <c r="G122" i="4"/>
  <c r="F122" i="4"/>
  <c r="E122" i="4"/>
  <c r="C122" i="4"/>
  <c r="B122" i="4"/>
  <c r="P121" i="4"/>
  <c r="N121" i="4"/>
  <c r="M121" i="4"/>
  <c r="L121" i="4"/>
  <c r="K121" i="4"/>
  <c r="J121" i="4"/>
  <c r="I121" i="4"/>
  <c r="R121" i="4" s="1"/>
  <c r="G121" i="4"/>
  <c r="F121" i="4"/>
  <c r="E121" i="4"/>
  <c r="C121" i="4"/>
  <c r="B121" i="4"/>
  <c r="P120" i="4"/>
  <c r="N120" i="4"/>
  <c r="M120" i="4"/>
  <c r="L120" i="4"/>
  <c r="K120" i="4"/>
  <c r="J120" i="4"/>
  <c r="I120" i="4"/>
  <c r="R120" i="4" s="1"/>
  <c r="G120" i="4"/>
  <c r="F120" i="4"/>
  <c r="E120" i="4"/>
  <c r="C120" i="4"/>
  <c r="B120" i="4"/>
  <c r="P119" i="4"/>
  <c r="N119" i="4"/>
  <c r="M119" i="4"/>
  <c r="L119" i="4"/>
  <c r="K119" i="4"/>
  <c r="J119" i="4"/>
  <c r="I119" i="4"/>
  <c r="R119" i="4" s="1"/>
  <c r="G119" i="4"/>
  <c r="F119" i="4"/>
  <c r="E119" i="4"/>
  <c r="C119" i="4"/>
  <c r="B119" i="4"/>
  <c r="P118" i="4"/>
  <c r="N118" i="4"/>
  <c r="M118" i="4"/>
  <c r="L118" i="4"/>
  <c r="K118" i="4"/>
  <c r="J118" i="4"/>
  <c r="I118" i="4"/>
  <c r="R118" i="4" s="1"/>
  <c r="G118" i="4"/>
  <c r="F118" i="4"/>
  <c r="E118" i="4"/>
  <c r="C118" i="4"/>
  <c r="B118" i="4"/>
  <c r="P117" i="4"/>
  <c r="N117" i="4"/>
  <c r="M117" i="4"/>
  <c r="L117" i="4"/>
  <c r="K117" i="4"/>
  <c r="J117" i="4"/>
  <c r="I117" i="4"/>
  <c r="R117" i="4" s="1"/>
  <c r="G117" i="4"/>
  <c r="F117" i="4"/>
  <c r="E117" i="4"/>
  <c r="C117" i="4"/>
  <c r="B117" i="4"/>
  <c r="P116" i="4"/>
  <c r="N116" i="4"/>
  <c r="M116" i="4"/>
  <c r="L116" i="4"/>
  <c r="K116" i="4"/>
  <c r="J116" i="4"/>
  <c r="Q116" i="4" s="1"/>
  <c r="I116" i="4"/>
  <c r="R116" i="4" s="1"/>
  <c r="G116" i="4"/>
  <c r="F116" i="4"/>
  <c r="E116" i="4"/>
  <c r="C116" i="4"/>
  <c r="B116" i="4"/>
  <c r="P115" i="4"/>
  <c r="N115" i="4"/>
  <c r="M115" i="4"/>
  <c r="L115" i="4"/>
  <c r="K115" i="4"/>
  <c r="J115" i="4"/>
  <c r="I115" i="4"/>
  <c r="R115" i="4" s="1"/>
  <c r="G115" i="4"/>
  <c r="F115" i="4"/>
  <c r="E115" i="4"/>
  <c r="C115" i="4"/>
  <c r="B115" i="4"/>
  <c r="P114" i="4"/>
  <c r="N114" i="4"/>
  <c r="M114" i="4"/>
  <c r="L114" i="4"/>
  <c r="K114" i="4"/>
  <c r="J114" i="4"/>
  <c r="I114" i="4"/>
  <c r="R114" i="4" s="1"/>
  <c r="G114" i="4"/>
  <c r="F114" i="4"/>
  <c r="E114" i="4"/>
  <c r="C114" i="4"/>
  <c r="B114" i="4"/>
  <c r="P113" i="4"/>
  <c r="N113" i="4"/>
  <c r="M113" i="4"/>
  <c r="L113" i="4"/>
  <c r="K113" i="4"/>
  <c r="J113" i="4"/>
  <c r="I113" i="4"/>
  <c r="R113" i="4" s="1"/>
  <c r="G113" i="4"/>
  <c r="F113" i="4"/>
  <c r="E113" i="4"/>
  <c r="C113" i="4"/>
  <c r="B113" i="4"/>
  <c r="P112" i="4"/>
  <c r="N112" i="4"/>
  <c r="M112" i="4"/>
  <c r="L112" i="4"/>
  <c r="K112" i="4"/>
  <c r="J112" i="4"/>
  <c r="I112" i="4"/>
  <c r="R112" i="4" s="1"/>
  <c r="G112" i="4"/>
  <c r="F112" i="4"/>
  <c r="E112" i="4"/>
  <c r="C112" i="4"/>
  <c r="B112" i="4"/>
  <c r="P111" i="4"/>
  <c r="N111" i="4"/>
  <c r="M111" i="4"/>
  <c r="L111" i="4"/>
  <c r="K111" i="4"/>
  <c r="J111" i="4"/>
  <c r="I111" i="4"/>
  <c r="R111" i="4" s="1"/>
  <c r="G111" i="4"/>
  <c r="F111" i="4"/>
  <c r="E111" i="4"/>
  <c r="C111" i="4"/>
  <c r="B111" i="4"/>
  <c r="P110" i="4"/>
  <c r="N110" i="4"/>
  <c r="M110" i="4"/>
  <c r="L110" i="4"/>
  <c r="K110" i="4"/>
  <c r="J110" i="4"/>
  <c r="I110" i="4"/>
  <c r="R110" i="4" s="1"/>
  <c r="G110" i="4"/>
  <c r="F110" i="4"/>
  <c r="E110" i="4"/>
  <c r="C110" i="4"/>
  <c r="B110" i="4"/>
  <c r="P109" i="4"/>
  <c r="N109" i="4"/>
  <c r="M109" i="4"/>
  <c r="L109" i="4"/>
  <c r="K109" i="4"/>
  <c r="J109" i="4"/>
  <c r="I109" i="4"/>
  <c r="R109" i="4" s="1"/>
  <c r="G109" i="4"/>
  <c r="F109" i="4"/>
  <c r="E109" i="4"/>
  <c r="C109" i="4"/>
  <c r="B109" i="4"/>
  <c r="P108" i="4"/>
  <c r="N108" i="4"/>
  <c r="M108" i="4"/>
  <c r="L108" i="4"/>
  <c r="K108" i="4"/>
  <c r="J108" i="4"/>
  <c r="I108" i="4"/>
  <c r="R108" i="4" s="1"/>
  <c r="G108" i="4"/>
  <c r="F108" i="4"/>
  <c r="E108" i="4"/>
  <c r="C108" i="4"/>
  <c r="B108" i="4"/>
  <c r="P107" i="4"/>
  <c r="N107" i="4"/>
  <c r="M107" i="4"/>
  <c r="L107" i="4"/>
  <c r="K107" i="4"/>
  <c r="J107" i="4"/>
  <c r="I107" i="4"/>
  <c r="R107" i="4" s="1"/>
  <c r="G107" i="4"/>
  <c r="F107" i="4"/>
  <c r="E107" i="4"/>
  <c r="C107" i="4"/>
  <c r="B107" i="4"/>
  <c r="P106" i="4"/>
  <c r="N106" i="4"/>
  <c r="M106" i="4"/>
  <c r="L106" i="4"/>
  <c r="K106" i="4"/>
  <c r="J106" i="4"/>
  <c r="I106" i="4"/>
  <c r="R106" i="4" s="1"/>
  <c r="G106" i="4"/>
  <c r="F106" i="4"/>
  <c r="E106" i="4"/>
  <c r="C106" i="4"/>
  <c r="B106" i="4"/>
  <c r="P105" i="4"/>
  <c r="N105" i="4"/>
  <c r="M105" i="4"/>
  <c r="L105" i="4"/>
  <c r="K105" i="4"/>
  <c r="J105" i="4"/>
  <c r="I105" i="4"/>
  <c r="R105" i="4" s="1"/>
  <c r="G105" i="4"/>
  <c r="F105" i="4"/>
  <c r="E105" i="4"/>
  <c r="C105" i="4"/>
  <c r="B105" i="4"/>
  <c r="P104" i="4"/>
  <c r="N104" i="4"/>
  <c r="M104" i="4"/>
  <c r="L104" i="4"/>
  <c r="K104" i="4"/>
  <c r="J104" i="4"/>
  <c r="I104" i="4"/>
  <c r="R104" i="4" s="1"/>
  <c r="G104" i="4"/>
  <c r="F104" i="4"/>
  <c r="E104" i="4"/>
  <c r="C104" i="4"/>
  <c r="B104" i="4"/>
  <c r="P103" i="4"/>
  <c r="N103" i="4"/>
  <c r="M103" i="4"/>
  <c r="L103" i="4"/>
  <c r="K103" i="4"/>
  <c r="J103" i="4"/>
  <c r="I103" i="4"/>
  <c r="R103" i="4" s="1"/>
  <c r="G103" i="4"/>
  <c r="F103" i="4"/>
  <c r="E103" i="4"/>
  <c r="C103" i="4"/>
  <c r="B103" i="4"/>
  <c r="P102" i="4"/>
  <c r="N102" i="4"/>
  <c r="M102" i="4"/>
  <c r="L102" i="4"/>
  <c r="K102" i="4"/>
  <c r="J102" i="4"/>
  <c r="I102" i="4"/>
  <c r="R102" i="4" s="1"/>
  <c r="G102" i="4"/>
  <c r="F102" i="4"/>
  <c r="E102" i="4"/>
  <c r="C102" i="4"/>
  <c r="B102" i="4"/>
  <c r="P101" i="4"/>
  <c r="N101" i="4"/>
  <c r="M101" i="4"/>
  <c r="L101" i="4"/>
  <c r="K101" i="4"/>
  <c r="J101" i="4"/>
  <c r="I101" i="4"/>
  <c r="R101" i="4" s="1"/>
  <c r="G101" i="4"/>
  <c r="F101" i="4"/>
  <c r="E101" i="4"/>
  <c r="C101" i="4"/>
  <c r="B101" i="4"/>
  <c r="P100" i="4"/>
  <c r="N100" i="4"/>
  <c r="M100" i="4"/>
  <c r="L100" i="4"/>
  <c r="K100" i="4"/>
  <c r="J100" i="4"/>
  <c r="I100" i="4"/>
  <c r="R100" i="4" s="1"/>
  <c r="G100" i="4"/>
  <c r="F100" i="4"/>
  <c r="E100" i="4"/>
  <c r="C100" i="4"/>
  <c r="B100" i="4"/>
  <c r="P99" i="4"/>
  <c r="N99" i="4"/>
  <c r="M99" i="4"/>
  <c r="L99" i="4"/>
  <c r="K99" i="4"/>
  <c r="J99" i="4"/>
  <c r="I99" i="4"/>
  <c r="R99" i="4" s="1"/>
  <c r="G99" i="4"/>
  <c r="F99" i="4"/>
  <c r="E99" i="4"/>
  <c r="C99" i="4"/>
  <c r="B99" i="4"/>
  <c r="P98" i="4"/>
  <c r="N98" i="4"/>
  <c r="M98" i="4"/>
  <c r="L98" i="4"/>
  <c r="K98" i="4"/>
  <c r="J98" i="4"/>
  <c r="I98" i="4"/>
  <c r="R98" i="4" s="1"/>
  <c r="G98" i="4"/>
  <c r="F98" i="4"/>
  <c r="E98" i="4"/>
  <c r="C98" i="4"/>
  <c r="B98" i="4"/>
  <c r="P97" i="4"/>
  <c r="N97" i="4"/>
  <c r="M97" i="4"/>
  <c r="L97" i="4"/>
  <c r="K97" i="4"/>
  <c r="J97" i="4"/>
  <c r="I97" i="4"/>
  <c r="R97" i="4" s="1"/>
  <c r="G97" i="4"/>
  <c r="F97" i="4"/>
  <c r="E97" i="4"/>
  <c r="C97" i="4"/>
  <c r="B97" i="4"/>
  <c r="P96" i="4"/>
  <c r="N96" i="4"/>
  <c r="M96" i="4"/>
  <c r="L96" i="4"/>
  <c r="K96" i="4"/>
  <c r="J96" i="4"/>
  <c r="I96" i="4"/>
  <c r="R96" i="4" s="1"/>
  <c r="G96" i="4"/>
  <c r="F96" i="4"/>
  <c r="E96" i="4"/>
  <c r="C96" i="4"/>
  <c r="B96" i="4"/>
  <c r="P95" i="4"/>
  <c r="N95" i="4"/>
  <c r="M95" i="4"/>
  <c r="L95" i="4"/>
  <c r="K95" i="4"/>
  <c r="J95" i="4"/>
  <c r="I95" i="4"/>
  <c r="R95" i="4" s="1"/>
  <c r="G95" i="4"/>
  <c r="F95" i="4"/>
  <c r="E95" i="4"/>
  <c r="C95" i="4"/>
  <c r="B95" i="4"/>
  <c r="P94" i="4"/>
  <c r="N94" i="4"/>
  <c r="M94" i="4"/>
  <c r="L94" i="4"/>
  <c r="K94" i="4"/>
  <c r="J94" i="4"/>
  <c r="I94" i="4"/>
  <c r="R94" i="4" s="1"/>
  <c r="G94" i="4"/>
  <c r="F94" i="4"/>
  <c r="E94" i="4"/>
  <c r="C94" i="4"/>
  <c r="B94" i="4"/>
  <c r="P93" i="4"/>
  <c r="N93" i="4"/>
  <c r="M93" i="4"/>
  <c r="L93" i="4"/>
  <c r="K93" i="4"/>
  <c r="J93" i="4"/>
  <c r="I93" i="4"/>
  <c r="R93" i="4" s="1"/>
  <c r="G93" i="4"/>
  <c r="F93" i="4"/>
  <c r="E93" i="4"/>
  <c r="C93" i="4"/>
  <c r="B93" i="4"/>
  <c r="P92" i="4"/>
  <c r="N92" i="4"/>
  <c r="M92" i="4"/>
  <c r="L92" i="4"/>
  <c r="K92" i="4"/>
  <c r="J92" i="4"/>
  <c r="I92" i="4"/>
  <c r="R92" i="4" s="1"/>
  <c r="G92" i="4"/>
  <c r="F92" i="4"/>
  <c r="E92" i="4"/>
  <c r="C92" i="4"/>
  <c r="B92" i="4"/>
  <c r="P91" i="4"/>
  <c r="N91" i="4"/>
  <c r="M91" i="4"/>
  <c r="L91" i="4"/>
  <c r="K91" i="4"/>
  <c r="J91" i="4"/>
  <c r="I91" i="4"/>
  <c r="R91" i="4" s="1"/>
  <c r="G91" i="4"/>
  <c r="F91" i="4"/>
  <c r="E91" i="4"/>
  <c r="C91" i="4"/>
  <c r="B91" i="4"/>
  <c r="P90" i="4"/>
  <c r="N90" i="4"/>
  <c r="M90" i="4"/>
  <c r="L90" i="4"/>
  <c r="K90" i="4"/>
  <c r="J90" i="4"/>
  <c r="I90" i="4"/>
  <c r="R90" i="4" s="1"/>
  <c r="G90" i="4"/>
  <c r="F90" i="4"/>
  <c r="E90" i="4"/>
  <c r="C90" i="4"/>
  <c r="B90" i="4"/>
  <c r="P89" i="4"/>
  <c r="N89" i="4"/>
  <c r="M89" i="4"/>
  <c r="L89" i="4"/>
  <c r="K89" i="4"/>
  <c r="J89" i="4"/>
  <c r="I89" i="4"/>
  <c r="R89" i="4" s="1"/>
  <c r="G89" i="4"/>
  <c r="F89" i="4"/>
  <c r="E89" i="4"/>
  <c r="C89" i="4"/>
  <c r="B89" i="4"/>
  <c r="P88" i="4"/>
  <c r="N88" i="4"/>
  <c r="M88" i="4"/>
  <c r="L88" i="4"/>
  <c r="K88" i="4"/>
  <c r="J88" i="4"/>
  <c r="I88" i="4"/>
  <c r="R88" i="4" s="1"/>
  <c r="G88" i="4"/>
  <c r="F88" i="4"/>
  <c r="E88" i="4"/>
  <c r="C88" i="4"/>
  <c r="B88" i="4"/>
  <c r="P87" i="4"/>
  <c r="N87" i="4"/>
  <c r="M87" i="4"/>
  <c r="L87" i="4"/>
  <c r="K87" i="4"/>
  <c r="J87" i="4"/>
  <c r="I87" i="4"/>
  <c r="R87" i="4" s="1"/>
  <c r="G87" i="4"/>
  <c r="F87" i="4"/>
  <c r="E87" i="4"/>
  <c r="C87" i="4"/>
  <c r="B87" i="4"/>
  <c r="P86" i="4"/>
  <c r="N86" i="4"/>
  <c r="M86" i="4"/>
  <c r="L86" i="4"/>
  <c r="K86" i="4"/>
  <c r="J86" i="4"/>
  <c r="I86" i="4"/>
  <c r="R86" i="4" s="1"/>
  <c r="G86" i="4"/>
  <c r="F86" i="4"/>
  <c r="E86" i="4"/>
  <c r="C86" i="4"/>
  <c r="B86" i="4"/>
  <c r="P85" i="4"/>
  <c r="N85" i="4"/>
  <c r="M85" i="4"/>
  <c r="L85" i="4"/>
  <c r="K85" i="4"/>
  <c r="J85" i="4"/>
  <c r="I85" i="4"/>
  <c r="R85" i="4" s="1"/>
  <c r="G85" i="4"/>
  <c r="F85" i="4"/>
  <c r="E85" i="4"/>
  <c r="C85" i="4"/>
  <c r="B85" i="4"/>
  <c r="P84" i="4"/>
  <c r="N84" i="4"/>
  <c r="M84" i="4"/>
  <c r="L84" i="4"/>
  <c r="K84" i="4"/>
  <c r="J84" i="4"/>
  <c r="I84" i="4"/>
  <c r="R84" i="4" s="1"/>
  <c r="G84" i="4"/>
  <c r="F84" i="4"/>
  <c r="E84" i="4"/>
  <c r="C84" i="4"/>
  <c r="B84" i="4"/>
  <c r="P83" i="4"/>
  <c r="N83" i="4"/>
  <c r="M83" i="4"/>
  <c r="L83" i="4"/>
  <c r="K83" i="4"/>
  <c r="J83" i="4"/>
  <c r="I83" i="4"/>
  <c r="R83" i="4" s="1"/>
  <c r="G83" i="4"/>
  <c r="F83" i="4"/>
  <c r="E83" i="4"/>
  <c r="C83" i="4"/>
  <c r="B83" i="4"/>
  <c r="P82" i="4"/>
  <c r="N82" i="4"/>
  <c r="M82" i="4"/>
  <c r="L82" i="4"/>
  <c r="K82" i="4"/>
  <c r="J82" i="4"/>
  <c r="I82" i="4"/>
  <c r="R82" i="4" s="1"/>
  <c r="G82" i="4"/>
  <c r="F82" i="4"/>
  <c r="E82" i="4"/>
  <c r="C82" i="4"/>
  <c r="B82" i="4"/>
  <c r="P81" i="4"/>
  <c r="N81" i="4"/>
  <c r="M81" i="4"/>
  <c r="L81" i="4"/>
  <c r="K81" i="4"/>
  <c r="J81" i="4"/>
  <c r="I81" i="4"/>
  <c r="R81" i="4" s="1"/>
  <c r="G81" i="4"/>
  <c r="F81" i="4"/>
  <c r="E81" i="4"/>
  <c r="C81" i="4"/>
  <c r="B81" i="4"/>
  <c r="P80" i="4"/>
  <c r="N80" i="4"/>
  <c r="M80" i="4"/>
  <c r="L80" i="4"/>
  <c r="K80" i="4"/>
  <c r="J80" i="4"/>
  <c r="I80" i="4"/>
  <c r="R80" i="4" s="1"/>
  <c r="G80" i="4"/>
  <c r="F80" i="4"/>
  <c r="E80" i="4"/>
  <c r="C80" i="4"/>
  <c r="B80" i="4"/>
  <c r="P79" i="4"/>
  <c r="N79" i="4"/>
  <c r="M79" i="4"/>
  <c r="L79" i="4"/>
  <c r="K79" i="4"/>
  <c r="J79" i="4"/>
  <c r="I79" i="4"/>
  <c r="R79" i="4" s="1"/>
  <c r="G79" i="4"/>
  <c r="F79" i="4"/>
  <c r="E79" i="4"/>
  <c r="C79" i="4"/>
  <c r="B79" i="4"/>
  <c r="P78" i="4"/>
  <c r="N78" i="4"/>
  <c r="M78" i="4"/>
  <c r="L78" i="4"/>
  <c r="K78" i="4"/>
  <c r="J78" i="4"/>
  <c r="I78" i="4"/>
  <c r="R78" i="4" s="1"/>
  <c r="G78" i="4"/>
  <c r="F78" i="4"/>
  <c r="E78" i="4"/>
  <c r="C78" i="4"/>
  <c r="B78" i="4"/>
  <c r="P77" i="4"/>
  <c r="N77" i="4"/>
  <c r="M77" i="4"/>
  <c r="L77" i="4"/>
  <c r="K77" i="4"/>
  <c r="J77" i="4"/>
  <c r="I77" i="4"/>
  <c r="R77" i="4" s="1"/>
  <c r="G77" i="4"/>
  <c r="F77" i="4"/>
  <c r="E77" i="4"/>
  <c r="C77" i="4"/>
  <c r="B77" i="4"/>
  <c r="P76" i="4"/>
  <c r="N76" i="4"/>
  <c r="M76" i="4"/>
  <c r="L76" i="4"/>
  <c r="K76" i="4"/>
  <c r="J76" i="4"/>
  <c r="I76" i="4"/>
  <c r="R76" i="4" s="1"/>
  <c r="G76" i="4"/>
  <c r="F76" i="4"/>
  <c r="E76" i="4"/>
  <c r="C76" i="4"/>
  <c r="B76" i="4"/>
  <c r="P75" i="4"/>
  <c r="N75" i="4"/>
  <c r="M75" i="4"/>
  <c r="L75" i="4"/>
  <c r="K75" i="4"/>
  <c r="J75" i="4"/>
  <c r="I75" i="4"/>
  <c r="R75" i="4" s="1"/>
  <c r="G75" i="4"/>
  <c r="F75" i="4"/>
  <c r="E75" i="4"/>
  <c r="C75" i="4"/>
  <c r="B75" i="4"/>
  <c r="P74" i="4"/>
  <c r="N74" i="4"/>
  <c r="M74" i="4"/>
  <c r="L74" i="4"/>
  <c r="K74" i="4"/>
  <c r="J74" i="4"/>
  <c r="I74" i="4"/>
  <c r="R74" i="4" s="1"/>
  <c r="G74" i="4"/>
  <c r="F74" i="4"/>
  <c r="E74" i="4"/>
  <c r="C74" i="4"/>
  <c r="B74" i="4"/>
  <c r="Q73" i="4"/>
  <c r="P73" i="4"/>
  <c r="N73" i="4"/>
  <c r="M73" i="4"/>
  <c r="L73" i="4"/>
  <c r="K73" i="4"/>
  <c r="J73" i="4"/>
  <c r="I73" i="4"/>
  <c r="R73" i="4" s="1"/>
  <c r="G73" i="4"/>
  <c r="F73" i="4"/>
  <c r="E73" i="4"/>
  <c r="C73" i="4"/>
  <c r="B73" i="4"/>
  <c r="P72" i="4"/>
  <c r="N72" i="4"/>
  <c r="M72" i="4"/>
  <c r="L72" i="4"/>
  <c r="K72" i="4"/>
  <c r="J72" i="4"/>
  <c r="I72" i="4"/>
  <c r="R72" i="4" s="1"/>
  <c r="G72" i="4"/>
  <c r="F72" i="4"/>
  <c r="E72" i="4"/>
  <c r="C72" i="4"/>
  <c r="B72" i="4"/>
  <c r="P71" i="4"/>
  <c r="N71" i="4"/>
  <c r="M71" i="4"/>
  <c r="L71" i="4"/>
  <c r="K71" i="4"/>
  <c r="J71" i="4"/>
  <c r="I71" i="4"/>
  <c r="R71" i="4" s="1"/>
  <c r="G71" i="4"/>
  <c r="F71" i="4"/>
  <c r="E71" i="4"/>
  <c r="C71" i="4"/>
  <c r="B71" i="4"/>
  <c r="P70" i="4"/>
  <c r="N70" i="4"/>
  <c r="M70" i="4"/>
  <c r="L70" i="4"/>
  <c r="K70" i="4"/>
  <c r="J70" i="4"/>
  <c r="I70" i="4"/>
  <c r="R70" i="4" s="1"/>
  <c r="G70" i="4"/>
  <c r="F70" i="4"/>
  <c r="E70" i="4"/>
  <c r="C70" i="4"/>
  <c r="B70" i="4"/>
  <c r="P69" i="4"/>
  <c r="N69" i="4"/>
  <c r="M69" i="4"/>
  <c r="L69" i="4"/>
  <c r="K69" i="4"/>
  <c r="J69" i="4"/>
  <c r="I69" i="4"/>
  <c r="R69" i="4" s="1"/>
  <c r="G69" i="4"/>
  <c r="F69" i="4"/>
  <c r="E69" i="4"/>
  <c r="C69" i="4"/>
  <c r="B69" i="4"/>
  <c r="P68" i="4"/>
  <c r="N68" i="4"/>
  <c r="M68" i="4"/>
  <c r="L68" i="4"/>
  <c r="K68" i="4"/>
  <c r="J68" i="4"/>
  <c r="I68" i="4"/>
  <c r="R68" i="4" s="1"/>
  <c r="G68" i="4"/>
  <c r="F68" i="4"/>
  <c r="E68" i="4"/>
  <c r="C68" i="4"/>
  <c r="B68" i="4"/>
  <c r="P67" i="4"/>
  <c r="N67" i="4"/>
  <c r="M67" i="4"/>
  <c r="L67" i="4"/>
  <c r="K67" i="4"/>
  <c r="J67" i="4"/>
  <c r="I67" i="4"/>
  <c r="R67" i="4" s="1"/>
  <c r="G67" i="4"/>
  <c r="F67" i="4"/>
  <c r="E67" i="4"/>
  <c r="C67" i="4"/>
  <c r="B67" i="4"/>
  <c r="P66" i="4"/>
  <c r="N66" i="4"/>
  <c r="M66" i="4"/>
  <c r="L66" i="4"/>
  <c r="K66" i="4"/>
  <c r="J66" i="4"/>
  <c r="I66" i="4"/>
  <c r="R66" i="4" s="1"/>
  <c r="G66" i="4"/>
  <c r="F66" i="4"/>
  <c r="E66" i="4"/>
  <c r="C66" i="4"/>
  <c r="B66" i="4"/>
  <c r="P65" i="4"/>
  <c r="N65" i="4"/>
  <c r="M65" i="4"/>
  <c r="L65" i="4"/>
  <c r="K65" i="4"/>
  <c r="J65" i="4"/>
  <c r="I65" i="4"/>
  <c r="R65" i="4" s="1"/>
  <c r="G65" i="4"/>
  <c r="F65" i="4"/>
  <c r="E65" i="4"/>
  <c r="C65" i="4"/>
  <c r="B65" i="4"/>
  <c r="R64" i="4"/>
  <c r="P64" i="4"/>
  <c r="N64" i="4"/>
  <c r="M64" i="4"/>
  <c r="L64" i="4"/>
  <c r="K64" i="4"/>
  <c r="J64" i="4"/>
  <c r="I64" i="4"/>
  <c r="G64" i="4"/>
  <c r="F64" i="4"/>
  <c r="E64" i="4"/>
  <c r="C64" i="4"/>
  <c r="B64" i="4"/>
  <c r="P63" i="4"/>
  <c r="N63" i="4"/>
  <c r="M63" i="4"/>
  <c r="L63" i="4"/>
  <c r="K63" i="4"/>
  <c r="J63" i="4"/>
  <c r="I63" i="4"/>
  <c r="R63" i="4" s="1"/>
  <c r="G63" i="4"/>
  <c r="F63" i="4"/>
  <c r="E63" i="4"/>
  <c r="C63" i="4"/>
  <c r="B63" i="4"/>
  <c r="P62" i="4"/>
  <c r="N62" i="4"/>
  <c r="M62" i="4"/>
  <c r="L62" i="4"/>
  <c r="K62" i="4"/>
  <c r="J62" i="4"/>
  <c r="I62" i="4"/>
  <c r="R62" i="4" s="1"/>
  <c r="G62" i="4"/>
  <c r="F62" i="4"/>
  <c r="E62" i="4"/>
  <c r="C62" i="4"/>
  <c r="B62" i="4"/>
  <c r="P61" i="4"/>
  <c r="N61" i="4"/>
  <c r="M61" i="4"/>
  <c r="L61" i="4"/>
  <c r="K61" i="4"/>
  <c r="J61" i="4"/>
  <c r="I61" i="4"/>
  <c r="R61" i="4" s="1"/>
  <c r="G61" i="4"/>
  <c r="F61" i="4"/>
  <c r="E61" i="4"/>
  <c r="C61" i="4"/>
  <c r="B61" i="4"/>
  <c r="P60" i="4"/>
  <c r="N60" i="4"/>
  <c r="M60" i="4"/>
  <c r="L60" i="4"/>
  <c r="K60" i="4"/>
  <c r="J60" i="4"/>
  <c r="I60" i="4"/>
  <c r="R60" i="4" s="1"/>
  <c r="G60" i="4"/>
  <c r="F60" i="4"/>
  <c r="E60" i="4"/>
  <c r="C60" i="4"/>
  <c r="B60" i="4"/>
  <c r="P59" i="4"/>
  <c r="N59" i="4"/>
  <c r="M59" i="4"/>
  <c r="L59" i="4"/>
  <c r="K59" i="4"/>
  <c r="J59" i="4"/>
  <c r="I59" i="4"/>
  <c r="R59" i="4" s="1"/>
  <c r="G59" i="4"/>
  <c r="F59" i="4"/>
  <c r="E59" i="4"/>
  <c r="C59" i="4"/>
  <c r="B59" i="4"/>
  <c r="P58" i="4"/>
  <c r="N58" i="4"/>
  <c r="M58" i="4"/>
  <c r="L58" i="4"/>
  <c r="K58" i="4"/>
  <c r="J58" i="4"/>
  <c r="I58" i="4"/>
  <c r="R58" i="4" s="1"/>
  <c r="G58" i="4"/>
  <c r="F58" i="4"/>
  <c r="E58" i="4"/>
  <c r="C58" i="4"/>
  <c r="B58" i="4"/>
  <c r="P57" i="4"/>
  <c r="N57" i="4"/>
  <c r="M57" i="4"/>
  <c r="L57" i="4"/>
  <c r="K57" i="4"/>
  <c r="J57" i="4"/>
  <c r="I57" i="4"/>
  <c r="R57" i="4" s="1"/>
  <c r="G57" i="4"/>
  <c r="F57" i="4"/>
  <c r="E57" i="4"/>
  <c r="C57" i="4"/>
  <c r="B57" i="4"/>
  <c r="P56" i="4"/>
  <c r="N56" i="4"/>
  <c r="M56" i="4"/>
  <c r="L56" i="4"/>
  <c r="K56" i="4"/>
  <c r="J56" i="4"/>
  <c r="I56" i="4"/>
  <c r="R56" i="4" s="1"/>
  <c r="G56" i="4"/>
  <c r="F56" i="4"/>
  <c r="E56" i="4"/>
  <c r="C56" i="4"/>
  <c r="B56" i="4"/>
  <c r="P55" i="4"/>
  <c r="N55" i="4"/>
  <c r="M55" i="4"/>
  <c r="L55" i="4"/>
  <c r="K55" i="4"/>
  <c r="J55" i="4"/>
  <c r="I55" i="4"/>
  <c r="R55" i="4" s="1"/>
  <c r="G55" i="4"/>
  <c r="F55" i="4"/>
  <c r="E55" i="4"/>
  <c r="C55" i="4"/>
  <c r="B55" i="4"/>
  <c r="P54" i="4"/>
  <c r="N54" i="4"/>
  <c r="M54" i="4"/>
  <c r="L54" i="4"/>
  <c r="K54" i="4"/>
  <c r="J54" i="4"/>
  <c r="I54" i="4"/>
  <c r="R54" i="4" s="1"/>
  <c r="G54" i="4"/>
  <c r="F54" i="4"/>
  <c r="E54" i="4"/>
  <c r="C54" i="4"/>
  <c r="B54" i="4"/>
  <c r="P53" i="4"/>
  <c r="N53" i="4"/>
  <c r="M53" i="4"/>
  <c r="L53" i="4"/>
  <c r="K53" i="4"/>
  <c r="J53" i="4"/>
  <c r="I53" i="4"/>
  <c r="R53" i="4" s="1"/>
  <c r="G53" i="4"/>
  <c r="F53" i="4"/>
  <c r="E53" i="4"/>
  <c r="C53" i="4"/>
  <c r="B53" i="4"/>
  <c r="P52" i="4"/>
  <c r="N52" i="4"/>
  <c r="M52" i="4"/>
  <c r="L52" i="4"/>
  <c r="K52" i="4"/>
  <c r="J52" i="4"/>
  <c r="I52" i="4"/>
  <c r="R52" i="4" s="1"/>
  <c r="G52" i="4"/>
  <c r="F52" i="4"/>
  <c r="E52" i="4"/>
  <c r="C52" i="4"/>
  <c r="B52" i="4"/>
  <c r="P51" i="4"/>
  <c r="N51" i="4"/>
  <c r="M51" i="4"/>
  <c r="L51" i="4"/>
  <c r="K51" i="4"/>
  <c r="J51" i="4"/>
  <c r="I51" i="4"/>
  <c r="R51" i="4" s="1"/>
  <c r="G51" i="4"/>
  <c r="F51" i="4"/>
  <c r="E51" i="4"/>
  <c r="C51" i="4"/>
  <c r="B51" i="4"/>
  <c r="P50" i="4"/>
  <c r="N50" i="4"/>
  <c r="M50" i="4"/>
  <c r="L50" i="4"/>
  <c r="K50" i="4"/>
  <c r="J50" i="4"/>
  <c r="I50" i="4"/>
  <c r="R50" i="4" s="1"/>
  <c r="G50" i="4"/>
  <c r="F50" i="4"/>
  <c r="E50" i="4"/>
  <c r="C50" i="4"/>
  <c r="B50" i="4"/>
  <c r="P49" i="4"/>
  <c r="N49" i="4"/>
  <c r="M49" i="4"/>
  <c r="L49" i="4"/>
  <c r="K49" i="4"/>
  <c r="J49" i="4"/>
  <c r="I49" i="4"/>
  <c r="R49" i="4" s="1"/>
  <c r="G49" i="4"/>
  <c r="F49" i="4"/>
  <c r="E49" i="4"/>
  <c r="C49" i="4"/>
  <c r="B49" i="4"/>
  <c r="P48" i="4"/>
  <c r="N48" i="4"/>
  <c r="M48" i="4"/>
  <c r="L48" i="4"/>
  <c r="K48" i="4"/>
  <c r="J48" i="4"/>
  <c r="I48" i="4"/>
  <c r="R48" i="4" s="1"/>
  <c r="G48" i="4"/>
  <c r="F48" i="4"/>
  <c r="E48" i="4"/>
  <c r="C48" i="4"/>
  <c r="B48" i="4"/>
  <c r="P47" i="4"/>
  <c r="N47" i="4"/>
  <c r="M47" i="4"/>
  <c r="L47" i="4"/>
  <c r="K47" i="4"/>
  <c r="J47" i="4"/>
  <c r="I47" i="4"/>
  <c r="R47" i="4" s="1"/>
  <c r="G47" i="4"/>
  <c r="F47" i="4"/>
  <c r="E47" i="4"/>
  <c r="C47" i="4"/>
  <c r="B47" i="4"/>
  <c r="P46" i="4"/>
  <c r="N46" i="4"/>
  <c r="M46" i="4"/>
  <c r="L46" i="4"/>
  <c r="K46" i="4"/>
  <c r="J46" i="4"/>
  <c r="I46" i="4"/>
  <c r="R46" i="4" s="1"/>
  <c r="G46" i="4"/>
  <c r="F46" i="4"/>
  <c r="E46" i="4"/>
  <c r="C46" i="4"/>
  <c r="B46" i="4"/>
  <c r="P45" i="4"/>
  <c r="N45" i="4"/>
  <c r="M45" i="4"/>
  <c r="L45" i="4"/>
  <c r="K45" i="4"/>
  <c r="J45" i="4"/>
  <c r="I45" i="4"/>
  <c r="R45" i="4" s="1"/>
  <c r="G45" i="4"/>
  <c r="F45" i="4"/>
  <c r="E45" i="4"/>
  <c r="C45" i="4"/>
  <c r="B45" i="4"/>
  <c r="P44" i="4"/>
  <c r="N44" i="4"/>
  <c r="M44" i="4"/>
  <c r="L44" i="4"/>
  <c r="K44" i="4"/>
  <c r="J44" i="4"/>
  <c r="I44" i="4"/>
  <c r="R44" i="4" s="1"/>
  <c r="G44" i="4"/>
  <c r="F44" i="4"/>
  <c r="E44" i="4"/>
  <c r="C44" i="4"/>
  <c r="B44" i="4"/>
  <c r="P43" i="4"/>
  <c r="N43" i="4"/>
  <c r="M43" i="4"/>
  <c r="L43" i="4"/>
  <c r="K43" i="4"/>
  <c r="J43" i="4"/>
  <c r="I43" i="4"/>
  <c r="R43" i="4" s="1"/>
  <c r="G43" i="4"/>
  <c r="F43" i="4"/>
  <c r="E43" i="4"/>
  <c r="C43" i="4"/>
  <c r="B43" i="4"/>
  <c r="P42" i="4"/>
  <c r="N42" i="4"/>
  <c r="M42" i="4"/>
  <c r="L42" i="4"/>
  <c r="K42" i="4"/>
  <c r="J42" i="4"/>
  <c r="I42" i="4"/>
  <c r="R42" i="4" s="1"/>
  <c r="G42" i="4"/>
  <c r="F42" i="4"/>
  <c r="E42" i="4"/>
  <c r="C42" i="4"/>
  <c r="B42" i="4"/>
  <c r="P41" i="4"/>
  <c r="N41" i="4"/>
  <c r="M41" i="4"/>
  <c r="L41" i="4"/>
  <c r="K41" i="4"/>
  <c r="J41" i="4"/>
  <c r="I41" i="4"/>
  <c r="R41" i="4" s="1"/>
  <c r="G41" i="4"/>
  <c r="F41" i="4"/>
  <c r="E41" i="4"/>
  <c r="C41" i="4"/>
  <c r="B41" i="4"/>
  <c r="P40" i="4"/>
  <c r="N40" i="4"/>
  <c r="M40" i="4"/>
  <c r="L40" i="4"/>
  <c r="K40" i="4"/>
  <c r="J40" i="4"/>
  <c r="I40" i="4"/>
  <c r="R40" i="4" s="1"/>
  <c r="G40" i="4"/>
  <c r="F40" i="4"/>
  <c r="E40" i="4"/>
  <c r="C40" i="4"/>
  <c r="B40" i="4"/>
  <c r="P39" i="4"/>
  <c r="N39" i="4"/>
  <c r="M39" i="4"/>
  <c r="L39" i="4"/>
  <c r="K39" i="4"/>
  <c r="J39" i="4"/>
  <c r="I39" i="4"/>
  <c r="R39" i="4" s="1"/>
  <c r="G39" i="4"/>
  <c r="F39" i="4"/>
  <c r="E39" i="4"/>
  <c r="C39" i="4"/>
  <c r="B39" i="4"/>
  <c r="P38" i="4"/>
  <c r="N38" i="4"/>
  <c r="M38" i="4"/>
  <c r="L38" i="4"/>
  <c r="K38" i="4"/>
  <c r="J38" i="4"/>
  <c r="I38" i="4"/>
  <c r="R38" i="4" s="1"/>
  <c r="G38" i="4"/>
  <c r="F38" i="4"/>
  <c r="E38" i="4"/>
  <c r="C38" i="4"/>
  <c r="B38" i="4"/>
  <c r="P37" i="4"/>
  <c r="N37" i="4"/>
  <c r="M37" i="4"/>
  <c r="L37" i="4"/>
  <c r="K37" i="4"/>
  <c r="J37" i="4"/>
  <c r="I37" i="4"/>
  <c r="R37" i="4" s="1"/>
  <c r="G37" i="4"/>
  <c r="F37" i="4"/>
  <c r="E37" i="4"/>
  <c r="C37" i="4"/>
  <c r="B37" i="4"/>
  <c r="P36" i="4"/>
  <c r="N36" i="4"/>
  <c r="M36" i="4"/>
  <c r="L36" i="4"/>
  <c r="K36" i="4"/>
  <c r="J36" i="4"/>
  <c r="I36" i="4"/>
  <c r="R36" i="4" s="1"/>
  <c r="G36" i="4"/>
  <c r="F36" i="4"/>
  <c r="E36" i="4"/>
  <c r="C36" i="4"/>
  <c r="B36" i="4"/>
  <c r="P35" i="4"/>
  <c r="N35" i="4"/>
  <c r="M35" i="4"/>
  <c r="L35" i="4"/>
  <c r="K35" i="4"/>
  <c r="J35" i="4"/>
  <c r="I35" i="4"/>
  <c r="R35" i="4" s="1"/>
  <c r="G35" i="4"/>
  <c r="F35" i="4"/>
  <c r="E35" i="4"/>
  <c r="C35" i="4"/>
  <c r="B35" i="4"/>
  <c r="P34" i="4"/>
  <c r="N34" i="4"/>
  <c r="M34" i="4"/>
  <c r="L34" i="4"/>
  <c r="K34" i="4"/>
  <c r="J34" i="4"/>
  <c r="I34" i="4"/>
  <c r="R34" i="4" s="1"/>
  <c r="G34" i="4"/>
  <c r="F34" i="4"/>
  <c r="E34" i="4"/>
  <c r="C34" i="4"/>
  <c r="B34" i="4"/>
  <c r="P33" i="4"/>
  <c r="N33" i="4"/>
  <c r="M33" i="4"/>
  <c r="L33" i="4"/>
  <c r="K33" i="4"/>
  <c r="J33" i="4"/>
  <c r="I33" i="4"/>
  <c r="R33" i="4" s="1"/>
  <c r="G33" i="4"/>
  <c r="F33" i="4"/>
  <c r="E33" i="4"/>
  <c r="C33" i="4"/>
  <c r="B33" i="4"/>
  <c r="P32" i="4"/>
  <c r="N32" i="4"/>
  <c r="M32" i="4"/>
  <c r="L32" i="4"/>
  <c r="K32" i="4"/>
  <c r="J32" i="4"/>
  <c r="I32" i="4"/>
  <c r="R32" i="4" s="1"/>
  <c r="G32" i="4"/>
  <c r="F32" i="4"/>
  <c r="E32" i="4"/>
  <c r="C32" i="4"/>
  <c r="B32" i="4"/>
  <c r="P31" i="4"/>
  <c r="N31" i="4"/>
  <c r="M31" i="4"/>
  <c r="L31" i="4"/>
  <c r="K31" i="4"/>
  <c r="J31" i="4"/>
  <c r="I31" i="4"/>
  <c r="R31" i="4" s="1"/>
  <c r="G31" i="4"/>
  <c r="F31" i="4"/>
  <c r="E31" i="4"/>
  <c r="C31" i="4"/>
  <c r="B31" i="4"/>
  <c r="P30" i="4"/>
  <c r="N30" i="4"/>
  <c r="M30" i="4"/>
  <c r="L30" i="4"/>
  <c r="K30" i="4"/>
  <c r="J30" i="4"/>
  <c r="I30" i="4"/>
  <c r="R30" i="4" s="1"/>
  <c r="G30" i="4"/>
  <c r="F30" i="4"/>
  <c r="E30" i="4"/>
  <c r="C30" i="4"/>
  <c r="B30" i="4"/>
  <c r="P29" i="4"/>
  <c r="N29" i="4"/>
  <c r="M29" i="4"/>
  <c r="L29" i="4"/>
  <c r="K29" i="4"/>
  <c r="J29" i="4"/>
  <c r="I29" i="4"/>
  <c r="R29" i="4" s="1"/>
  <c r="G29" i="4"/>
  <c r="F29" i="4"/>
  <c r="E29" i="4"/>
  <c r="C29" i="4"/>
  <c r="B29" i="4"/>
  <c r="P28" i="4"/>
  <c r="N28" i="4"/>
  <c r="M28" i="4"/>
  <c r="L28" i="4"/>
  <c r="K28" i="4"/>
  <c r="J28" i="4"/>
  <c r="I28" i="4"/>
  <c r="R28" i="4" s="1"/>
  <c r="G28" i="4"/>
  <c r="F28" i="4"/>
  <c r="E28" i="4"/>
  <c r="C28" i="4"/>
  <c r="B28" i="4"/>
  <c r="P27" i="4"/>
  <c r="N27" i="4"/>
  <c r="M27" i="4"/>
  <c r="L27" i="4"/>
  <c r="K27" i="4"/>
  <c r="J27" i="4"/>
  <c r="I27" i="4"/>
  <c r="R27" i="4" s="1"/>
  <c r="G27" i="4"/>
  <c r="F27" i="4"/>
  <c r="E27" i="4"/>
  <c r="C27" i="4"/>
  <c r="B27" i="4"/>
  <c r="P26" i="4"/>
  <c r="N26" i="4"/>
  <c r="M26" i="4"/>
  <c r="L26" i="4"/>
  <c r="K26" i="4"/>
  <c r="J26" i="4"/>
  <c r="I26" i="4"/>
  <c r="R26" i="4" s="1"/>
  <c r="G26" i="4"/>
  <c r="F26" i="4"/>
  <c r="E26" i="4"/>
  <c r="C26" i="4"/>
  <c r="B26" i="4"/>
  <c r="P25" i="4"/>
  <c r="N25" i="4"/>
  <c r="M25" i="4"/>
  <c r="L25" i="4"/>
  <c r="K25" i="4"/>
  <c r="J25" i="4"/>
  <c r="I25" i="4"/>
  <c r="R25" i="4" s="1"/>
  <c r="G25" i="4"/>
  <c r="F25" i="4"/>
  <c r="E25" i="4"/>
  <c r="C25" i="4"/>
  <c r="B25" i="4"/>
  <c r="P24" i="4"/>
  <c r="N24" i="4"/>
  <c r="M24" i="4"/>
  <c r="L24" i="4"/>
  <c r="K24" i="4"/>
  <c r="J24" i="4"/>
  <c r="I24" i="4"/>
  <c r="R24" i="4" s="1"/>
  <c r="G24" i="4"/>
  <c r="F24" i="4"/>
  <c r="E24" i="4"/>
  <c r="C24" i="4"/>
  <c r="B24" i="4"/>
  <c r="P23" i="4"/>
  <c r="N23" i="4"/>
  <c r="M23" i="4"/>
  <c r="L23" i="4"/>
  <c r="K23" i="4"/>
  <c r="J23" i="4"/>
  <c r="I23" i="4"/>
  <c r="R23" i="4" s="1"/>
  <c r="G23" i="4"/>
  <c r="F23" i="4"/>
  <c r="E23" i="4"/>
  <c r="C23" i="4"/>
  <c r="B23" i="4"/>
  <c r="P22" i="4"/>
  <c r="N22" i="4"/>
  <c r="M22" i="4"/>
  <c r="L22" i="4"/>
  <c r="K22" i="4"/>
  <c r="J22" i="4"/>
  <c r="I22" i="4"/>
  <c r="R22" i="4" s="1"/>
  <c r="G22" i="4"/>
  <c r="F22" i="4"/>
  <c r="E22" i="4"/>
  <c r="C22" i="4"/>
  <c r="B22" i="4"/>
  <c r="P21" i="4"/>
  <c r="N21" i="4"/>
  <c r="M21" i="4"/>
  <c r="L21" i="4"/>
  <c r="K21" i="4"/>
  <c r="J21" i="4"/>
  <c r="I21" i="4"/>
  <c r="R21" i="4" s="1"/>
  <c r="G21" i="4"/>
  <c r="F21" i="4"/>
  <c r="E21" i="4"/>
  <c r="C21" i="4"/>
  <c r="B21" i="4"/>
  <c r="P20" i="4"/>
  <c r="N20" i="4"/>
  <c r="M20" i="4"/>
  <c r="L20" i="4"/>
  <c r="K20" i="4"/>
  <c r="J20" i="4"/>
  <c r="I20" i="4"/>
  <c r="R20" i="4" s="1"/>
  <c r="G20" i="4"/>
  <c r="F20" i="4"/>
  <c r="E20" i="4"/>
  <c r="C20" i="4"/>
  <c r="B20" i="4"/>
  <c r="P19" i="4"/>
  <c r="N19" i="4"/>
  <c r="M19" i="4"/>
  <c r="L19" i="4"/>
  <c r="K19" i="4"/>
  <c r="J19" i="4"/>
  <c r="I19" i="4"/>
  <c r="R19" i="4" s="1"/>
  <c r="G19" i="4"/>
  <c r="F19" i="4"/>
  <c r="E19" i="4"/>
  <c r="C19" i="4"/>
  <c r="B19" i="4"/>
  <c r="P18" i="4"/>
  <c r="N18" i="4"/>
  <c r="M18" i="4"/>
  <c r="L18" i="4"/>
  <c r="K18" i="4"/>
  <c r="J18" i="4"/>
  <c r="I18" i="4"/>
  <c r="R18" i="4" s="1"/>
  <c r="G18" i="4"/>
  <c r="F18" i="4"/>
  <c r="E18" i="4"/>
  <c r="C18" i="4"/>
  <c r="B18" i="4"/>
  <c r="P17" i="4"/>
  <c r="N17" i="4"/>
  <c r="M17" i="4"/>
  <c r="L17" i="4"/>
  <c r="K17" i="4"/>
  <c r="J17" i="4"/>
  <c r="I17" i="4"/>
  <c r="R17" i="4" s="1"/>
  <c r="G17" i="4"/>
  <c r="F17" i="4"/>
  <c r="E17" i="4"/>
  <c r="C17" i="4"/>
  <c r="B17" i="4"/>
  <c r="P16" i="4"/>
  <c r="N16" i="4"/>
  <c r="M16" i="4"/>
  <c r="L16" i="4"/>
  <c r="K16" i="4"/>
  <c r="J16" i="4"/>
  <c r="I16" i="4"/>
  <c r="R16" i="4" s="1"/>
  <c r="G16" i="4"/>
  <c r="F16" i="4"/>
  <c r="E16" i="4"/>
  <c r="C16" i="4"/>
  <c r="B16" i="4"/>
  <c r="P15" i="4"/>
  <c r="N15" i="4"/>
  <c r="M15" i="4"/>
  <c r="L15" i="4"/>
  <c r="K15" i="4"/>
  <c r="J15" i="4"/>
  <c r="I15" i="4"/>
  <c r="R15" i="4" s="1"/>
  <c r="G15" i="4"/>
  <c r="F15" i="4"/>
  <c r="E15" i="4"/>
  <c r="C15" i="4"/>
  <c r="B15" i="4"/>
  <c r="P14" i="4"/>
  <c r="N14" i="4"/>
  <c r="M14" i="4"/>
  <c r="L14" i="4"/>
  <c r="K14" i="4"/>
  <c r="J14" i="4"/>
  <c r="I14" i="4"/>
  <c r="R14" i="4" s="1"/>
  <c r="G14" i="4"/>
  <c r="F14" i="4"/>
  <c r="E14" i="4"/>
  <c r="C14" i="4"/>
  <c r="B14" i="4"/>
  <c r="P13" i="4"/>
  <c r="N13" i="4"/>
  <c r="M13" i="4"/>
  <c r="L13" i="4"/>
  <c r="K13" i="4"/>
  <c r="J13" i="4"/>
  <c r="I13" i="4"/>
  <c r="R13" i="4" s="1"/>
  <c r="G13" i="4"/>
  <c r="F13" i="4"/>
  <c r="E13" i="4"/>
  <c r="C13" i="4"/>
  <c r="B13" i="4"/>
  <c r="P12" i="4"/>
  <c r="N12" i="4"/>
  <c r="M12" i="4"/>
  <c r="L12" i="4"/>
  <c r="K12" i="4"/>
  <c r="J12" i="4"/>
  <c r="I12" i="4"/>
  <c r="R12" i="4" s="1"/>
  <c r="G12" i="4"/>
  <c r="F12" i="4"/>
  <c r="E12" i="4"/>
  <c r="C12" i="4"/>
  <c r="B12" i="4"/>
  <c r="P11" i="4"/>
  <c r="N11" i="4"/>
  <c r="M11" i="4"/>
  <c r="L11" i="4"/>
  <c r="K11" i="4"/>
  <c r="J11" i="4"/>
  <c r="I11" i="4"/>
  <c r="R11" i="4" s="1"/>
  <c r="G11" i="4"/>
  <c r="F11" i="4"/>
  <c r="E11" i="4"/>
  <c r="C11" i="4"/>
  <c r="B11" i="4"/>
  <c r="P10" i="4"/>
  <c r="N10" i="4"/>
  <c r="M10" i="4"/>
  <c r="L10" i="4"/>
  <c r="K10" i="4"/>
  <c r="J10" i="4"/>
  <c r="I10" i="4"/>
  <c r="R10" i="4" s="1"/>
  <c r="G10" i="4"/>
  <c r="F10" i="4"/>
  <c r="E10" i="4"/>
  <c r="C10" i="4"/>
  <c r="B10" i="4"/>
  <c r="P9" i="4"/>
  <c r="N9" i="4"/>
  <c r="M9" i="4"/>
  <c r="L9" i="4"/>
  <c r="K9" i="4"/>
  <c r="J9" i="4"/>
  <c r="I9" i="4"/>
  <c r="R9" i="4" s="1"/>
  <c r="G9" i="4"/>
  <c r="F9" i="4"/>
  <c r="E9" i="4"/>
  <c r="C9" i="4"/>
  <c r="B9" i="4"/>
  <c r="P8" i="4"/>
  <c r="N8" i="4"/>
  <c r="M8" i="4"/>
  <c r="L8" i="4"/>
  <c r="K8" i="4"/>
  <c r="J8" i="4"/>
  <c r="I8" i="4"/>
  <c r="R8" i="4" s="1"/>
  <c r="G8" i="4"/>
  <c r="F8" i="4"/>
  <c r="E8" i="4"/>
  <c r="C8" i="4"/>
  <c r="B8" i="4"/>
  <c r="P7" i="4"/>
  <c r="N7" i="4"/>
  <c r="M7" i="4"/>
  <c r="L7" i="4"/>
  <c r="K7" i="4"/>
  <c r="J7" i="4"/>
  <c r="I7" i="4"/>
  <c r="R7" i="4" s="1"/>
  <c r="G7" i="4"/>
  <c r="F7" i="4"/>
  <c r="E7" i="4"/>
  <c r="C7" i="4"/>
  <c r="B7" i="4"/>
  <c r="Q6" i="4"/>
  <c r="Q5" i="4"/>
  <c r="N4" i="4"/>
  <c r="M4" i="4"/>
  <c r="L4" i="4"/>
  <c r="K4" i="4"/>
  <c r="J4" i="4"/>
  <c r="I4" i="4"/>
  <c r="Q143" i="4" l="1"/>
  <c r="Q150" i="4"/>
  <c r="Q204" i="4"/>
  <c r="Q220" i="4"/>
  <c r="Q234" i="4"/>
  <c r="Q241" i="4"/>
  <c r="Q173" i="4"/>
  <c r="Q180" i="4"/>
  <c r="Q187" i="4"/>
  <c r="Q77" i="4"/>
  <c r="Q84" i="4"/>
  <c r="Q91" i="4"/>
  <c r="Q98" i="4"/>
  <c r="Q105" i="4"/>
  <c r="Q112" i="4"/>
  <c r="Q140" i="4"/>
  <c r="Q172" i="4"/>
  <c r="Q186" i="4"/>
  <c r="Q246" i="4"/>
  <c r="Q339" i="4"/>
  <c r="Q102" i="4"/>
  <c r="Q336" i="4"/>
  <c r="Q232" i="4"/>
  <c r="Q74" i="4"/>
  <c r="Q192" i="4"/>
  <c r="Q238" i="4"/>
  <c r="Q144" i="4"/>
  <c r="Q160" i="4"/>
  <c r="Q101" i="4"/>
  <c r="Q122" i="4"/>
  <c r="Q136" i="4"/>
  <c r="Q223" i="4"/>
  <c r="Q230" i="4"/>
  <c r="Q282" i="4"/>
  <c r="Q64" i="4"/>
  <c r="Q86" i="4"/>
  <c r="Q93" i="4"/>
  <c r="Q100" i="4"/>
  <c r="Q128" i="4"/>
  <c r="Q190" i="4"/>
  <c r="Q215" i="4"/>
  <c r="Q222" i="4"/>
  <c r="Q99" i="4"/>
  <c r="Q205" i="4"/>
  <c r="Q235" i="4"/>
  <c r="Q287" i="4"/>
  <c r="Q294" i="4"/>
  <c r="Q301" i="4"/>
  <c r="Q315" i="4"/>
  <c r="Q322" i="4"/>
  <c r="Q329" i="4"/>
  <c r="Q70" i="4"/>
  <c r="Q148" i="4"/>
  <c r="Q155" i="4"/>
  <c r="Q164" i="4"/>
  <c r="Q174" i="4"/>
  <c r="Q270" i="4"/>
  <c r="Q338" i="4"/>
  <c r="Q203" i="4"/>
  <c r="Q212" i="4"/>
  <c r="Q219" i="4"/>
  <c r="Q233" i="4"/>
  <c r="Q62" i="4"/>
  <c r="Q72" i="4"/>
  <c r="Q145" i="4"/>
  <c r="Q152" i="4"/>
  <c r="Q333" i="4"/>
  <c r="Q85" i="4"/>
  <c r="Q113" i="4"/>
  <c r="Q142" i="4"/>
  <c r="Q175" i="4"/>
  <c r="Q182" i="4"/>
  <c r="Q266" i="4"/>
  <c r="Q127" i="4"/>
  <c r="Q126" i="4"/>
  <c r="Q34" i="4"/>
  <c r="Q103" i="4"/>
  <c r="Q125" i="4"/>
  <c r="Q87" i="4"/>
  <c r="Q117" i="4"/>
  <c r="Q124" i="4"/>
  <c r="Q131" i="4"/>
  <c r="Q138" i="4"/>
  <c r="Q153" i="4"/>
  <c r="Q171" i="4"/>
  <c r="Q218" i="4"/>
  <c r="Q286" i="4"/>
  <c r="Q32" i="4"/>
  <c r="Q42" i="4"/>
  <c r="Q59" i="4"/>
  <c r="Q25" i="4"/>
  <c r="Q53" i="4"/>
  <c r="Q71" i="4"/>
  <c r="Q78" i="4"/>
  <c r="Q115" i="4"/>
  <c r="Q221" i="4"/>
  <c r="Q236" i="4"/>
  <c r="Q259" i="4"/>
  <c r="Q277" i="4"/>
  <c r="Q337" i="4"/>
  <c r="Q60" i="4"/>
  <c r="Q114" i="4"/>
  <c r="Q129" i="4"/>
  <c r="Q178" i="4"/>
  <c r="Q193" i="4"/>
  <c r="Q202" i="4"/>
  <c r="Q21" i="4"/>
  <c r="Q30" i="4"/>
  <c r="Q49" i="4"/>
  <c r="Q58" i="4"/>
  <c r="Q83" i="4"/>
  <c r="Q210" i="4"/>
  <c r="Q31" i="4"/>
  <c r="Q50" i="4"/>
  <c r="Q69" i="4"/>
  <c r="Q20" i="4"/>
  <c r="Q48" i="4"/>
  <c r="Q97" i="4"/>
  <c r="Q332" i="4"/>
  <c r="Q11" i="4"/>
  <c r="Q39" i="4"/>
  <c r="Q67" i="4"/>
  <c r="Q89" i="4"/>
  <c r="Q96" i="4"/>
  <c r="Q119" i="4"/>
  <c r="Q159" i="4"/>
  <c r="Q176" i="4"/>
  <c r="Q271" i="4"/>
  <c r="Q13" i="4"/>
  <c r="Q41" i="4"/>
  <c r="Q104" i="4"/>
  <c r="Q141" i="4"/>
  <c r="Q156" i="4"/>
  <c r="Q167" i="4"/>
  <c r="Q331" i="4"/>
  <c r="Q18" i="4"/>
  <c r="Q28" i="4"/>
  <c r="Q46" i="4"/>
  <c r="Q88" i="4"/>
  <c r="Q22" i="4"/>
  <c r="Q110" i="4"/>
  <c r="Q189" i="4"/>
  <c r="Q206" i="4"/>
  <c r="Q231" i="4"/>
  <c r="Q36" i="4"/>
  <c r="Q308" i="4"/>
  <c r="Q8" i="4"/>
  <c r="Q17" i="4"/>
  <c r="Q27" i="4"/>
  <c r="Q45" i="4"/>
  <c r="Q55" i="4"/>
  <c r="Q7" i="4"/>
  <c r="Q16" i="4"/>
  <c r="Q35" i="4"/>
  <c r="Q44" i="4"/>
  <c r="Q63" i="4"/>
  <c r="Q79" i="4"/>
  <c r="Q139" i="4"/>
  <c r="Q154" i="4"/>
  <c r="Q188" i="4"/>
  <c r="Q278" i="4"/>
  <c r="Q9" i="4"/>
  <c r="Q23" i="4"/>
  <c r="Q37" i="4"/>
  <c r="Q51" i="4"/>
  <c r="Q65" i="4"/>
  <c r="Q76" i="4"/>
  <c r="Q135" i="4"/>
  <c r="Q163" i="4"/>
  <c r="Q191" i="4"/>
  <c r="Q200" i="4"/>
  <c r="Q228" i="4"/>
  <c r="Q255" i="4"/>
  <c r="Q275" i="4"/>
  <c r="Q299" i="4"/>
  <c r="Q306" i="4"/>
  <c r="Q313" i="4"/>
  <c r="Q320" i="4"/>
  <c r="Q327" i="4"/>
  <c r="Q92" i="4"/>
  <c r="Q118" i="4"/>
  <c r="Q151" i="4"/>
  <c r="Q181" i="4"/>
  <c r="Q211" i="4"/>
  <c r="Q237" i="4"/>
  <c r="Q265" i="4"/>
  <c r="Q284" i="4"/>
  <c r="Q75" i="4"/>
  <c r="Q82" i="4"/>
  <c r="Q108" i="4"/>
  <c r="Q134" i="4"/>
  <c r="Q162" i="4"/>
  <c r="Q227" i="4"/>
  <c r="Q254" i="4"/>
  <c r="Q298" i="4"/>
  <c r="Q305" i="4"/>
  <c r="Q312" i="4"/>
  <c r="Q319" i="4"/>
  <c r="Q326" i="4"/>
  <c r="Q19" i="4"/>
  <c r="Q33" i="4"/>
  <c r="Q47" i="4"/>
  <c r="Q61" i="4"/>
  <c r="Q81" i="4"/>
  <c r="Q107" i="4"/>
  <c r="Q133" i="4"/>
  <c r="Q161" i="4"/>
  <c r="Q170" i="4"/>
  <c r="Q196" i="4"/>
  <c r="Q217" i="4"/>
  <c r="Q226" i="4"/>
  <c r="Q253" i="4"/>
  <c r="Q262" i="4"/>
  <c r="Q290" i="4"/>
  <c r="Q297" i="4"/>
  <c r="Q304" i="4"/>
  <c r="Q311" i="4"/>
  <c r="Q318" i="4"/>
  <c r="Q325" i="4"/>
  <c r="Q90" i="4"/>
  <c r="Q149" i="4"/>
  <c r="Q179" i="4"/>
  <c r="Q209" i="4"/>
  <c r="Q216" i="4"/>
  <c r="Q242" i="4"/>
  <c r="Q281" i="4"/>
  <c r="Q106" i="4"/>
  <c r="Q132" i="4"/>
  <c r="Q195" i="4"/>
  <c r="Q225" i="4"/>
  <c r="Q252" i="4"/>
  <c r="Q260" i="4"/>
  <c r="Q289" i="4"/>
  <c r="Q15" i="4"/>
  <c r="Q29" i="4"/>
  <c r="Q43" i="4"/>
  <c r="Q57" i="4"/>
  <c r="Q168" i="4"/>
  <c r="Q185" i="4"/>
  <c r="Q194" i="4"/>
  <c r="Q224" i="4"/>
  <c r="Q251" i="4"/>
  <c r="Q288" i="4"/>
  <c r="Q14" i="4"/>
  <c r="Q56" i="4"/>
  <c r="Q121" i="4"/>
  <c r="Q147" i="4"/>
  <c r="Q177" i="4"/>
  <c r="Q184" i="4"/>
  <c r="Q214" i="4"/>
  <c r="Q240" i="4"/>
  <c r="Q12" i="4"/>
  <c r="Q26" i="4"/>
  <c r="Q40" i="4"/>
  <c r="Q54" i="4"/>
  <c r="Q68" i="4"/>
  <c r="Q94" i="4"/>
  <c r="Q111" i="4"/>
  <c r="Q120" i="4"/>
  <c r="Q146" i="4"/>
  <c r="Q183" i="4"/>
  <c r="Q213" i="4"/>
  <c r="Q239" i="4"/>
  <c r="Q248" i="4"/>
  <c r="Q267" i="4"/>
  <c r="Q10" i="4"/>
  <c r="Q24" i="4"/>
  <c r="Q38" i="4"/>
  <c r="Q52" i="4"/>
  <c r="Q66" i="4"/>
  <c r="Q201" i="4"/>
  <c r="Q109" i="4"/>
  <c r="Q199" i="4"/>
  <c r="Q243" i="4"/>
  <c r="Q80" i="4"/>
  <c r="Q169" i="4"/>
  <c r="Q95" i="4"/>
  <c r="Q229" i="4"/>
  <c r="Q244" i="4"/>
  <c r="Q269" i="4"/>
  <c r="Q292" i="4"/>
  <c r="Q256" i="4"/>
  <c r="Q268" i="4"/>
  <c r="Q291" i="4"/>
  <c r="Q276" i="4"/>
  <c r="Q296" i="4"/>
  <c r="Q303" i="4"/>
  <c r="Q310" i="4"/>
  <c r="Q317" i="4"/>
  <c r="Q324" i="4"/>
  <c r="Q261" i="4"/>
  <c r="Q274" i="4"/>
  <c r="Q295" i="4"/>
  <c r="Q302" i="4"/>
  <c r="Q309" i="4"/>
  <c r="Q316" i="4"/>
  <c r="Q323" i="4"/>
  <c r="Q330" i="4"/>
  <c r="Q247" i="4"/>
  <c r="Q258" i="4"/>
  <c r="Q285" i="4"/>
  <c r="Q245" i="4"/>
  <c r="Q257" i="4"/>
  <c r="Q283" i="4"/>
  <c r="Q250" i="4"/>
  <c r="Q264" i="4"/>
  <c r="Q280" i="4"/>
  <c r="Q293" i="4"/>
  <c r="Q300" i="4"/>
  <c r="Q307" i="4"/>
  <c r="Q314" i="4"/>
  <c r="Q321" i="4"/>
  <c r="Q328" i="4"/>
  <c r="Q249" i="4"/>
  <c r="Q263" i="4"/>
  <c r="Q279" i="4"/>
</calcChain>
</file>

<file path=xl/sharedStrings.xml><?xml version="1.0" encoding="utf-8"?>
<sst xmlns="http://schemas.openxmlformats.org/spreadsheetml/2006/main" count="938" uniqueCount="374">
  <si>
    <t>ID HEX</t>
  </si>
  <si>
    <t>Data HEX</t>
  </si>
  <si>
    <t>Data exposed</t>
  </si>
  <si>
    <t>NAD</t>
  </si>
  <si>
    <t>PCI</t>
  </si>
  <si>
    <t>..(..)</t>
  </si>
  <si>
    <t>....(.*)..</t>
  </si>
  <si>
    <t>(..)</t>
  </si>
  <si>
    <t>..(.)</t>
  </si>
  <si>
    <t>...(.)</t>
  </si>
  <si>
    <t>B0</t>
  </si>
  <si>
    <t>B1</t>
  </si>
  <si>
    <t>B2</t>
  </si>
  <si>
    <t>B3</t>
  </si>
  <si>
    <t>B4</t>
  </si>
  <si>
    <t>B5</t>
  </si>
  <si>
    <t>UDS SID</t>
  </si>
  <si>
    <t>SID</t>
  </si>
  <si>
    <t>DATA ID</t>
  </si>
  <si>
    <t>Size</t>
  </si>
  <si>
    <t>Data together</t>
  </si>
  <si>
    <t>Frame type</t>
  </si>
  <si>
    <t>Data len</t>
  </si>
  <si>
    <t>0x7F</t>
  </si>
  <si>
    <t>4 bytes</t>
  </si>
  <si>
    <t>MEASURMENTS</t>
  </si>
  <si>
    <t>0x3C0103223AF7FFFFFFA7</t>
  </si>
  <si>
    <t>0x3D0104623AF700FFFF66</t>
  </si>
  <si>
    <t>0x3C0103223AFFFFFFFF9F</t>
  </si>
  <si>
    <t>0x3D0105623AFF0477FFE1</t>
  </si>
  <si>
    <t>0x3C010322500CFFFFFF7D</t>
  </si>
  <si>
    <t>0x3D010462500C05FFFF37</t>
  </si>
  <si>
    <t>0x3C0103223AE5FFFFFFB9</t>
  </si>
  <si>
    <t>0x3D01100A623AE5000062</t>
  </si>
  <si>
    <t>0x3D01210000000000FFDD</t>
  </si>
  <si>
    <t>0x3C0103223AE6FFFFFFB8</t>
  </si>
  <si>
    <t>0x3D01100A623AE6000061</t>
  </si>
  <si>
    <t>0x3C0103223AE7FFFFFFB7</t>
  </si>
  <si>
    <t>0x3D01100A623AE7000060</t>
  </si>
  <si>
    <t>0x3C0103223AE8FFFFFFB6</t>
  </si>
  <si>
    <t>0x3D01037F2278FFFFFFE1</t>
  </si>
  <si>
    <t>0x3D011008623AE8000061</t>
  </si>
  <si>
    <t>0x3D0121000000FFFFFFDD</t>
  </si>
  <si>
    <t>0x3C0103223AE9FFFFFFB5</t>
  </si>
  <si>
    <t>0x3D011008623AE9000060</t>
  </si>
  <si>
    <t>0x3C0103223AEAFFFFFFB4</t>
  </si>
  <si>
    <t>0x3D011008623AEA00005F</t>
  </si>
  <si>
    <t>0x3C0103223AEBFFFFFFB3</t>
  </si>
  <si>
    <t>0x3D011008623AEB00005E</t>
  </si>
  <si>
    <t>0x3C0103223AECFFFFFFB2</t>
  </si>
  <si>
    <t>0x3D011008623AEC00005D</t>
  </si>
  <si>
    <t>0x3C0103223AEDFFFFFFB1</t>
  </si>
  <si>
    <t>0x3D011008623AED00005C</t>
  </si>
  <si>
    <t>0x3C0103223AEEFFFFFFB0</t>
  </si>
  <si>
    <t>0x3D011008623AEE00005B</t>
  </si>
  <si>
    <t>0x3C0103223AEFFFFFFFAF</t>
  </si>
  <si>
    <t>0x3D011008623AEF00005A</t>
  </si>
  <si>
    <t>0x3C0103223AF0FFFFFFAE</t>
  </si>
  <si>
    <t>0x3D011008623AF0000059</t>
  </si>
  <si>
    <t>0x3C0103223AF1FFFFFFAD</t>
  </si>
  <si>
    <t>0x3D011008623AF1000058</t>
  </si>
  <si>
    <t>0x3C0103223AF2FFFFFFAC</t>
  </si>
  <si>
    <t>0x3D011008623AF2000057</t>
  </si>
  <si>
    <t>0x3C0103223AF3FFFFFFAB</t>
  </si>
  <si>
    <t>0x3D011008623AF3000056</t>
  </si>
  <si>
    <t>0x3C0103223AF4FFFFFFAA</t>
  </si>
  <si>
    <t>0x3D011008623AF4000055</t>
  </si>
  <si>
    <t>0x3C0103223AF5FFFFFFA9</t>
  </si>
  <si>
    <t>0x3D011008623AF5000054</t>
  </si>
  <si>
    <t>0x3C0103223AF6FFFFFFA8</t>
  </si>
  <si>
    <t>0x3D011008623AF6000053</t>
  </si>
  <si>
    <t>Measurements: resets count, supply voltage, country</t>
  </si>
  <si>
    <t>0x3D0105623AFF04B5FFA3</t>
  </si>
  <si>
    <t>ADAPTATION READ ALL</t>
  </si>
  <si>
    <t>0x3C0103223AF8FFFFFFA6</t>
  </si>
  <si>
    <t>0x3D0104623AF800FFFF65</t>
  </si>
  <si>
    <t>0x3C0103223AFEFFFFFFA0</t>
  </si>
  <si>
    <t>0x3D0104623AFE00FFFF5F</t>
  </si>
  <si>
    <t>0x3C0103223AF9FFFFFFA5</t>
  </si>
  <si>
    <t>0x3D0104623AF901FFFF63</t>
  </si>
  <si>
    <t>0x3C0103220ADDFFFFFFF1</t>
  </si>
  <si>
    <t>0x3D01037F2231FFFFFF29</t>
  </si>
  <si>
    <t>0x3C0103223AFAFFFFFFA4</t>
  </si>
  <si>
    <t>0x3C0103223AFBFFFFFFA3</t>
  </si>
  <si>
    <t>0x3D0104623AFB00FFFF62</t>
  </si>
  <si>
    <t>0x3C0103223AFCFFFFFFA2</t>
  </si>
  <si>
    <t>0x3D0104623AFC03FFFF5E</t>
  </si>
  <si>
    <t>0x3C0103225007FFFFFF82</t>
  </si>
  <si>
    <t>0x3D010462500732FFFF0F</t>
  </si>
  <si>
    <t>0x3C0103223AFDFFFFFFA1</t>
  </si>
  <si>
    <t>0x3D0105623AFD0000FF5F</t>
  </si>
  <si>
    <t>0x3C0103220963FFFFFF6D</t>
  </si>
  <si>
    <t>0x3D010462096301FFFF2B</t>
  </si>
  <si>
    <t>0x3C010322096DFFFFFF63</t>
  </si>
  <si>
    <t>0x3D010462096D00FFFF22</t>
  </si>
  <si>
    <t>0x3C010322096EFFFFFF62</t>
  </si>
  <si>
    <t>0x3D010462096E00FFFF21</t>
  </si>
  <si>
    <t>0x3C0103220ADEFFFFFFF0</t>
  </si>
  <si>
    <t>0x3C0103220ADFFFFFFFEF</t>
  </si>
  <si>
    <t>0x3C0103220AE0FFFFFFEE</t>
  </si>
  <si>
    <t>ADAPTATION WRITE</t>
  </si>
  <si>
    <t>0x3C01042E096E02FFFF53</t>
  </si>
  <si>
    <t>0x3D01036E096EFFFFFF16</t>
  </si>
  <si>
    <t>0x3D010462096E02FFFF1F</t>
  </si>
  <si>
    <t>0x3C01042E096E00FFFF55</t>
  </si>
  <si>
    <t>CODING</t>
  </si>
  <si>
    <t>0x3C01062E600425000041</t>
  </si>
  <si>
    <t>0x3D01036E6004FFFFFF29</t>
  </si>
  <si>
    <t>0x3C0C03226005FFFFFF69</t>
  </si>
  <si>
    <t>0x3D0C037F2231FFFFFF1E</t>
  </si>
  <si>
    <t>0x3C0103226004FFFFFF75</t>
  </si>
  <si>
    <t>0x3D01066260042500000D</t>
  </si>
  <si>
    <t>IDENTIFICATION</t>
  </si>
  <si>
    <t>0x3C0C03226205FFFFFF67</t>
  </si>
  <si>
    <t>0x3D0C100E626205344D8A</t>
  </si>
  <si>
    <t>0x3D0C2130393539373192</t>
  </si>
  <si>
    <t>0x3D0C22394120FFFFFF37</t>
  </si>
  <si>
    <t>0x3C0C03226C05FFFFFF5D</t>
  </si>
  <si>
    <t>0x3D0C1010626C05475464</t>
  </si>
  <si>
    <t>0x3D0C214F20424620209A</t>
  </si>
  <si>
    <t>0x3D0C222020202020FF31</t>
  </si>
  <si>
    <t>0x3C0C03226605FFFFFF63</t>
  </si>
  <si>
    <t>0x3D0C100E626605344D86</t>
  </si>
  <si>
    <t>0x3C0C03226405FFFFFF65</t>
  </si>
  <si>
    <t>0x3D0C10076264053030B0</t>
  </si>
  <si>
    <t>0x3D0C213130FFFFFFFF71</t>
  </si>
  <si>
    <t>0x3C0C03226805FFFFFF61</t>
  </si>
  <si>
    <t>0x3D0C0662680548303174</t>
  </si>
  <si>
    <t>0x3C0C03226A05FFFFFF5F</t>
  </si>
  <si>
    <t>0x3D0C1017626A05323098</t>
  </si>
  <si>
    <t>0x3D0C213137303232389D</t>
  </si>
  <si>
    <t>0x3D0C223132343435319F</t>
  </si>
  <si>
    <t>0x3D0C23203030363031B8</t>
  </si>
  <si>
    <t>0x3C0C03226E05FFFFFF5B</t>
  </si>
  <si>
    <t>0x3D0C101A626E0554524D</t>
  </si>
  <si>
    <t>0x3D0C21572D59534A3225</t>
  </si>
  <si>
    <t>0x3D0C22382E30322E31A9</t>
  </si>
  <si>
    <t>0x3D0C23373030303130A7</t>
  </si>
  <si>
    <t>0x3D0C24363031FFFFFF38</t>
  </si>
  <si>
    <t>0x3C0103226204FFFFFF73</t>
  </si>
  <si>
    <t>0x3D01100E626204344D96</t>
  </si>
  <si>
    <t>0x3D0121303930373431A7</t>
  </si>
  <si>
    <t>0x3D0122304120FFFFFF4B</t>
  </si>
  <si>
    <t>0x3C0103226C04FFFFFF69</t>
  </si>
  <si>
    <t>0x3D011010626C04555363</t>
  </si>
  <si>
    <t>0x3D0121484C35202020B3</t>
  </si>
  <si>
    <t>0x3D01222020202020FF3C</t>
  </si>
  <si>
    <t>0x3C0103226604FFFFFF6F</t>
  </si>
  <si>
    <t>0x3D01100E626604344D92</t>
  </si>
  <si>
    <t>0x3C0103226404FFFFFF71</t>
  </si>
  <si>
    <t>0x3D0110076264043030BC</t>
  </si>
  <si>
    <t>0x3D01213530FFFFFFFF78</t>
  </si>
  <si>
    <t>0x3C0103226804FFFFFF6D</t>
  </si>
  <si>
    <t>0x3D01066268044830347D</t>
  </si>
  <si>
    <t>0x3C0103226A04FFFFFF6B</t>
  </si>
  <si>
    <t>0x3D011017626A043030A6</t>
  </si>
  <si>
    <t>0x3D0121303030303936AD</t>
  </si>
  <si>
    <t>0x3D012230303333355A86</t>
  </si>
  <si>
    <t>0x3D012333434935303284</t>
  </si>
  <si>
    <t>0x3C0103226E04FFFFFF67</t>
  </si>
  <si>
    <t>0x3D01101A626E04475860</t>
  </si>
  <si>
    <t>0x3D0121312D475831317D</t>
  </si>
  <si>
    <t>0x3D0122332E30332E31B8</t>
  </si>
  <si>
    <t>0x3D0123373030303133AF</t>
  </si>
  <si>
    <t>0x3D0124434935FFFFFF19</t>
  </si>
  <si>
    <t>TEST REQUEST FROM ARDUINO</t>
  </si>
  <si>
    <t>.*\$(.*)]</t>
  </si>
  <si>
    <t>(.*)\[.*</t>
  </si>
  <si>
    <t>MEASURED VALUES</t>
  </si>
  <si>
    <t>Name</t>
  </si>
  <si>
    <t>Value</t>
  </si>
  <si>
    <t>Garage door opener, reset counter [$3AF7]</t>
  </si>
  <si>
    <t>---</t>
  </si>
  <si>
    <t>Garage door opener, supply voltage [$3AFF]</t>
  </si>
  <si>
    <t>11.43 V</t>
  </si>
  <si>
    <t>Garage door opener, country code [$500C]</t>
  </si>
  <si>
    <t>North America</t>
  </si>
  <si>
    <t>Garage door opener control head [$50E4]</t>
  </si>
  <si>
    <t>Button 1</t>
  </si>
  <si>
    <t>not operated</t>
  </si>
  <si>
    <t>Button 2</t>
  </si>
  <si>
    <t>Button 3</t>
  </si>
  <si>
    <t>Garage door opener, last programming [$3AE5]</t>
  </si>
  <si>
    <t>Frequency</t>
  </si>
  <si>
    <t>[LO]_No_programming_carried_out_0</t>
  </si>
  <si>
    <t>Programming not performed</t>
  </si>
  <si>
    <t>[LO]_Frequency_Textual</t>
  </si>
  <si>
    <t>Manufacturer</t>
  </si>
  <si>
    <t>Error status and modulation</t>
  </si>
  <si>
    <t>Timeout</t>
  </si>
  <si>
    <t>Not reached</t>
  </si>
  <si>
    <t>Canceled by user</t>
  </si>
  <si>
    <t>no</t>
  </si>
  <si>
    <t>Vehicle speed</t>
  </si>
  <si>
    <t>below threshold</t>
  </si>
  <si>
    <t>channel</t>
  </si>
  <si>
    <t>Programming antenna</t>
  </si>
  <si>
    <t>External antenna</t>
  </si>
  <si>
    <t>Programming status</t>
  </si>
  <si>
    <t>Garage door opener, second-to-last progr. [$3AE6]</t>
  </si>
  <si>
    <t>Garage door opener, third-to-last progr. [$3AE7]</t>
  </si>
  <si>
    <t>Garage door opener, programming channel 1 [$3AE8]</t>
  </si>
  <si>
    <t>Modulation</t>
  </si>
  <si>
    <t>Amplitude modulation (AM)</t>
  </si>
  <si>
    <t>Garage door opener, programming channel 2 [$3AE9]</t>
  </si>
  <si>
    <t>Garage door opener, programming channel 3 [$3AEA]</t>
  </si>
  <si>
    <t>Garage door opener, programming channel 4 [$3AEB]</t>
  </si>
  <si>
    <t>Garage door opener, programming channel 5 [$3AEC]</t>
  </si>
  <si>
    <t>Garage door opener, programming channel 6 [$3AED]</t>
  </si>
  <si>
    <t>Garage door opener, programming channel 7 [$3AEE]</t>
  </si>
  <si>
    <t>Garage door opener, programming channel 8 [$3AEF]</t>
  </si>
  <si>
    <t>Garage door opener, programming channel 9 [$3AF0]</t>
  </si>
  <si>
    <t>Garage door opener, programming channel 10 [$3AF1]</t>
  </si>
  <si>
    <t>Garage door opener, programming channel 11 [$3AF2]</t>
  </si>
  <si>
    <t>Garage door opener, programming channel 12 [$3AF3]</t>
  </si>
  <si>
    <t>Garage door opener, programming channel 13 [$3AF4]</t>
  </si>
  <si>
    <t>Garage door opener, programming channel 14 [$3AF5]</t>
  </si>
  <si>
    <t>Garage door opener, programming channel 15 [$3AF6]</t>
  </si>
  <si>
    <t>[VO]_Message_ugdo_be_01 [$1200]</t>
  </si>
  <si>
    <t>Function not available. (SID:$22 NRC:$31)</t>
  </si>
  <si>
    <t>[VO]_Message_ugdoe_02 [$1201]</t>
  </si>
  <si>
    <t>[VO]_Message_ugdoe_bap [$1202]</t>
  </si>
  <si>
    <t>[VO]_Message_ugdo_bs_01 [$1203]</t>
  </si>
  <si>
    <t>[VO]_Message_ugdos_02 [$1204]</t>
  </si>
  <si>
    <t>[VO]_Message_ugdos_bap [$1205]</t>
  </si>
  <si>
    <t>ADAPTATION</t>
  </si>
  <si>
    <t>Garage door opener, activation via remote key [$3AFE]:</t>
  </si>
  <si>
    <t>---:</t>
  </si>
  <si>
    <t>not active</t>
  </si>
  <si>
    <t>Garage door opener, increasing transm. power [$3AFB]:</t>
  </si>
  <si>
    <t>Garage door opener, no. of channels [$3AFC]:</t>
  </si>
  <si>
    <t>3 channels</t>
  </si>
  <si>
    <t>Garage door opener, surround. target area [$5007]:</t>
  </si>
  <si>
    <t>50 m</t>
  </si>
  <si>
    <t>Garage door opener, bi-directional communic. [$3AF9]:</t>
  </si>
  <si>
    <t>active</t>
  </si>
  <si>
    <t>Garage door opener, Default/Fix kit mode [$096D]:</t>
  </si>
  <si>
    <t>Default mode:</t>
  </si>
  <si>
    <t>Fixkit mode, button 1:</t>
  </si>
  <si>
    <t>Fixkit mode, button 2:</t>
  </si>
  <si>
    <t>Fixkit mode, button 3:</t>
  </si>
  <si>
    <t>Garage door opener, drift adapt. [$3AFA]:</t>
  </si>
  <si>
    <t>Garage door opener, freq. selection [$3AFD]:</t>
  </si>
  <si>
    <t>Frequency range A:</t>
  </si>
  <si>
    <t>Frequency range B:</t>
  </si>
  <si>
    <t>Frequency range C:</t>
  </si>
  <si>
    <t>Frequency range D:</t>
  </si>
  <si>
    <t>Frequency range E:</t>
  </si>
  <si>
    <t>Frequency range F:</t>
  </si>
  <si>
    <t>Frequency range G:</t>
  </si>
  <si>
    <t>Frequency range H:</t>
  </si>
  <si>
    <t>Frequency range I:</t>
  </si>
  <si>
    <t>Frequency range J:</t>
  </si>
  <si>
    <t>Frequency range K:</t>
  </si>
  <si>
    <t>Frequency range AB:</t>
  </si>
  <si>
    <t>Frequency range US-I:</t>
  </si>
  <si>
    <t>Frequency range US-II:</t>
  </si>
  <si>
    <t>Frequency range US-III:</t>
  </si>
  <si>
    <t>Frequency range US-IV:</t>
  </si>
  <si>
    <t>Garage door opener, use of GPS data [$3AF8]:</t>
  </si>
  <si>
    <t>Garage door opener, programming antenna [$096E]:</t>
  </si>
  <si>
    <t>Garage door opener, frequency range of bi-directional communication [$0ADD]:</t>
  </si>
  <si>
    <t>Garage door opener, support door name [$0963]:</t>
  </si>
  <si>
    <t>Garage door opener, piloted parking [$0ADE]:</t>
  </si>
  <si>
    <t>Garage door opener, vehicle variant [$0ADF]:</t>
  </si>
  <si>
    <t>Garage door opener, continuous transmission mode for level measurement [$0AE0]:</t>
  </si>
  <si>
    <t>0x223AF7</t>
  </si>
  <si>
    <t>0x623AF700</t>
  </si>
  <si>
    <t>0x223AFF</t>
  </si>
  <si>
    <t>0x623AFF0477</t>
  </si>
  <si>
    <t>0x22500C</t>
  </si>
  <si>
    <t>0x62500C05</t>
  </si>
  <si>
    <t>0x223AE5</t>
  </si>
  <si>
    <t>0x0A623AE5000000000000</t>
  </si>
  <si>
    <t/>
  </si>
  <si>
    <t>0x223AE6</t>
  </si>
  <si>
    <t>0x0A623AE6000000000000</t>
  </si>
  <si>
    <t>0x223AE7</t>
  </si>
  <si>
    <t>0x0A623AE7000000000000</t>
  </si>
  <si>
    <t>0x223AE8</t>
  </si>
  <si>
    <t>0x7F2278</t>
  </si>
  <si>
    <t>0x08623AE800000000</t>
  </si>
  <si>
    <t>0x223AE9</t>
  </si>
  <si>
    <t>0x08623AE900000000</t>
  </si>
  <si>
    <t>0x223AEA</t>
  </si>
  <si>
    <t>0x08623AEA00000000</t>
  </si>
  <si>
    <t>0x223AEB</t>
  </si>
  <si>
    <t>0x08623AEB00000000</t>
  </si>
  <si>
    <t>0x223AEC</t>
  </si>
  <si>
    <t>0x08623AEC00000000</t>
  </si>
  <si>
    <t>0x223AED</t>
  </si>
  <si>
    <t>0x08623AED00000000</t>
  </si>
  <si>
    <t>0x223AEE</t>
  </si>
  <si>
    <t>0x08623AEE00000000</t>
  </si>
  <si>
    <t>0x223AEF</t>
  </si>
  <si>
    <t>0x08623AEF00000000</t>
  </si>
  <si>
    <t>0x223AF0</t>
  </si>
  <si>
    <t>0x08623AF000000000</t>
  </si>
  <si>
    <t>0x223AF1</t>
  </si>
  <si>
    <t>0x08623AF100000000</t>
  </si>
  <si>
    <t>0x223AF2</t>
  </si>
  <si>
    <t>0x08623AF200000000</t>
  </si>
  <si>
    <t>0x223AF3</t>
  </si>
  <si>
    <t>0x08623AF300000000</t>
  </si>
  <si>
    <t>0x223AF4</t>
  </si>
  <si>
    <t>0x08623AF400000000</t>
  </si>
  <si>
    <t>0x223AF5</t>
  </si>
  <si>
    <t>0x08623AF500000000</t>
  </si>
  <si>
    <t>0x223AF6</t>
  </si>
  <si>
    <t>0x08623AF600000000</t>
  </si>
  <si>
    <t>0x623AFF04B5</t>
  </si>
  <si>
    <t>0x223AF8</t>
  </si>
  <si>
    <t>0x623AF800</t>
  </si>
  <si>
    <t>0x223AFE</t>
  </si>
  <si>
    <t>0x623AFE00</t>
  </si>
  <si>
    <t>0x223AF9</t>
  </si>
  <si>
    <t>0x623AF901</t>
  </si>
  <si>
    <t>0x220ADD</t>
  </si>
  <si>
    <t>0x7F2231</t>
  </si>
  <si>
    <t>0x223AFA</t>
  </si>
  <si>
    <t>0x223AFB</t>
  </si>
  <si>
    <t>0x623AFB00</t>
  </si>
  <si>
    <t>0x223AFC</t>
  </si>
  <si>
    <t>0x623AFC03</t>
  </si>
  <si>
    <t>0x225007</t>
  </si>
  <si>
    <t>0x62500732</t>
  </si>
  <si>
    <t>0x223AFD</t>
  </si>
  <si>
    <t>0x623AFD0000</t>
  </si>
  <si>
    <t>0x220963</t>
  </si>
  <si>
    <t>0x62096301</t>
  </si>
  <si>
    <t>0x22096D</t>
  </si>
  <si>
    <t>0x62096D00</t>
  </si>
  <si>
    <t>0x22096E</t>
  </si>
  <si>
    <t>0x62096E00</t>
  </si>
  <si>
    <t>0x220ADE</t>
  </si>
  <si>
    <t>0x220ADF</t>
  </si>
  <si>
    <t>0x220AE0</t>
  </si>
  <si>
    <t>0x2E096E02</t>
  </si>
  <si>
    <t>0x6E096E</t>
  </si>
  <si>
    <t>0x62096E02</t>
  </si>
  <si>
    <t>0x2E096E00</t>
  </si>
  <si>
    <t>0x2E6004250000</t>
  </si>
  <si>
    <t>0x6E6004</t>
  </si>
  <si>
    <t>0x226005</t>
  </si>
  <si>
    <t>0x226004</t>
  </si>
  <si>
    <t>0x626004250000</t>
  </si>
  <si>
    <t>0x226205</t>
  </si>
  <si>
    <t>0x0E626205344D3039353937313941</t>
  </si>
  <si>
    <t>0x226C05</t>
  </si>
  <si>
    <t>0x10626C0547544F204246202020202020</t>
  </si>
  <si>
    <t>0x226605</t>
  </si>
  <si>
    <t>0x0E626605344D3039353937313941</t>
  </si>
  <si>
    <t>0x226405</t>
  </si>
  <si>
    <t>0x07626405303031</t>
  </si>
  <si>
    <t>0x226805</t>
  </si>
  <si>
    <t>0x626805483031</t>
  </si>
  <si>
    <t>0x226A05</t>
  </si>
  <si>
    <t>0x17626A0532303137303232383132343435312030303630</t>
  </si>
  <si>
    <t>0x226E05</t>
  </si>
  <si>
    <t>0x1A626E055452572D59534A32382E30322E313730303031303630</t>
  </si>
  <si>
    <t>0x226204</t>
  </si>
  <si>
    <t>0x0E626204344D3039303734313041</t>
  </si>
  <si>
    <t>0x226C04</t>
  </si>
  <si>
    <t>0x10626C045553484C3520202020202020</t>
  </si>
  <si>
    <t>0x226604</t>
  </si>
  <si>
    <t>0x0E626604344D3039303734313041</t>
  </si>
  <si>
    <t>0x226404</t>
  </si>
  <si>
    <t>0x07626404303035</t>
  </si>
  <si>
    <t>0x226804</t>
  </si>
  <si>
    <t>0x626804483034</t>
  </si>
  <si>
    <t>0x226A04</t>
  </si>
  <si>
    <t>0x17626A04303030303030393630303333355A3343493530</t>
  </si>
  <si>
    <t>0x226E04</t>
  </si>
  <si>
    <t>0x1A626E044758312D47583131332E30332E313730303031334349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</si>
</sst>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Courier New"/>
      <family val="1"/>
    </font>
    <font>
      <sz val="10"/>
      <color theme="1"/>
      <name val="Arial"/>
      <family val="2"/>
      <scheme val="minor"/>
    </font>
    <font>
      <sz val="10"/>
      <color theme="1"/>
      <name val="Courier New"/>
      <family val="1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49" fontId="1" fillId="0" borderId="0" xfId="0" applyNumberFormat="1" applyFont="1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3295"/>
  <sheetViews>
    <sheetView tabSelected="1" workbookViewId="0">
      <pane ySplit="4" topLeftCell="A5" activePane="bottomLeft" state="frozen"/>
      <selection pane="bottomLeft" activeCell="A6" sqref="A6:N6"/>
    </sheetView>
  </sheetViews>
  <sheetFormatPr baseColWidth="10" defaultColWidth="12.6640625" defaultRowHeight="15.75" customHeight="1" x14ac:dyDescent="0.15"/>
  <cols>
    <col min="1" max="1" width="28.1640625" customWidth="1"/>
    <col min="2" max="2" width="7.6640625" customWidth="1"/>
    <col min="3" max="3" width="18.83203125" customWidth="1"/>
    <col min="4" max="4" width="2.6640625" customWidth="1"/>
    <col min="5" max="7" width="6.33203125" customWidth="1"/>
    <col min="8" max="8" width="2.6640625" customWidth="1"/>
    <col min="9" max="14" width="3.1640625" customWidth="1"/>
    <col min="15" max="15" width="2.6640625" customWidth="1"/>
    <col min="16" max="16" width="6.33203125" customWidth="1"/>
    <col min="17" max="17" width="8.83203125" customWidth="1"/>
    <col min="18" max="18" width="5.1640625" customWidth="1"/>
  </cols>
  <sheetData>
    <row r="1" spans="1:28" x14ac:dyDescent="0.2">
      <c r="A1" s="1"/>
      <c r="B1" s="2" t="s">
        <v>0</v>
      </c>
      <c r="C1" s="3" t="s">
        <v>1</v>
      </c>
      <c r="D1" s="25"/>
      <c r="E1" s="1" t="s">
        <v>2</v>
      </c>
      <c r="F1" s="1"/>
      <c r="G1" s="1"/>
      <c r="H1" s="25"/>
      <c r="I1" s="1"/>
      <c r="J1" s="1"/>
      <c r="K1" s="1"/>
      <c r="L1" s="1"/>
      <c r="M1" s="1"/>
      <c r="N1" s="1"/>
      <c r="O1" s="25"/>
      <c r="P1" s="25" t="s">
        <v>16</v>
      </c>
      <c r="Q1" s="24"/>
      <c r="R1" s="24"/>
      <c r="S1" s="24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1"/>
      <c r="B2" s="4"/>
      <c r="C2" s="5"/>
      <c r="D2" s="24"/>
      <c r="E2" s="23" t="s">
        <v>3</v>
      </c>
      <c r="F2" s="25" t="s">
        <v>4</v>
      </c>
      <c r="G2" s="24"/>
      <c r="H2" s="24"/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24"/>
      <c r="P2" s="1" t="s">
        <v>17</v>
      </c>
      <c r="Q2" s="1" t="s">
        <v>18</v>
      </c>
      <c r="R2" s="1" t="s">
        <v>19</v>
      </c>
      <c r="S2" s="1"/>
      <c r="T2" s="1" t="s">
        <v>20</v>
      </c>
      <c r="U2" s="1"/>
      <c r="V2" s="1"/>
      <c r="W2" s="1"/>
      <c r="X2" s="1"/>
      <c r="Y2" s="1"/>
      <c r="Z2" s="1"/>
      <c r="AA2" s="1"/>
      <c r="AB2" s="1"/>
    </row>
    <row r="3" spans="1:28" x14ac:dyDescent="0.2">
      <c r="A3" s="1"/>
      <c r="B3" s="4"/>
      <c r="C3" s="5"/>
      <c r="D3" s="24"/>
      <c r="E3" s="24"/>
      <c r="F3" s="1" t="s">
        <v>21</v>
      </c>
      <c r="G3" s="1" t="s">
        <v>22</v>
      </c>
      <c r="H3" s="24"/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24"/>
      <c r="P3" s="1"/>
      <c r="Q3" s="1" t="s">
        <v>23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A4" s="1"/>
      <c r="B4" s="4" t="s">
        <v>5</v>
      </c>
      <c r="C4" s="5" t="s">
        <v>6</v>
      </c>
      <c r="D4" s="24"/>
      <c r="E4" s="1" t="s">
        <v>7</v>
      </c>
      <c r="F4" s="1" t="s">
        <v>8</v>
      </c>
      <c r="G4" s="1" t="s">
        <v>9</v>
      </c>
      <c r="H4" s="24"/>
      <c r="I4" s="1" t="e">
        <f t="shared" ref="I4:N4" ca="1" si="0">_xludf.CONCAT(REPT("..", I3), "(..)")</f>
        <v>#NAME?</v>
      </c>
      <c r="J4" s="1" t="e">
        <f t="shared" ca="1" si="0"/>
        <v>#NAME?</v>
      </c>
      <c r="K4" s="1" t="e">
        <f t="shared" ca="1" si="0"/>
        <v>#NAME?</v>
      </c>
      <c r="L4" s="1" t="e">
        <f t="shared" ca="1" si="0"/>
        <v>#NAME?</v>
      </c>
      <c r="M4" s="1" t="e">
        <f t="shared" ca="1" si="0"/>
        <v>#NAME?</v>
      </c>
      <c r="N4" s="1" t="e">
        <f t="shared" ca="1" si="0"/>
        <v>#NAME?</v>
      </c>
      <c r="O4" s="24"/>
      <c r="P4" s="1"/>
      <c r="Q4" s="1" t="s">
        <v>24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1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str">
        <f t="shared" ref="Q5:Q156" ca="1" si="1">IFERROR(_xludf.SWITCH(I5, "22", CONCATENATE("0x", J5,K5), "62", CONCATENATE("0x", J5,K5), "2E", CONCATENATE("0x", J5,K5), "6E", CONCATENATE("0x", J5,K5), "7F", Q$3), "")</f>
        <v/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x14ac:dyDescent="0.2">
      <c r="A6" s="25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7"/>
      <c r="P6" s="7"/>
      <c r="Q6" s="7" t="str">
        <f t="shared" ca="1" si="1"/>
        <v/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">
      <c r="A7" s="12" t="s">
        <v>26</v>
      </c>
      <c r="B7" s="14" t="str">
        <f ca="1">IFERROR(__xludf.DUMMYFUNCTION("IFERROR(REGEXEXTRACT($A7, B$4), ""&lt;&gt;"")"),"3C")</f>
        <v>3C</v>
      </c>
      <c r="C7" s="10" t="str">
        <f ca="1">IFERROR(__xludf.DUMMYFUNCTION("IFERROR(REGEXEXTRACT($A7, C$4), ""&lt;&gt;"")"),"0103223AF7FFFFFF")</f>
        <v>0103223AF7FFFFFF</v>
      </c>
      <c r="D7" s="10"/>
      <c r="E7" s="10" t="str">
        <f ca="1">IFERROR(__xludf.DUMMYFUNCTION("IFERROR(REGEXEXTRACT($C7, E$4), ""&lt;&gt;"")"),"01")</f>
        <v>01</v>
      </c>
      <c r="F7" s="10">
        <f ca="1">IFERROR(__xludf.DUMMYFUNCTION("IFERROR(HEX2DEC(REGEXEXTRACT($C7, F$4)), ""&lt;&gt;"")"),0)</f>
        <v>0</v>
      </c>
      <c r="G7" s="10">
        <f ca="1">IFERROR(__xludf.DUMMYFUNCTION("IFERROR(HEX2DEC(REGEXEXTRACT($C7, G$4)), ""&lt;&gt;"")"),3)</f>
        <v>3</v>
      </c>
      <c r="H7" s="10"/>
      <c r="I7" s="10" t="str">
        <f ca="1">IFERROR(__xludf.DUMMYFUNCTION("IFERROR(TEXT((REGEXEXTRACT($C7, I$4)),""00""), ""&lt;&gt;"")"),"22")</f>
        <v>22</v>
      </c>
      <c r="J7" s="10" t="str">
        <f ca="1">IFERROR(__xludf.DUMMYFUNCTION("IFERROR(TEXT((REGEXEXTRACT($C7, J$4)),""00""), ""&lt;&gt;"")"),"3A")</f>
        <v>3A</v>
      </c>
      <c r="K7" s="10" t="str">
        <f ca="1">IFERROR(__xludf.DUMMYFUNCTION("IFERROR(TEXT((REGEXEXTRACT($C7, K$4)),""00""), ""&lt;&gt;"")"),"F7")</f>
        <v>F7</v>
      </c>
      <c r="L7" s="10" t="str">
        <f ca="1">IFERROR(__xludf.DUMMYFUNCTION("IFERROR(TEXT((REGEXEXTRACT($C7, L$4)),""00""), ""&lt;&gt;"")"),"FF")</f>
        <v>FF</v>
      </c>
      <c r="M7" s="10" t="str">
        <f ca="1">IFERROR(__xludf.DUMMYFUNCTION("IFERROR(TEXT((REGEXEXTRACT($C7, M$4)),""00""), ""&lt;&gt;"")"),"FF")</f>
        <v>FF</v>
      </c>
      <c r="N7" s="10" t="str">
        <f ca="1">IFERROR(__xludf.DUMMYFUNCTION("IFERROR(TEXT((REGEXEXTRACT($C7, N$4)),""00""), ""&lt;&gt;"")"),"FF")</f>
        <v>FF</v>
      </c>
      <c r="O7" s="10"/>
      <c r="P7" s="10" t="str">
        <f t="shared" ref="P7:P156" ca="1" si="2">IFERROR(_xludf.CONCAT("0x", _xludf.SWITCH(F7, 0, I7, 1, J7)), "")</f>
        <v/>
      </c>
      <c r="Q7" s="10" t="str">
        <f t="shared" ca="1" si="1"/>
        <v/>
      </c>
      <c r="R7" s="10" t="str">
        <f t="shared" ref="R7:R156" ca="1" si="3">IFERROR(_xludf.SWITCH(F7,0,G7,1,HEX2DEC(I7)), "")</f>
        <v/>
      </c>
      <c r="S7" s="9"/>
      <c r="T7" s="7" t="s">
        <v>266</v>
      </c>
      <c r="U7" s="10"/>
      <c r="V7" s="10"/>
      <c r="W7" s="10"/>
      <c r="X7" s="10"/>
      <c r="Y7" s="10"/>
      <c r="Z7" s="10"/>
      <c r="AA7" s="10"/>
      <c r="AB7" s="15"/>
    </row>
    <row r="8" spans="1:28" x14ac:dyDescent="0.2">
      <c r="A8" s="13" t="s">
        <v>27</v>
      </c>
      <c r="B8" s="16" t="str">
        <f ca="1">IFERROR(__xludf.DUMMYFUNCTION("IFERROR(REGEXEXTRACT($A8, B$4), ""&lt;&gt;"")"),"3D")</f>
        <v>3D</v>
      </c>
      <c r="C8" s="11" t="str">
        <f ca="1">IFERROR(__xludf.DUMMYFUNCTION("IFERROR(REGEXEXTRACT($A8, C$4), ""&lt;&gt;"")"),"0104623AF700FFFF")</f>
        <v>0104623AF700FFFF</v>
      </c>
      <c r="D8" s="11"/>
      <c r="E8" s="11" t="str">
        <f ca="1">IFERROR(__xludf.DUMMYFUNCTION("IFERROR(REGEXEXTRACT($C8, E$4), ""&lt;&gt;"")"),"01")</f>
        <v>01</v>
      </c>
      <c r="F8" s="11">
        <f ca="1">IFERROR(__xludf.DUMMYFUNCTION("IFERROR(HEX2DEC(REGEXEXTRACT($C8, F$4)), ""&lt;&gt;"")"),0)</f>
        <v>0</v>
      </c>
      <c r="G8" s="11">
        <f ca="1">IFERROR(__xludf.DUMMYFUNCTION("IFERROR(HEX2DEC(REGEXEXTRACT($C8, G$4)), ""&lt;&gt;"")"),4)</f>
        <v>4</v>
      </c>
      <c r="H8" s="11"/>
      <c r="I8" s="11" t="str">
        <f ca="1">IFERROR(__xludf.DUMMYFUNCTION("IFERROR(TEXT((REGEXEXTRACT($C8, I$4)),""00""), ""&lt;&gt;"")"),"62")</f>
        <v>62</v>
      </c>
      <c r="J8" s="11" t="str">
        <f ca="1">IFERROR(__xludf.DUMMYFUNCTION("IFERROR(TEXT((REGEXEXTRACT($C8, J$4)),""00""), ""&lt;&gt;"")"),"3A")</f>
        <v>3A</v>
      </c>
      <c r="K8" s="11" t="str">
        <f ca="1">IFERROR(__xludf.DUMMYFUNCTION("IFERROR(TEXT((REGEXEXTRACT($C8, K$4)),""00""), ""&lt;&gt;"")"),"F7")</f>
        <v>F7</v>
      </c>
      <c r="L8" s="11" t="str">
        <f ca="1">IFERROR(__xludf.DUMMYFUNCTION("IFERROR(TEXT((REGEXEXTRACT($C8, L$4)),""00""), ""&lt;&gt;"")"),"00")</f>
        <v>00</v>
      </c>
      <c r="M8" s="11" t="str">
        <f ca="1">IFERROR(__xludf.DUMMYFUNCTION("IFERROR(TEXT((REGEXEXTRACT($C8, M$4)),""00""), ""&lt;&gt;"")"),"FF")</f>
        <v>FF</v>
      </c>
      <c r="N8" s="11" t="str">
        <f ca="1">IFERROR(__xludf.DUMMYFUNCTION("IFERROR(TEXT((REGEXEXTRACT($C8, N$4)),""00""), ""&lt;&gt;"")"),"FF")</f>
        <v>FF</v>
      </c>
      <c r="O8" s="11"/>
      <c r="P8" s="11" t="str">
        <f t="shared" ca="1" si="2"/>
        <v/>
      </c>
      <c r="Q8" s="11" t="str">
        <f t="shared" ca="1" si="1"/>
        <v/>
      </c>
      <c r="R8" s="11" t="str">
        <f t="shared" ca="1" si="3"/>
        <v/>
      </c>
      <c r="S8" s="11"/>
      <c r="T8" s="7" t="s">
        <v>267</v>
      </c>
      <c r="U8" s="11"/>
      <c r="V8" s="11"/>
      <c r="W8" s="11"/>
      <c r="X8" s="11"/>
      <c r="Y8" s="11"/>
      <c r="Z8" s="11"/>
      <c r="AA8" s="11"/>
      <c r="AB8" s="17"/>
    </row>
    <row r="9" spans="1:28" x14ac:dyDescent="0.2">
      <c r="A9" s="12" t="s">
        <v>28</v>
      </c>
      <c r="B9" s="14" t="str">
        <f ca="1">IFERROR(__xludf.DUMMYFUNCTION("IFERROR(REGEXEXTRACT($A9, B$4), ""&lt;&gt;"")"),"3C")</f>
        <v>3C</v>
      </c>
      <c r="C9" s="10" t="str">
        <f ca="1">IFERROR(__xludf.DUMMYFUNCTION("IFERROR(REGEXEXTRACT($A9, C$4), ""&lt;&gt;"")"),"0103223AFFFFFFFF")</f>
        <v>0103223AFFFFFFFF</v>
      </c>
      <c r="D9" s="10"/>
      <c r="E9" s="10" t="str">
        <f ca="1">IFERROR(__xludf.DUMMYFUNCTION("IFERROR(REGEXEXTRACT($C9, E$4), ""&lt;&gt;"")"),"01")</f>
        <v>01</v>
      </c>
      <c r="F9" s="10">
        <f ca="1">IFERROR(__xludf.DUMMYFUNCTION("IFERROR(HEX2DEC(REGEXEXTRACT($C9, F$4)), ""&lt;&gt;"")"),0)</f>
        <v>0</v>
      </c>
      <c r="G9" s="10">
        <f ca="1">IFERROR(__xludf.DUMMYFUNCTION("IFERROR(HEX2DEC(REGEXEXTRACT($C9, G$4)), ""&lt;&gt;"")"),3)</f>
        <v>3</v>
      </c>
      <c r="H9" s="10"/>
      <c r="I9" s="10" t="str">
        <f ca="1">IFERROR(__xludf.DUMMYFUNCTION("IFERROR(TEXT((REGEXEXTRACT($C9, I$4)),""00""), ""&lt;&gt;"")"),"22")</f>
        <v>22</v>
      </c>
      <c r="J9" s="10" t="str">
        <f ca="1">IFERROR(__xludf.DUMMYFUNCTION("IFERROR(TEXT((REGEXEXTRACT($C9, J$4)),""00""), ""&lt;&gt;"")"),"3A")</f>
        <v>3A</v>
      </c>
      <c r="K9" s="10" t="str">
        <f ca="1">IFERROR(__xludf.DUMMYFUNCTION("IFERROR(TEXT((REGEXEXTRACT($C9, K$4)),""00""), ""&lt;&gt;"")"),"FF")</f>
        <v>FF</v>
      </c>
      <c r="L9" s="10" t="str">
        <f ca="1">IFERROR(__xludf.DUMMYFUNCTION("IFERROR(TEXT((REGEXEXTRACT($C9, L$4)),""00""), ""&lt;&gt;"")"),"FF")</f>
        <v>FF</v>
      </c>
      <c r="M9" s="10" t="str">
        <f ca="1">IFERROR(__xludf.DUMMYFUNCTION("IFERROR(TEXT((REGEXEXTRACT($C9, M$4)),""00""), ""&lt;&gt;"")"),"FF")</f>
        <v>FF</v>
      </c>
      <c r="N9" s="10" t="str">
        <f ca="1">IFERROR(__xludf.DUMMYFUNCTION("IFERROR(TEXT((REGEXEXTRACT($C9, N$4)),""00""), ""&lt;&gt;"")"),"FF")</f>
        <v>FF</v>
      </c>
      <c r="O9" s="10"/>
      <c r="P9" s="10" t="str">
        <f t="shared" ca="1" si="2"/>
        <v/>
      </c>
      <c r="Q9" s="10" t="str">
        <f t="shared" ca="1" si="1"/>
        <v/>
      </c>
      <c r="R9" s="10" t="str">
        <f t="shared" ca="1" si="3"/>
        <v/>
      </c>
      <c r="S9" s="10"/>
      <c r="T9" s="7" t="s">
        <v>268</v>
      </c>
      <c r="U9" s="10"/>
      <c r="V9" s="10"/>
      <c r="W9" s="10"/>
      <c r="X9" s="10"/>
      <c r="Y9" s="10"/>
      <c r="Z9" s="10"/>
      <c r="AA9" s="10"/>
      <c r="AB9" s="15"/>
    </row>
    <row r="10" spans="1:28" x14ac:dyDescent="0.2">
      <c r="A10" s="13" t="s">
        <v>29</v>
      </c>
      <c r="B10" s="16" t="str">
        <f ca="1">IFERROR(__xludf.DUMMYFUNCTION("IFERROR(REGEXEXTRACT($A10, B$4), ""&lt;&gt;"")"),"3D")</f>
        <v>3D</v>
      </c>
      <c r="C10" s="11" t="str">
        <f ca="1">IFERROR(__xludf.DUMMYFUNCTION("IFERROR(REGEXEXTRACT($A10, C$4), ""&lt;&gt;"")"),"0105623AFF0477FF")</f>
        <v>0105623AFF0477FF</v>
      </c>
      <c r="D10" s="11"/>
      <c r="E10" s="11" t="str">
        <f ca="1">IFERROR(__xludf.DUMMYFUNCTION("IFERROR(REGEXEXTRACT($C10, E$4), ""&lt;&gt;"")"),"01")</f>
        <v>01</v>
      </c>
      <c r="F10" s="11">
        <f ca="1">IFERROR(__xludf.DUMMYFUNCTION("IFERROR(HEX2DEC(REGEXEXTRACT($C10, F$4)), ""&lt;&gt;"")"),0)</f>
        <v>0</v>
      </c>
      <c r="G10" s="11">
        <f ca="1">IFERROR(__xludf.DUMMYFUNCTION("IFERROR(HEX2DEC(REGEXEXTRACT($C10, G$4)), ""&lt;&gt;"")"),5)</f>
        <v>5</v>
      </c>
      <c r="H10" s="11"/>
      <c r="I10" s="11" t="str">
        <f ca="1">IFERROR(__xludf.DUMMYFUNCTION("IFERROR(TEXT((REGEXEXTRACT($C10, I$4)),""00""), ""&lt;&gt;"")"),"62")</f>
        <v>62</v>
      </c>
      <c r="J10" s="11" t="str">
        <f ca="1">IFERROR(__xludf.DUMMYFUNCTION("IFERROR(TEXT((REGEXEXTRACT($C10, J$4)),""00""), ""&lt;&gt;"")"),"3A")</f>
        <v>3A</v>
      </c>
      <c r="K10" s="11" t="str">
        <f ca="1">IFERROR(__xludf.DUMMYFUNCTION("IFERROR(TEXT((REGEXEXTRACT($C10, K$4)),""00""), ""&lt;&gt;"")"),"FF")</f>
        <v>FF</v>
      </c>
      <c r="L10" s="11" t="str">
        <f ca="1">IFERROR(__xludf.DUMMYFUNCTION("IFERROR(TEXT((REGEXEXTRACT($C10, L$4)),""00""), ""&lt;&gt;"")"),"04")</f>
        <v>04</v>
      </c>
      <c r="M10" s="11" t="str">
        <f ca="1">IFERROR(__xludf.DUMMYFUNCTION("IFERROR(TEXT((REGEXEXTRACT($C10, M$4)),""00""), ""&lt;&gt;"")"),"77")</f>
        <v>77</v>
      </c>
      <c r="N10" s="11" t="str">
        <f ca="1">IFERROR(__xludf.DUMMYFUNCTION("IFERROR(TEXT((REGEXEXTRACT($C10, N$4)),""00""), ""&lt;&gt;"")"),"FF")</f>
        <v>FF</v>
      </c>
      <c r="O10" s="11"/>
      <c r="P10" s="11" t="str">
        <f t="shared" ca="1" si="2"/>
        <v/>
      </c>
      <c r="Q10" s="11" t="str">
        <f t="shared" ca="1" si="1"/>
        <v/>
      </c>
      <c r="R10" s="11" t="str">
        <f t="shared" ca="1" si="3"/>
        <v/>
      </c>
      <c r="S10" s="11"/>
      <c r="T10" s="7" t="s">
        <v>269</v>
      </c>
      <c r="U10" s="11"/>
      <c r="V10" s="11"/>
      <c r="W10" s="11"/>
      <c r="X10" s="11"/>
      <c r="Y10" s="11"/>
      <c r="Z10" s="11"/>
      <c r="AA10" s="11"/>
      <c r="AB10" s="17"/>
    </row>
    <row r="11" spans="1:28" x14ac:dyDescent="0.2">
      <c r="A11" s="7" t="s">
        <v>30</v>
      </c>
      <c r="B11" s="8" t="str">
        <f ca="1">IFERROR(__xludf.DUMMYFUNCTION("IFERROR(REGEXEXTRACT($A11, B$4), ""&lt;&gt;"")"),"3C")</f>
        <v>3C</v>
      </c>
      <c r="C11" s="7" t="str">
        <f ca="1">IFERROR(__xludf.DUMMYFUNCTION("IFERROR(REGEXEXTRACT($A11, C$4), ""&lt;&gt;"")"),"010322500CFFFFFF")</f>
        <v>010322500CFFFFFF</v>
      </c>
      <c r="D11" s="7"/>
      <c r="E11" s="7" t="str">
        <f ca="1">IFERROR(__xludf.DUMMYFUNCTION("IFERROR(REGEXEXTRACT($C11, E$4), ""&lt;&gt;"")"),"01")</f>
        <v>01</v>
      </c>
      <c r="F11" s="7">
        <f ca="1">IFERROR(__xludf.DUMMYFUNCTION("IFERROR(HEX2DEC(REGEXEXTRACT($C11, F$4)), ""&lt;&gt;"")"),0)</f>
        <v>0</v>
      </c>
      <c r="G11" s="7">
        <f ca="1">IFERROR(__xludf.DUMMYFUNCTION("IFERROR(HEX2DEC(REGEXEXTRACT($C11, G$4)), ""&lt;&gt;"")"),3)</f>
        <v>3</v>
      </c>
      <c r="H11" s="7"/>
      <c r="I11" s="7" t="str">
        <f ca="1">IFERROR(__xludf.DUMMYFUNCTION("IFERROR(TEXT((REGEXEXTRACT($C11, I$4)),""00""), ""&lt;&gt;"")"),"22")</f>
        <v>22</v>
      </c>
      <c r="J11" s="7" t="str">
        <f ca="1">IFERROR(__xludf.DUMMYFUNCTION("IFERROR(TEXT((REGEXEXTRACT($C11, J$4)),""00""), ""&lt;&gt;"")"),"50")</f>
        <v>50</v>
      </c>
      <c r="K11" s="7" t="str">
        <f ca="1">IFERROR(__xludf.DUMMYFUNCTION("IFERROR(TEXT((REGEXEXTRACT($C11, K$4)),""00""), ""&lt;&gt;"")"),"0C")</f>
        <v>0C</v>
      </c>
      <c r="L11" s="7" t="str">
        <f ca="1">IFERROR(__xludf.DUMMYFUNCTION("IFERROR(TEXT((REGEXEXTRACT($C11, L$4)),""00""), ""&lt;&gt;"")"),"FF")</f>
        <v>FF</v>
      </c>
      <c r="M11" s="7" t="str">
        <f ca="1">IFERROR(__xludf.DUMMYFUNCTION("IFERROR(TEXT((REGEXEXTRACT($C11, M$4)),""00""), ""&lt;&gt;"")"),"FF")</f>
        <v>FF</v>
      </c>
      <c r="N11" s="7" t="str">
        <f ca="1">IFERROR(__xludf.DUMMYFUNCTION("IFERROR(TEXT((REGEXEXTRACT($C11, N$4)),""00""), ""&lt;&gt;"")"),"FF")</f>
        <v>FF</v>
      </c>
      <c r="O11" s="7"/>
      <c r="P11" s="7" t="str">
        <f t="shared" ca="1" si="2"/>
        <v/>
      </c>
      <c r="Q11" s="7" t="str">
        <f t="shared" ca="1" si="1"/>
        <v/>
      </c>
      <c r="R11" s="7" t="str">
        <f t="shared" ca="1" si="3"/>
        <v/>
      </c>
      <c r="S11" s="7"/>
      <c r="T11" s="7" t="s">
        <v>270</v>
      </c>
      <c r="U11" s="7"/>
      <c r="V11" s="7"/>
      <c r="W11" s="7"/>
      <c r="X11" s="7"/>
      <c r="Y11" s="7"/>
      <c r="Z11" s="7"/>
      <c r="AA11" s="7"/>
      <c r="AB11" s="7"/>
    </row>
    <row r="12" spans="1:28" x14ac:dyDescent="0.2">
      <c r="A12" s="7" t="s">
        <v>31</v>
      </c>
      <c r="B12" s="8" t="str">
        <f ca="1">IFERROR(__xludf.DUMMYFUNCTION("IFERROR(REGEXEXTRACT($A12, B$4), ""&lt;&gt;"")"),"3D")</f>
        <v>3D</v>
      </c>
      <c r="C12" s="7" t="str">
        <f ca="1">IFERROR(__xludf.DUMMYFUNCTION("IFERROR(REGEXEXTRACT($A12, C$4), ""&lt;&gt;"")"),"010462500C05FFFF")</f>
        <v>010462500C05FFFF</v>
      </c>
      <c r="D12" s="7"/>
      <c r="E12" s="7" t="str">
        <f ca="1">IFERROR(__xludf.DUMMYFUNCTION("IFERROR(REGEXEXTRACT($C12, E$4), ""&lt;&gt;"")"),"01")</f>
        <v>01</v>
      </c>
      <c r="F12" s="7">
        <f ca="1">IFERROR(__xludf.DUMMYFUNCTION("IFERROR(HEX2DEC(REGEXEXTRACT($C12, F$4)), ""&lt;&gt;"")"),0)</f>
        <v>0</v>
      </c>
      <c r="G12" s="7">
        <f ca="1">IFERROR(__xludf.DUMMYFUNCTION("IFERROR(HEX2DEC(REGEXEXTRACT($C12, G$4)), ""&lt;&gt;"")"),4)</f>
        <v>4</v>
      </c>
      <c r="H12" s="7"/>
      <c r="I12" s="7" t="str">
        <f ca="1">IFERROR(__xludf.DUMMYFUNCTION("IFERROR(TEXT((REGEXEXTRACT($C12, I$4)),""00""), ""&lt;&gt;"")"),"62")</f>
        <v>62</v>
      </c>
      <c r="J12" s="7" t="str">
        <f ca="1">IFERROR(__xludf.DUMMYFUNCTION("IFERROR(TEXT((REGEXEXTRACT($C12, J$4)),""00""), ""&lt;&gt;"")"),"50")</f>
        <v>50</v>
      </c>
      <c r="K12" s="7" t="str">
        <f ca="1">IFERROR(__xludf.DUMMYFUNCTION("IFERROR(TEXT((REGEXEXTRACT($C12, K$4)),""00""), ""&lt;&gt;"")"),"0C")</f>
        <v>0C</v>
      </c>
      <c r="L12" s="7" t="str">
        <f ca="1">IFERROR(__xludf.DUMMYFUNCTION("IFERROR(TEXT((REGEXEXTRACT($C12, L$4)),""00""), ""&lt;&gt;"")"),"05")</f>
        <v>05</v>
      </c>
      <c r="M12" s="7" t="str">
        <f ca="1">IFERROR(__xludf.DUMMYFUNCTION("IFERROR(TEXT((REGEXEXTRACT($C12, M$4)),""00""), ""&lt;&gt;"")"),"FF")</f>
        <v>FF</v>
      </c>
      <c r="N12" s="7" t="str">
        <f ca="1">IFERROR(__xludf.DUMMYFUNCTION("IFERROR(TEXT((REGEXEXTRACT($C12, N$4)),""00""), ""&lt;&gt;"")"),"FF")</f>
        <v>FF</v>
      </c>
      <c r="O12" s="7"/>
      <c r="P12" s="7" t="str">
        <f t="shared" ca="1" si="2"/>
        <v/>
      </c>
      <c r="Q12" s="7" t="str">
        <f t="shared" ca="1" si="1"/>
        <v/>
      </c>
      <c r="R12" s="7" t="str">
        <f t="shared" ca="1" si="3"/>
        <v/>
      </c>
      <c r="S12" s="7"/>
      <c r="T12" s="7" t="s">
        <v>271</v>
      </c>
      <c r="U12" s="7"/>
      <c r="V12" s="7"/>
      <c r="W12" s="7"/>
      <c r="X12" s="7"/>
      <c r="Y12" s="7"/>
      <c r="Z12" s="7"/>
      <c r="AA12" s="7"/>
      <c r="AB12" s="7"/>
    </row>
    <row r="13" spans="1:28" x14ac:dyDescent="0.2">
      <c r="A13" s="12" t="s">
        <v>32</v>
      </c>
      <c r="B13" s="14" t="str">
        <f ca="1">IFERROR(__xludf.DUMMYFUNCTION("IFERROR(REGEXEXTRACT($A13, B$4), ""&lt;&gt;"")"),"3C")</f>
        <v>3C</v>
      </c>
      <c r="C13" s="10" t="str">
        <f ca="1">IFERROR(__xludf.DUMMYFUNCTION("IFERROR(REGEXEXTRACT($A13, C$4), ""&lt;&gt;"")"),"0103223AE5FFFFFF")</f>
        <v>0103223AE5FFFFFF</v>
      </c>
      <c r="D13" s="10"/>
      <c r="E13" s="10" t="str">
        <f ca="1">IFERROR(__xludf.DUMMYFUNCTION("IFERROR(REGEXEXTRACT($C13, E$4), ""&lt;&gt;"")"),"01")</f>
        <v>01</v>
      </c>
      <c r="F13" s="10">
        <f ca="1">IFERROR(__xludf.DUMMYFUNCTION("IFERROR(HEX2DEC(REGEXEXTRACT($C13, F$4)), ""&lt;&gt;"")"),0)</f>
        <v>0</v>
      </c>
      <c r="G13" s="10">
        <f ca="1">IFERROR(__xludf.DUMMYFUNCTION("IFERROR(HEX2DEC(REGEXEXTRACT($C13, G$4)), ""&lt;&gt;"")"),3)</f>
        <v>3</v>
      </c>
      <c r="H13" s="10"/>
      <c r="I13" s="10" t="str">
        <f ca="1">IFERROR(__xludf.DUMMYFUNCTION("IFERROR(TEXT((REGEXEXTRACT($C13, I$4)),""00""), ""&lt;&gt;"")"),"22")</f>
        <v>22</v>
      </c>
      <c r="J13" s="10" t="str">
        <f ca="1">IFERROR(__xludf.DUMMYFUNCTION("IFERROR(TEXT((REGEXEXTRACT($C13, J$4)),""00""), ""&lt;&gt;"")"),"3A")</f>
        <v>3A</v>
      </c>
      <c r="K13" s="10" t="str">
        <f ca="1">IFERROR(__xludf.DUMMYFUNCTION("IFERROR(TEXT((REGEXEXTRACT($C13, K$4)),""00""), ""&lt;&gt;"")"),"E5")</f>
        <v>E5</v>
      </c>
      <c r="L13" s="10" t="str">
        <f ca="1">IFERROR(__xludf.DUMMYFUNCTION("IFERROR(TEXT((REGEXEXTRACT($C13, L$4)),""00""), ""&lt;&gt;"")"),"FF")</f>
        <v>FF</v>
      </c>
      <c r="M13" s="10" t="str">
        <f ca="1">IFERROR(__xludf.DUMMYFUNCTION("IFERROR(TEXT((REGEXEXTRACT($C13, M$4)),""00""), ""&lt;&gt;"")"),"FF")</f>
        <v>FF</v>
      </c>
      <c r="N13" s="10" t="str">
        <f ca="1">IFERROR(__xludf.DUMMYFUNCTION("IFERROR(TEXT((REGEXEXTRACT($C13, N$4)),""00""), ""&lt;&gt;"")"),"FF")</f>
        <v>FF</v>
      </c>
      <c r="O13" s="10"/>
      <c r="P13" s="10" t="str">
        <f t="shared" ca="1" si="2"/>
        <v/>
      </c>
      <c r="Q13" s="10" t="str">
        <f t="shared" ca="1" si="1"/>
        <v/>
      </c>
      <c r="R13" s="10" t="str">
        <f t="shared" ca="1" si="3"/>
        <v/>
      </c>
      <c r="S13" s="10"/>
      <c r="T13" s="7" t="s">
        <v>272</v>
      </c>
      <c r="U13" s="10"/>
      <c r="V13" s="10"/>
      <c r="W13" s="10"/>
      <c r="X13" s="10"/>
      <c r="Y13" s="10"/>
      <c r="Z13" s="10"/>
      <c r="AA13" s="10"/>
      <c r="AB13" s="15"/>
    </row>
    <row r="14" spans="1:28" x14ac:dyDescent="0.2">
      <c r="A14" s="18" t="s">
        <v>33</v>
      </c>
      <c r="B14" s="8" t="str">
        <f ca="1">IFERROR(__xludf.DUMMYFUNCTION("IFERROR(REGEXEXTRACT($A14, B$4), ""&lt;&gt;"")"),"3D")</f>
        <v>3D</v>
      </c>
      <c r="C14" s="7" t="str">
        <f ca="1">IFERROR(__xludf.DUMMYFUNCTION("IFERROR(REGEXEXTRACT($A14, C$4), ""&lt;&gt;"")"),"01100A623AE50000")</f>
        <v>01100A623AE50000</v>
      </c>
      <c r="D14" s="7"/>
      <c r="E14" s="7" t="str">
        <f ca="1">IFERROR(__xludf.DUMMYFUNCTION("IFERROR(REGEXEXTRACT($C14, E$4), ""&lt;&gt;"")"),"01")</f>
        <v>01</v>
      </c>
      <c r="F14" s="7">
        <f ca="1">IFERROR(__xludf.DUMMYFUNCTION("IFERROR(HEX2DEC(REGEXEXTRACT($C14, F$4)), ""&lt;&gt;"")"),1)</f>
        <v>1</v>
      </c>
      <c r="G14" s="7">
        <f ca="1">IFERROR(__xludf.DUMMYFUNCTION("IFERROR(HEX2DEC(REGEXEXTRACT($C14, G$4)), ""&lt;&gt;"")"),0)</f>
        <v>0</v>
      </c>
      <c r="H14" s="7"/>
      <c r="I14" s="7" t="str">
        <f ca="1">IFERROR(__xludf.DUMMYFUNCTION("IFERROR(TEXT((REGEXEXTRACT($C14, I$4)),""00""), ""&lt;&gt;"")"),"0A")</f>
        <v>0A</v>
      </c>
      <c r="J14" s="7" t="str">
        <f ca="1">IFERROR(__xludf.DUMMYFUNCTION("IFERROR(TEXT((REGEXEXTRACT($C14, J$4)),""00""), ""&lt;&gt;"")"),"62")</f>
        <v>62</v>
      </c>
      <c r="K14" s="7" t="str">
        <f ca="1">IFERROR(__xludf.DUMMYFUNCTION("IFERROR(TEXT((REGEXEXTRACT($C14, K$4)),""00""), ""&lt;&gt;"")"),"3A")</f>
        <v>3A</v>
      </c>
      <c r="L14" s="7" t="str">
        <f ca="1">IFERROR(__xludf.DUMMYFUNCTION("IFERROR(TEXT((REGEXEXTRACT($C14, L$4)),""00""), ""&lt;&gt;"")"),"E5")</f>
        <v>E5</v>
      </c>
      <c r="M14" s="7" t="str">
        <f ca="1">IFERROR(__xludf.DUMMYFUNCTION("IFERROR(TEXT((REGEXEXTRACT($C14, M$4)),""00""), ""&lt;&gt;"")"),"00")</f>
        <v>00</v>
      </c>
      <c r="N14" s="7" t="str">
        <f ca="1">IFERROR(__xludf.DUMMYFUNCTION("IFERROR(TEXT((REGEXEXTRACT($C14, N$4)),""00""), ""&lt;&gt;"")"),"00")</f>
        <v>00</v>
      </c>
      <c r="O14" s="7"/>
      <c r="P14" s="7" t="str">
        <f t="shared" ca="1" si="2"/>
        <v/>
      </c>
      <c r="Q14" s="7" t="str">
        <f t="shared" ca="1" si="1"/>
        <v/>
      </c>
      <c r="R14" s="7" t="str">
        <f t="shared" ca="1" si="3"/>
        <v/>
      </c>
      <c r="S14" s="7"/>
      <c r="T14" s="7" t="s">
        <v>273</v>
      </c>
      <c r="U14" s="7"/>
      <c r="V14" s="7"/>
      <c r="W14" s="7"/>
      <c r="X14" s="7"/>
      <c r="Y14" s="7"/>
      <c r="Z14" s="7"/>
      <c r="AA14" s="7"/>
      <c r="AB14" s="19"/>
    </row>
    <row r="15" spans="1:28" x14ac:dyDescent="0.2">
      <c r="A15" s="13" t="s">
        <v>34</v>
      </c>
      <c r="B15" s="16" t="str">
        <f ca="1">IFERROR(__xludf.DUMMYFUNCTION("IFERROR(REGEXEXTRACT($A15, B$4), ""&lt;&gt;"")"),"3D")</f>
        <v>3D</v>
      </c>
      <c r="C15" s="11" t="str">
        <f ca="1">IFERROR(__xludf.DUMMYFUNCTION("IFERROR(REGEXEXTRACT($A15, C$4), ""&lt;&gt;"")"),"01210000000000FF")</f>
        <v>01210000000000FF</v>
      </c>
      <c r="D15" s="11"/>
      <c r="E15" s="11" t="str">
        <f ca="1">IFERROR(__xludf.DUMMYFUNCTION("IFERROR(REGEXEXTRACT($C15, E$4), ""&lt;&gt;"")"),"01")</f>
        <v>01</v>
      </c>
      <c r="F15" s="11">
        <f ca="1">IFERROR(__xludf.DUMMYFUNCTION("IFERROR(HEX2DEC(REGEXEXTRACT($C15, F$4)), ""&lt;&gt;"")"),2)</f>
        <v>2</v>
      </c>
      <c r="G15" s="11">
        <f ca="1">IFERROR(__xludf.DUMMYFUNCTION("IFERROR(HEX2DEC(REGEXEXTRACT($C15, G$4)), ""&lt;&gt;"")"),1)</f>
        <v>1</v>
      </c>
      <c r="H15" s="11"/>
      <c r="I15" s="11" t="str">
        <f ca="1">IFERROR(__xludf.DUMMYFUNCTION("IFERROR(TEXT((REGEXEXTRACT($C15, I$4)),""00""), ""&lt;&gt;"")"),"00")</f>
        <v>00</v>
      </c>
      <c r="J15" s="11" t="str">
        <f ca="1">IFERROR(__xludf.DUMMYFUNCTION("IFERROR(TEXT((REGEXEXTRACT($C15, J$4)),""00""), ""&lt;&gt;"")"),"00")</f>
        <v>00</v>
      </c>
      <c r="K15" s="11" t="str">
        <f ca="1">IFERROR(__xludf.DUMMYFUNCTION("IFERROR(TEXT((REGEXEXTRACT($C15, K$4)),""00""), ""&lt;&gt;"")"),"00")</f>
        <v>00</v>
      </c>
      <c r="L15" s="11" t="str">
        <f ca="1">IFERROR(__xludf.DUMMYFUNCTION("IFERROR(TEXT((REGEXEXTRACT($C15, L$4)),""00""), ""&lt;&gt;"")"),"00")</f>
        <v>00</v>
      </c>
      <c r="M15" s="11" t="str">
        <f ca="1">IFERROR(__xludf.DUMMYFUNCTION("IFERROR(TEXT((REGEXEXTRACT($C15, M$4)),""00""), ""&lt;&gt;"")"),"00")</f>
        <v>00</v>
      </c>
      <c r="N15" s="11" t="str">
        <f ca="1">IFERROR(__xludf.DUMMYFUNCTION("IFERROR(TEXT((REGEXEXTRACT($C15, N$4)),""00""), ""&lt;&gt;"")"),"FF")</f>
        <v>FF</v>
      </c>
      <c r="O15" s="11"/>
      <c r="P15" s="11" t="str">
        <f t="shared" ca="1" si="2"/>
        <v/>
      </c>
      <c r="Q15" s="11" t="str">
        <f t="shared" ca="1" si="1"/>
        <v/>
      </c>
      <c r="R15" s="11" t="str">
        <f t="shared" ca="1" si="3"/>
        <v/>
      </c>
      <c r="S15" s="11"/>
      <c r="T15" s="7" t="s">
        <v>274</v>
      </c>
      <c r="U15" s="11"/>
      <c r="V15" s="11"/>
      <c r="W15" s="11"/>
      <c r="X15" s="11"/>
      <c r="Y15" s="11"/>
      <c r="Z15" s="11"/>
      <c r="AA15" s="11"/>
      <c r="AB15" s="17"/>
    </row>
    <row r="16" spans="1:28" x14ac:dyDescent="0.2">
      <c r="A16" s="12" t="s">
        <v>35</v>
      </c>
      <c r="B16" s="14" t="str">
        <f ca="1">IFERROR(__xludf.DUMMYFUNCTION("IFERROR(REGEXEXTRACT($A16, B$4), ""&lt;&gt;"")"),"3C")</f>
        <v>3C</v>
      </c>
      <c r="C16" s="10" t="str">
        <f ca="1">IFERROR(__xludf.DUMMYFUNCTION("IFERROR(REGEXEXTRACT($A16, C$4), ""&lt;&gt;"")"),"0103223AE6FFFFFF")</f>
        <v>0103223AE6FFFFFF</v>
      </c>
      <c r="D16" s="10"/>
      <c r="E16" s="10" t="str">
        <f ca="1">IFERROR(__xludf.DUMMYFUNCTION("IFERROR(REGEXEXTRACT($C16, E$4), ""&lt;&gt;"")"),"01")</f>
        <v>01</v>
      </c>
      <c r="F16" s="10">
        <f ca="1">IFERROR(__xludf.DUMMYFUNCTION("IFERROR(HEX2DEC(REGEXEXTRACT($C16, F$4)), ""&lt;&gt;"")"),0)</f>
        <v>0</v>
      </c>
      <c r="G16" s="10">
        <f ca="1">IFERROR(__xludf.DUMMYFUNCTION("IFERROR(HEX2DEC(REGEXEXTRACT($C16, G$4)), ""&lt;&gt;"")"),3)</f>
        <v>3</v>
      </c>
      <c r="H16" s="10"/>
      <c r="I16" s="10" t="str">
        <f ca="1">IFERROR(__xludf.DUMMYFUNCTION("IFERROR(TEXT((REGEXEXTRACT($C16, I$4)),""00""), ""&lt;&gt;"")"),"22")</f>
        <v>22</v>
      </c>
      <c r="J16" s="10" t="str">
        <f ca="1">IFERROR(__xludf.DUMMYFUNCTION("IFERROR(TEXT((REGEXEXTRACT($C16, J$4)),""00""), ""&lt;&gt;"")"),"3A")</f>
        <v>3A</v>
      </c>
      <c r="K16" s="10" t="str">
        <f ca="1">IFERROR(__xludf.DUMMYFUNCTION("IFERROR(TEXT((REGEXEXTRACT($C16, K$4)),""00""), ""&lt;&gt;"")"),"E6")</f>
        <v>E6</v>
      </c>
      <c r="L16" s="10" t="str">
        <f ca="1">IFERROR(__xludf.DUMMYFUNCTION("IFERROR(TEXT((REGEXEXTRACT($C16, L$4)),""00""), ""&lt;&gt;"")"),"FF")</f>
        <v>FF</v>
      </c>
      <c r="M16" s="10" t="str">
        <f ca="1">IFERROR(__xludf.DUMMYFUNCTION("IFERROR(TEXT((REGEXEXTRACT($C16, M$4)),""00""), ""&lt;&gt;"")"),"FF")</f>
        <v>FF</v>
      </c>
      <c r="N16" s="10" t="str">
        <f ca="1">IFERROR(__xludf.DUMMYFUNCTION("IFERROR(TEXT((REGEXEXTRACT($C16, N$4)),""00""), ""&lt;&gt;"")"),"FF")</f>
        <v>FF</v>
      </c>
      <c r="O16" s="10"/>
      <c r="P16" s="10" t="str">
        <f t="shared" ca="1" si="2"/>
        <v/>
      </c>
      <c r="Q16" s="10" t="str">
        <f t="shared" ca="1" si="1"/>
        <v/>
      </c>
      <c r="R16" s="10" t="str">
        <f t="shared" ca="1" si="3"/>
        <v/>
      </c>
      <c r="S16" s="10"/>
      <c r="T16" s="7" t="s">
        <v>275</v>
      </c>
      <c r="U16" s="10"/>
      <c r="V16" s="10"/>
      <c r="W16" s="10"/>
      <c r="X16" s="10"/>
      <c r="Y16" s="10"/>
      <c r="Z16" s="10"/>
      <c r="AA16" s="10"/>
      <c r="AB16" s="15"/>
    </row>
    <row r="17" spans="1:28" x14ac:dyDescent="0.2">
      <c r="A17" s="18" t="s">
        <v>36</v>
      </c>
      <c r="B17" s="8" t="str">
        <f ca="1">IFERROR(__xludf.DUMMYFUNCTION("IFERROR(REGEXEXTRACT($A17, B$4), ""&lt;&gt;"")"),"3D")</f>
        <v>3D</v>
      </c>
      <c r="C17" s="7" t="str">
        <f ca="1">IFERROR(__xludf.DUMMYFUNCTION("IFERROR(REGEXEXTRACT($A17, C$4), ""&lt;&gt;"")"),"01100A623AE60000")</f>
        <v>01100A623AE60000</v>
      </c>
      <c r="D17" s="7"/>
      <c r="E17" s="7" t="str">
        <f ca="1">IFERROR(__xludf.DUMMYFUNCTION("IFERROR(REGEXEXTRACT($C17, E$4), ""&lt;&gt;"")"),"01")</f>
        <v>01</v>
      </c>
      <c r="F17" s="7">
        <f ca="1">IFERROR(__xludf.DUMMYFUNCTION("IFERROR(HEX2DEC(REGEXEXTRACT($C17, F$4)), ""&lt;&gt;"")"),1)</f>
        <v>1</v>
      </c>
      <c r="G17" s="7">
        <f ca="1">IFERROR(__xludf.DUMMYFUNCTION("IFERROR(HEX2DEC(REGEXEXTRACT($C17, G$4)), ""&lt;&gt;"")"),0)</f>
        <v>0</v>
      </c>
      <c r="H17" s="7"/>
      <c r="I17" s="7" t="str">
        <f ca="1">IFERROR(__xludf.DUMMYFUNCTION("IFERROR(TEXT((REGEXEXTRACT($C17, I$4)),""00""), ""&lt;&gt;"")"),"0A")</f>
        <v>0A</v>
      </c>
      <c r="J17" s="7" t="str">
        <f ca="1">IFERROR(__xludf.DUMMYFUNCTION("IFERROR(TEXT((REGEXEXTRACT($C17, J$4)),""00""), ""&lt;&gt;"")"),"62")</f>
        <v>62</v>
      </c>
      <c r="K17" s="7" t="str">
        <f ca="1">IFERROR(__xludf.DUMMYFUNCTION("IFERROR(TEXT((REGEXEXTRACT($C17, K$4)),""00""), ""&lt;&gt;"")"),"3A")</f>
        <v>3A</v>
      </c>
      <c r="L17" s="7" t="str">
        <f ca="1">IFERROR(__xludf.DUMMYFUNCTION("IFERROR(TEXT((REGEXEXTRACT($C17, L$4)),""00""), ""&lt;&gt;"")"),"E6")</f>
        <v>E6</v>
      </c>
      <c r="M17" s="7" t="str">
        <f ca="1">IFERROR(__xludf.DUMMYFUNCTION("IFERROR(TEXT((REGEXEXTRACT($C17, M$4)),""00""), ""&lt;&gt;"")"),"00")</f>
        <v>00</v>
      </c>
      <c r="N17" s="7" t="str">
        <f ca="1">IFERROR(__xludf.DUMMYFUNCTION("IFERROR(TEXT((REGEXEXTRACT($C17, N$4)),""00""), ""&lt;&gt;"")"),"00")</f>
        <v>00</v>
      </c>
      <c r="O17" s="7"/>
      <c r="P17" s="7" t="str">
        <f t="shared" ca="1" si="2"/>
        <v/>
      </c>
      <c r="Q17" s="7" t="str">
        <f t="shared" ca="1" si="1"/>
        <v/>
      </c>
      <c r="R17" s="7" t="str">
        <f t="shared" ca="1" si="3"/>
        <v/>
      </c>
      <c r="S17" s="7"/>
      <c r="T17" s="7" t="s">
        <v>276</v>
      </c>
      <c r="U17" s="7"/>
      <c r="V17" s="7"/>
      <c r="W17" s="7"/>
      <c r="X17" s="7"/>
      <c r="Y17" s="7"/>
      <c r="Z17" s="7"/>
      <c r="AA17" s="7"/>
      <c r="AB17" s="19"/>
    </row>
    <row r="18" spans="1:28" x14ac:dyDescent="0.2">
      <c r="A18" s="13" t="s">
        <v>34</v>
      </c>
      <c r="B18" s="16" t="str">
        <f ca="1">IFERROR(__xludf.DUMMYFUNCTION("IFERROR(REGEXEXTRACT($A18, B$4), ""&lt;&gt;"")"),"3D")</f>
        <v>3D</v>
      </c>
      <c r="C18" s="11" t="str">
        <f ca="1">IFERROR(__xludf.DUMMYFUNCTION("IFERROR(REGEXEXTRACT($A18, C$4), ""&lt;&gt;"")"),"01210000000000FF")</f>
        <v>01210000000000FF</v>
      </c>
      <c r="D18" s="11"/>
      <c r="E18" s="11" t="str">
        <f ca="1">IFERROR(__xludf.DUMMYFUNCTION("IFERROR(REGEXEXTRACT($C18, E$4), ""&lt;&gt;"")"),"01")</f>
        <v>01</v>
      </c>
      <c r="F18" s="11">
        <f ca="1">IFERROR(__xludf.DUMMYFUNCTION("IFERROR(HEX2DEC(REGEXEXTRACT($C18, F$4)), ""&lt;&gt;"")"),2)</f>
        <v>2</v>
      </c>
      <c r="G18" s="11">
        <f ca="1">IFERROR(__xludf.DUMMYFUNCTION("IFERROR(HEX2DEC(REGEXEXTRACT($C18, G$4)), ""&lt;&gt;"")"),1)</f>
        <v>1</v>
      </c>
      <c r="H18" s="11"/>
      <c r="I18" s="11" t="str">
        <f ca="1">IFERROR(__xludf.DUMMYFUNCTION("IFERROR(TEXT((REGEXEXTRACT($C18, I$4)),""00""), ""&lt;&gt;"")"),"00")</f>
        <v>00</v>
      </c>
      <c r="J18" s="11" t="str">
        <f ca="1">IFERROR(__xludf.DUMMYFUNCTION("IFERROR(TEXT((REGEXEXTRACT($C18, J$4)),""00""), ""&lt;&gt;"")"),"00")</f>
        <v>00</v>
      </c>
      <c r="K18" s="11" t="str">
        <f ca="1">IFERROR(__xludf.DUMMYFUNCTION("IFERROR(TEXT((REGEXEXTRACT($C18, K$4)),""00""), ""&lt;&gt;"")"),"00")</f>
        <v>00</v>
      </c>
      <c r="L18" s="11" t="str">
        <f ca="1">IFERROR(__xludf.DUMMYFUNCTION("IFERROR(TEXT((REGEXEXTRACT($C18, L$4)),""00""), ""&lt;&gt;"")"),"00")</f>
        <v>00</v>
      </c>
      <c r="M18" s="11" t="str">
        <f ca="1">IFERROR(__xludf.DUMMYFUNCTION("IFERROR(TEXT((REGEXEXTRACT($C18, M$4)),""00""), ""&lt;&gt;"")"),"00")</f>
        <v>00</v>
      </c>
      <c r="N18" s="11" t="str">
        <f ca="1">IFERROR(__xludf.DUMMYFUNCTION("IFERROR(TEXT((REGEXEXTRACT($C18, N$4)),""00""), ""&lt;&gt;"")"),"FF")</f>
        <v>FF</v>
      </c>
      <c r="O18" s="11"/>
      <c r="P18" s="11" t="str">
        <f t="shared" ca="1" si="2"/>
        <v/>
      </c>
      <c r="Q18" s="11" t="str">
        <f t="shared" ca="1" si="1"/>
        <v/>
      </c>
      <c r="R18" s="11" t="str">
        <f t="shared" ca="1" si="3"/>
        <v/>
      </c>
      <c r="S18" s="11"/>
      <c r="T18" s="7" t="s">
        <v>274</v>
      </c>
      <c r="U18" s="11"/>
      <c r="V18" s="11"/>
      <c r="W18" s="11"/>
      <c r="X18" s="11"/>
      <c r="Y18" s="11"/>
      <c r="Z18" s="11"/>
      <c r="AA18" s="11"/>
      <c r="AB18" s="17"/>
    </row>
    <row r="19" spans="1:28" x14ac:dyDescent="0.2">
      <c r="A19" s="12" t="s">
        <v>37</v>
      </c>
      <c r="B19" s="14" t="str">
        <f ca="1">IFERROR(__xludf.DUMMYFUNCTION("IFERROR(REGEXEXTRACT($A19, B$4), ""&lt;&gt;"")"),"3C")</f>
        <v>3C</v>
      </c>
      <c r="C19" s="10" t="str">
        <f ca="1">IFERROR(__xludf.DUMMYFUNCTION("IFERROR(REGEXEXTRACT($A19, C$4), ""&lt;&gt;"")"),"0103223AE7FFFFFF")</f>
        <v>0103223AE7FFFFFF</v>
      </c>
      <c r="D19" s="10"/>
      <c r="E19" s="10" t="str">
        <f ca="1">IFERROR(__xludf.DUMMYFUNCTION("IFERROR(REGEXEXTRACT($C19, E$4), ""&lt;&gt;"")"),"01")</f>
        <v>01</v>
      </c>
      <c r="F19" s="10">
        <f ca="1">IFERROR(__xludf.DUMMYFUNCTION("IFERROR(HEX2DEC(REGEXEXTRACT($C19, F$4)), ""&lt;&gt;"")"),0)</f>
        <v>0</v>
      </c>
      <c r="G19" s="10">
        <f ca="1">IFERROR(__xludf.DUMMYFUNCTION("IFERROR(HEX2DEC(REGEXEXTRACT($C19, G$4)), ""&lt;&gt;"")"),3)</f>
        <v>3</v>
      </c>
      <c r="H19" s="10"/>
      <c r="I19" s="10" t="str">
        <f ca="1">IFERROR(__xludf.DUMMYFUNCTION("IFERROR(TEXT((REGEXEXTRACT($C19, I$4)),""00""), ""&lt;&gt;"")"),"22")</f>
        <v>22</v>
      </c>
      <c r="J19" s="10" t="str">
        <f ca="1">IFERROR(__xludf.DUMMYFUNCTION("IFERROR(TEXT((REGEXEXTRACT($C19, J$4)),""00""), ""&lt;&gt;"")"),"3A")</f>
        <v>3A</v>
      </c>
      <c r="K19" s="10" t="str">
        <f ca="1">IFERROR(__xludf.DUMMYFUNCTION("IFERROR(TEXT((REGEXEXTRACT($C19, K$4)),""00""), ""&lt;&gt;"")"),"E7")</f>
        <v>E7</v>
      </c>
      <c r="L19" s="10" t="str">
        <f ca="1">IFERROR(__xludf.DUMMYFUNCTION("IFERROR(TEXT((REGEXEXTRACT($C19, L$4)),""00""), ""&lt;&gt;"")"),"FF")</f>
        <v>FF</v>
      </c>
      <c r="M19" s="10" t="str">
        <f ca="1">IFERROR(__xludf.DUMMYFUNCTION("IFERROR(TEXT((REGEXEXTRACT($C19, M$4)),""00""), ""&lt;&gt;"")"),"FF")</f>
        <v>FF</v>
      </c>
      <c r="N19" s="10" t="str">
        <f ca="1">IFERROR(__xludf.DUMMYFUNCTION("IFERROR(TEXT((REGEXEXTRACT($C19, N$4)),""00""), ""&lt;&gt;"")"),"FF")</f>
        <v>FF</v>
      </c>
      <c r="O19" s="10"/>
      <c r="P19" s="10" t="str">
        <f t="shared" ca="1" si="2"/>
        <v/>
      </c>
      <c r="Q19" s="10" t="str">
        <f t="shared" ca="1" si="1"/>
        <v/>
      </c>
      <c r="R19" s="10" t="str">
        <f t="shared" ca="1" si="3"/>
        <v/>
      </c>
      <c r="S19" s="10"/>
      <c r="T19" s="7" t="s">
        <v>277</v>
      </c>
      <c r="U19" s="10"/>
      <c r="V19" s="10"/>
      <c r="W19" s="10"/>
      <c r="X19" s="10"/>
      <c r="Y19" s="10"/>
      <c r="Z19" s="10"/>
      <c r="AA19" s="10"/>
      <c r="AB19" s="15"/>
    </row>
    <row r="20" spans="1:28" x14ac:dyDescent="0.2">
      <c r="A20" s="18" t="s">
        <v>38</v>
      </c>
      <c r="B20" s="8" t="str">
        <f ca="1">IFERROR(__xludf.DUMMYFUNCTION("IFERROR(REGEXEXTRACT($A20, B$4), ""&lt;&gt;"")"),"3D")</f>
        <v>3D</v>
      </c>
      <c r="C20" s="7" t="str">
        <f ca="1">IFERROR(__xludf.DUMMYFUNCTION("IFERROR(REGEXEXTRACT($A20, C$4), ""&lt;&gt;"")"),"01100A623AE70000")</f>
        <v>01100A623AE70000</v>
      </c>
      <c r="D20" s="7"/>
      <c r="E20" s="7" t="str">
        <f ca="1">IFERROR(__xludf.DUMMYFUNCTION("IFERROR(REGEXEXTRACT($C20, E$4), ""&lt;&gt;"")"),"01")</f>
        <v>01</v>
      </c>
      <c r="F20" s="7">
        <f ca="1">IFERROR(__xludf.DUMMYFUNCTION("IFERROR(HEX2DEC(REGEXEXTRACT($C20, F$4)), ""&lt;&gt;"")"),1)</f>
        <v>1</v>
      </c>
      <c r="G20" s="7">
        <f ca="1">IFERROR(__xludf.DUMMYFUNCTION("IFERROR(HEX2DEC(REGEXEXTRACT($C20, G$4)), ""&lt;&gt;"")"),0)</f>
        <v>0</v>
      </c>
      <c r="H20" s="7"/>
      <c r="I20" s="7" t="str">
        <f ca="1">IFERROR(__xludf.DUMMYFUNCTION("IFERROR(TEXT((REGEXEXTRACT($C20, I$4)),""00""), ""&lt;&gt;"")"),"0A")</f>
        <v>0A</v>
      </c>
      <c r="J20" s="7" t="str">
        <f ca="1">IFERROR(__xludf.DUMMYFUNCTION("IFERROR(TEXT((REGEXEXTRACT($C20, J$4)),""00""), ""&lt;&gt;"")"),"62")</f>
        <v>62</v>
      </c>
      <c r="K20" s="7" t="str">
        <f ca="1">IFERROR(__xludf.DUMMYFUNCTION("IFERROR(TEXT((REGEXEXTRACT($C20, K$4)),""00""), ""&lt;&gt;"")"),"3A")</f>
        <v>3A</v>
      </c>
      <c r="L20" s="7" t="str">
        <f ca="1">IFERROR(__xludf.DUMMYFUNCTION("IFERROR(TEXT((REGEXEXTRACT($C20, L$4)),""00""), ""&lt;&gt;"")"),"E7")</f>
        <v>E7</v>
      </c>
      <c r="M20" s="7" t="str">
        <f ca="1">IFERROR(__xludf.DUMMYFUNCTION("IFERROR(TEXT((REGEXEXTRACT($C20, M$4)),""00""), ""&lt;&gt;"")"),"00")</f>
        <v>00</v>
      </c>
      <c r="N20" s="7" t="str">
        <f ca="1">IFERROR(__xludf.DUMMYFUNCTION("IFERROR(TEXT((REGEXEXTRACT($C20, N$4)),""00""), ""&lt;&gt;"")"),"00")</f>
        <v>00</v>
      </c>
      <c r="O20" s="7"/>
      <c r="P20" s="7" t="str">
        <f t="shared" ca="1" si="2"/>
        <v/>
      </c>
      <c r="Q20" s="7" t="str">
        <f t="shared" ca="1" si="1"/>
        <v/>
      </c>
      <c r="R20" s="7" t="str">
        <f t="shared" ca="1" si="3"/>
        <v/>
      </c>
      <c r="S20" s="7"/>
      <c r="T20" s="7" t="s">
        <v>278</v>
      </c>
      <c r="U20" s="7"/>
      <c r="V20" s="7"/>
      <c r="W20" s="7"/>
      <c r="X20" s="7"/>
      <c r="Y20" s="7"/>
      <c r="Z20" s="7"/>
      <c r="AA20" s="7"/>
      <c r="AB20" s="19"/>
    </row>
    <row r="21" spans="1:28" x14ac:dyDescent="0.2">
      <c r="A21" s="13" t="s">
        <v>34</v>
      </c>
      <c r="B21" s="16" t="str">
        <f ca="1">IFERROR(__xludf.DUMMYFUNCTION("IFERROR(REGEXEXTRACT($A21, B$4), ""&lt;&gt;"")"),"3D")</f>
        <v>3D</v>
      </c>
      <c r="C21" s="11" t="str">
        <f ca="1">IFERROR(__xludf.DUMMYFUNCTION("IFERROR(REGEXEXTRACT($A21, C$4), ""&lt;&gt;"")"),"01210000000000FF")</f>
        <v>01210000000000FF</v>
      </c>
      <c r="D21" s="11"/>
      <c r="E21" s="11" t="str">
        <f ca="1">IFERROR(__xludf.DUMMYFUNCTION("IFERROR(REGEXEXTRACT($C21, E$4), ""&lt;&gt;"")"),"01")</f>
        <v>01</v>
      </c>
      <c r="F21" s="11">
        <f ca="1">IFERROR(__xludf.DUMMYFUNCTION("IFERROR(HEX2DEC(REGEXEXTRACT($C21, F$4)), ""&lt;&gt;"")"),2)</f>
        <v>2</v>
      </c>
      <c r="G21" s="11">
        <f ca="1">IFERROR(__xludf.DUMMYFUNCTION("IFERROR(HEX2DEC(REGEXEXTRACT($C21, G$4)), ""&lt;&gt;"")"),1)</f>
        <v>1</v>
      </c>
      <c r="H21" s="11"/>
      <c r="I21" s="11" t="str">
        <f ca="1">IFERROR(__xludf.DUMMYFUNCTION("IFERROR(TEXT((REGEXEXTRACT($C21, I$4)),""00""), ""&lt;&gt;"")"),"00")</f>
        <v>00</v>
      </c>
      <c r="J21" s="11" t="str">
        <f ca="1">IFERROR(__xludf.DUMMYFUNCTION("IFERROR(TEXT((REGEXEXTRACT($C21, J$4)),""00""), ""&lt;&gt;"")"),"00")</f>
        <v>00</v>
      </c>
      <c r="K21" s="11" t="str">
        <f ca="1">IFERROR(__xludf.DUMMYFUNCTION("IFERROR(TEXT((REGEXEXTRACT($C21, K$4)),""00""), ""&lt;&gt;"")"),"00")</f>
        <v>00</v>
      </c>
      <c r="L21" s="11" t="str">
        <f ca="1">IFERROR(__xludf.DUMMYFUNCTION("IFERROR(TEXT((REGEXEXTRACT($C21, L$4)),""00""), ""&lt;&gt;"")"),"00")</f>
        <v>00</v>
      </c>
      <c r="M21" s="11" t="str">
        <f ca="1">IFERROR(__xludf.DUMMYFUNCTION("IFERROR(TEXT((REGEXEXTRACT($C21, M$4)),""00""), ""&lt;&gt;"")"),"00")</f>
        <v>00</v>
      </c>
      <c r="N21" s="11" t="str">
        <f ca="1">IFERROR(__xludf.DUMMYFUNCTION("IFERROR(TEXT((REGEXEXTRACT($C21, N$4)),""00""), ""&lt;&gt;"")"),"FF")</f>
        <v>FF</v>
      </c>
      <c r="O21" s="11"/>
      <c r="P21" s="11" t="str">
        <f t="shared" ca="1" si="2"/>
        <v/>
      </c>
      <c r="Q21" s="11" t="str">
        <f t="shared" ca="1" si="1"/>
        <v/>
      </c>
      <c r="R21" s="11" t="str">
        <f t="shared" ca="1" si="3"/>
        <v/>
      </c>
      <c r="S21" s="11"/>
      <c r="T21" s="7" t="s">
        <v>274</v>
      </c>
      <c r="U21" s="11"/>
      <c r="V21" s="11"/>
      <c r="W21" s="11"/>
      <c r="X21" s="11"/>
      <c r="Y21" s="11"/>
      <c r="Z21" s="11"/>
      <c r="AA21" s="11"/>
      <c r="AB21" s="17"/>
    </row>
    <row r="22" spans="1:28" x14ac:dyDescent="0.2">
      <c r="A22" s="12" t="s">
        <v>39</v>
      </c>
      <c r="B22" s="14" t="str">
        <f ca="1">IFERROR(__xludf.DUMMYFUNCTION("IFERROR(REGEXEXTRACT($A22, B$4), ""&lt;&gt;"")"),"3C")</f>
        <v>3C</v>
      </c>
      <c r="C22" s="10" t="str">
        <f ca="1">IFERROR(__xludf.DUMMYFUNCTION("IFERROR(REGEXEXTRACT($A22, C$4), ""&lt;&gt;"")"),"0103223AE8FFFFFF")</f>
        <v>0103223AE8FFFFFF</v>
      </c>
      <c r="D22" s="10"/>
      <c r="E22" s="10" t="str">
        <f ca="1">IFERROR(__xludf.DUMMYFUNCTION("IFERROR(REGEXEXTRACT($C22, E$4), ""&lt;&gt;"")"),"01")</f>
        <v>01</v>
      </c>
      <c r="F22" s="10">
        <f ca="1">IFERROR(__xludf.DUMMYFUNCTION("IFERROR(HEX2DEC(REGEXEXTRACT($C22, F$4)), ""&lt;&gt;"")"),0)</f>
        <v>0</v>
      </c>
      <c r="G22" s="10">
        <f ca="1">IFERROR(__xludf.DUMMYFUNCTION("IFERROR(HEX2DEC(REGEXEXTRACT($C22, G$4)), ""&lt;&gt;"")"),3)</f>
        <v>3</v>
      </c>
      <c r="H22" s="10"/>
      <c r="I22" s="10" t="str">
        <f ca="1">IFERROR(__xludf.DUMMYFUNCTION("IFERROR(TEXT((REGEXEXTRACT($C22, I$4)),""00""), ""&lt;&gt;"")"),"22")</f>
        <v>22</v>
      </c>
      <c r="J22" s="10" t="str">
        <f ca="1">IFERROR(__xludf.DUMMYFUNCTION("IFERROR(TEXT((REGEXEXTRACT($C22, J$4)),""00""), ""&lt;&gt;"")"),"3A")</f>
        <v>3A</v>
      </c>
      <c r="K22" s="10" t="str">
        <f ca="1">IFERROR(__xludf.DUMMYFUNCTION("IFERROR(TEXT((REGEXEXTRACT($C22, K$4)),""00""), ""&lt;&gt;"")"),"E8")</f>
        <v>E8</v>
      </c>
      <c r="L22" s="10" t="str">
        <f ca="1">IFERROR(__xludf.DUMMYFUNCTION("IFERROR(TEXT((REGEXEXTRACT($C22, L$4)),""00""), ""&lt;&gt;"")"),"FF")</f>
        <v>FF</v>
      </c>
      <c r="M22" s="10" t="str">
        <f ca="1">IFERROR(__xludf.DUMMYFUNCTION("IFERROR(TEXT((REGEXEXTRACT($C22, M$4)),""00""), ""&lt;&gt;"")"),"FF")</f>
        <v>FF</v>
      </c>
      <c r="N22" s="10" t="str">
        <f ca="1">IFERROR(__xludf.DUMMYFUNCTION("IFERROR(TEXT((REGEXEXTRACT($C22, N$4)),""00""), ""&lt;&gt;"")"),"FF")</f>
        <v>FF</v>
      </c>
      <c r="O22" s="10"/>
      <c r="P22" s="10" t="str">
        <f t="shared" ca="1" si="2"/>
        <v/>
      </c>
      <c r="Q22" s="10" t="str">
        <f t="shared" ca="1" si="1"/>
        <v/>
      </c>
      <c r="R22" s="10" t="str">
        <f t="shared" ca="1" si="3"/>
        <v/>
      </c>
      <c r="S22" s="10"/>
      <c r="T22" s="7" t="s">
        <v>279</v>
      </c>
      <c r="U22" s="10"/>
      <c r="V22" s="10"/>
      <c r="W22" s="10"/>
      <c r="X22" s="10"/>
      <c r="Y22" s="10"/>
      <c r="Z22" s="10"/>
      <c r="AA22" s="10"/>
      <c r="AB22" s="15"/>
    </row>
    <row r="23" spans="1:28" x14ac:dyDescent="0.2">
      <c r="A23" s="18" t="s">
        <v>40</v>
      </c>
      <c r="B23" s="8" t="str">
        <f ca="1">IFERROR(__xludf.DUMMYFUNCTION("IFERROR(REGEXEXTRACT($A23, B$4), ""&lt;&gt;"")"),"3D")</f>
        <v>3D</v>
      </c>
      <c r="C23" s="7" t="str">
        <f ca="1">IFERROR(__xludf.DUMMYFUNCTION("IFERROR(REGEXEXTRACT($A23, C$4), ""&lt;&gt;"")"),"01037F2278FFFFFF")</f>
        <v>01037F2278FFFFFF</v>
      </c>
      <c r="D23" s="7"/>
      <c r="E23" s="7" t="str">
        <f ca="1">IFERROR(__xludf.DUMMYFUNCTION("IFERROR(REGEXEXTRACT($C23, E$4), ""&lt;&gt;"")"),"01")</f>
        <v>01</v>
      </c>
      <c r="F23" s="7">
        <f ca="1">IFERROR(__xludf.DUMMYFUNCTION("IFERROR(HEX2DEC(REGEXEXTRACT($C23, F$4)), ""&lt;&gt;"")"),0)</f>
        <v>0</v>
      </c>
      <c r="G23" s="7">
        <f ca="1">IFERROR(__xludf.DUMMYFUNCTION("IFERROR(HEX2DEC(REGEXEXTRACT($C23, G$4)), ""&lt;&gt;"")"),3)</f>
        <v>3</v>
      </c>
      <c r="H23" s="7"/>
      <c r="I23" s="7" t="str">
        <f ca="1">IFERROR(__xludf.DUMMYFUNCTION("IFERROR(TEXT((REGEXEXTRACT($C23, I$4)),""00""), ""&lt;&gt;"")"),"7F")</f>
        <v>7F</v>
      </c>
      <c r="J23" s="7" t="str">
        <f ca="1">IFERROR(__xludf.DUMMYFUNCTION("IFERROR(TEXT((REGEXEXTRACT($C23, J$4)),""00""), ""&lt;&gt;"")"),"22")</f>
        <v>22</v>
      </c>
      <c r="K23" s="7" t="str">
        <f ca="1">IFERROR(__xludf.DUMMYFUNCTION("IFERROR(TEXT((REGEXEXTRACT($C23, K$4)),""00""), ""&lt;&gt;"")"),"78")</f>
        <v>78</v>
      </c>
      <c r="L23" s="7" t="str">
        <f ca="1">IFERROR(__xludf.DUMMYFUNCTION("IFERROR(TEXT((REGEXEXTRACT($C23, L$4)),""00""), ""&lt;&gt;"")"),"FF")</f>
        <v>FF</v>
      </c>
      <c r="M23" s="7" t="str">
        <f ca="1">IFERROR(__xludf.DUMMYFUNCTION("IFERROR(TEXT((REGEXEXTRACT($C23, M$4)),""00""), ""&lt;&gt;"")"),"FF")</f>
        <v>FF</v>
      </c>
      <c r="N23" s="7" t="str">
        <f ca="1">IFERROR(__xludf.DUMMYFUNCTION("IFERROR(TEXT((REGEXEXTRACT($C23, N$4)),""00""), ""&lt;&gt;"")"),"FF")</f>
        <v>FF</v>
      </c>
      <c r="O23" s="7"/>
      <c r="P23" s="7" t="str">
        <f t="shared" ca="1" si="2"/>
        <v/>
      </c>
      <c r="Q23" s="7" t="str">
        <f t="shared" ca="1" si="1"/>
        <v/>
      </c>
      <c r="R23" s="7" t="str">
        <f t="shared" ca="1" si="3"/>
        <v/>
      </c>
      <c r="S23" s="7"/>
      <c r="T23" s="7" t="s">
        <v>280</v>
      </c>
      <c r="U23" s="7"/>
      <c r="V23" s="7"/>
      <c r="W23" s="7"/>
      <c r="X23" s="7"/>
      <c r="Y23" s="7"/>
      <c r="Z23" s="7"/>
      <c r="AA23" s="7"/>
      <c r="AB23" s="19"/>
    </row>
    <row r="24" spans="1:28" x14ac:dyDescent="0.2">
      <c r="A24" s="18" t="s">
        <v>41</v>
      </c>
      <c r="B24" s="8" t="str">
        <f ca="1">IFERROR(__xludf.DUMMYFUNCTION("IFERROR(REGEXEXTRACT($A24, B$4), ""&lt;&gt;"")"),"3D")</f>
        <v>3D</v>
      </c>
      <c r="C24" s="7" t="str">
        <f ca="1">IFERROR(__xludf.DUMMYFUNCTION("IFERROR(REGEXEXTRACT($A24, C$4), ""&lt;&gt;"")"),"011008623AE80000")</f>
        <v>011008623AE80000</v>
      </c>
      <c r="D24" s="7"/>
      <c r="E24" s="7" t="str">
        <f ca="1">IFERROR(__xludf.DUMMYFUNCTION("IFERROR(REGEXEXTRACT($C24, E$4), ""&lt;&gt;"")"),"01")</f>
        <v>01</v>
      </c>
      <c r="F24" s="7">
        <f ca="1">IFERROR(__xludf.DUMMYFUNCTION("IFERROR(HEX2DEC(REGEXEXTRACT($C24, F$4)), ""&lt;&gt;"")"),1)</f>
        <v>1</v>
      </c>
      <c r="G24" s="7">
        <f ca="1">IFERROR(__xludf.DUMMYFUNCTION("IFERROR(HEX2DEC(REGEXEXTRACT($C24, G$4)), ""&lt;&gt;"")"),0)</f>
        <v>0</v>
      </c>
      <c r="H24" s="7"/>
      <c r="I24" s="7" t="str">
        <f ca="1">IFERROR(__xludf.DUMMYFUNCTION("IFERROR(TEXT((REGEXEXTRACT($C24, I$4)),""00""), ""&lt;&gt;"")"),"08")</f>
        <v>08</v>
      </c>
      <c r="J24" s="7" t="str">
        <f ca="1">IFERROR(__xludf.DUMMYFUNCTION("IFERROR(TEXT((REGEXEXTRACT($C24, J$4)),""00""), ""&lt;&gt;"")"),"62")</f>
        <v>62</v>
      </c>
      <c r="K24" s="7" t="str">
        <f ca="1">IFERROR(__xludf.DUMMYFUNCTION("IFERROR(TEXT((REGEXEXTRACT($C24, K$4)),""00""), ""&lt;&gt;"")"),"3A")</f>
        <v>3A</v>
      </c>
      <c r="L24" s="7" t="str">
        <f ca="1">IFERROR(__xludf.DUMMYFUNCTION("IFERROR(TEXT((REGEXEXTRACT($C24, L$4)),""00""), ""&lt;&gt;"")"),"E8")</f>
        <v>E8</v>
      </c>
      <c r="M24" s="7" t="str">
        <f ca="1">IFERROR(__xludf.DUMMYFUNCTION("IFERROR(TEXT((REGEXEXTRACT($C24, M$4)),""00""), ""&lt;&gt;"")"),"00")</f>
        <v>00</v>
      </c>
      <c r="N24" s="7" t="str">
        <f ca="1">IFERROR(__xludf.DUMMYFUNCTION("IFERROR(TEXT((REGEXEXTRACT($C24, N$4)),""00""), ""&lt;&gt;"")"),"00")</f>
        <v>00</v>
      </c>
      <c r="O24" s="7"/>
      <c r="P24" s="7" t="str">
        <f t="shared" ca="1" si="2"/>
        <v/>
      </c>
      <c r="Q24" s="7" t="str">
        <f t="shared" ca="1" si="1"/>
        <v/>
      </c>
      <c r="R24" s="7" t="str">
        <f t="shared" ca="1" si="3"/>
        <v/>
      </c>
      <c r="S24" s="7"/>
      <c r="T24" s="7" t="s">
        <v>281</v>
      </c>
      <c r="U24" s="7"/>
      <c r="V24" s="7"/>
      <c r="W24" s="7"/>
      <c r="X24" s="7"/>
      <c r="Y24" s="7"/>
      <c r="Z24" s="7"/>
      <c r="AA24" s="7"/>
      <c r="AB24" s="19"/>
    </row>
    <row r="25" spans="1:28" x14ac:dyDescent="0.2">
      <c r="A25" s="13" t="s">
        <v>42</v>
      </c>
      <c r="B25" s="16" t="str">
        <f ca="1">IFERROR(__xludf.DUMMYFUNCTION("IFERROR(REGEXEXTRACT($A25, B$4), ""&lt;&gt;"")"),"3D")</f>
        <v>3D</v>
      </c>
      <c r="C25" s="11" t="str">
        <f ca="1">IFERROR(__xludf.DUMMYFUNCTION("IFERROR(REGEXEXTRACT($A25, C$4), ""&lt;&gt;"")"),"0121000000FFFFFF")</f>
        <v>0121000000FFFFFF</v>
      </c>
      <c r="D25" s="11"/>
      <c r="E25" s="11" t="str">
        <f ca="1">IFERROR(__xludf.DUMMYFUNCTION("IFERROR(REGEXEXTRACT($C25, E$4), ""&lt;&gt;"")"),"01")</f>
        <v>01</v>
      </c>
      <c r="F25" s="11">
        <f ca="1">IFERROR(__xludf.DUMMYFUNCTION("IFERROR(HEX2DEC(REGEXEXTRACT($C25, F$4)), ""&lt;&gt;"")"),2)</f>
        <v>2</v>
      </c>
      <c r="G25" s="11">
        <f ca="1">IFERROR(__xludf.DUMMYFUNCTION("IFERROR(HEX2DEC(REGEXEXTRACT($C25, G$4)), ""&lt;&gt;"")"),1)</f>
        <v>1</v>
      </c>
      <c r="H25" s="11"/>
      <c r="I25" s="11" t="str">
        <f ca="1">IFERROR(__xludf.DUMMYFUNCTION("IFERROR(TEXT((REGEXEXTRACT($C25, I$4)),""00""), ""&lt;&gt;"")"),"00")</f>
        <v>00</v>
      </c>
      <c r="J25" s="11" t="str">
        <f ca="1">IFERROR(__xludf.DUMMYFUNCTION("IFERROR(TEXT((REGEXEXTRACT($C25, J$4)),""00""), ""&lt;&gt;"")"),"00")</f>
        <v>00</v>
      </c>
      <c r="K25" s="11" t="str">
        <f ca="1">IFERROR(__xludf.DUMMYFUNCTION("IFERROR(TEXT((REGEXEXTRACT($C25, K$4)),""00""), ""&lt;&gt;"")"),"00")</f>
        <v>00</v>
      </c>
      <c r="L25" s="11" t="str">
        <f ca="1">IFERROR(__xludf.DUMMYFUNCTION("IFERROR(TEXT((REGEXEXTRACT($C25, L$4)),""00""), ""&lt;&gt;"")"),"FF")</f>
        <v>FF</v>
      </c>
      <c r="M25" s="11" t="str">
        <f ca="1">IFERROR(__xludf.DUMMYFUNCTION("IFERROR(TEXT((REGEXEXTRACT($C25, M$4)),""00""), ""&lt;&gt;"")"),"FF")</f>
        <v>FF</v>
      </c>
      <c r="N25" s="11" t="str">
        <f ca="1">IFERROR(__xludf.DUMMYFUNCTION("IFERROR(TEXT((REGEXEXTRACT($C25, N$4)),""00""), ""&lt;&gt;"")"),"FF")</f>
        <v>FF</v>
      </c>
      <c r="O25" s="11"/>
      <c r="P25" s="11" t="str">
        <f t="shared" ca="1" si="2"/>
        <v/>
      </c>
      <c r="Q25" s="11" t="str">
        <f t="shared" ca="1" si="1"/>
        <v/>
      </c>
      <c r="R25" s="11" t="str">
        <f t="shared" ca="1" si="3"/>
        <v/>
      </c>
      <c r="S25" s="11"/>
      <c r="T25" s="7" t="s">
        <v>274</v>
      </c>
      <c r="U25" s="11"/>
      <c r="V25" s="11"/>
      <c r="W25" s="11"/>
      <c r="X25" s="11"/>
      <c r="Y25" s="11"/>
      <c r="Z25" s="11"/>
      <c r="AA25" s="11"/>
      <c r="AB25" s="17"/>
    </row>
    <row r="26" spans="1:28" x14ac:dyDescent="0.2">
      <c r="A26" s="12" t="s">
        <v>43</v>
      </c>
      <c r="B26" s="14" t="str">
        <f ca="1">IFERROR(__xludf.DUMMYFUNCTION("IFERROR(REGEXEXTRACT($A26, B$4), ""&lt;&gt;"")"),"3C")</f>
        <v>3C</v>
      </c>
      <c r="C26" s="10" t="str">
        <f ca="1">IFERROR(__xludf.DUMMYFUNCTION("IFERROR(REGEXEXTRACT($A26, C$4), ""&lt;&gt;"")"),"0103223AE9FFFFFF")</f>
        <v>0103223AE9FFFFFF</v>
      </c>
      <c r="D26" s="10"/>
      <c r="E26" s="10" t="str">
        <f ca="1">IFERROR(__xludf.DUMMYFUNCTION("IFERROR(REGEXEXTRACT($C26, E$4), ""&lt;&gt;"")"),"01")</f>
        <v>01</v>
      </c>
      <c r="F26" s="10">
        <f ca="1">IFERROR(__xludf.DUMMYFUNCTION("IFERROR(HEX2DEC(REGEXEXTRACT($C26, F$4)), ""&lt;&gt;"")"),0)</f>
        <v>0</v>
      </c>
      <c r="G26" s="10">
        <f ca="1">IFERROR(__xludf.DUMMYFUNCTION("IFERROR(HEX2DEC(REGEXEXTRACT($C26, G$4)), ""&lt;&gt;"")"),3)</f>
        <v>3</v>
      </c>
      <c r="H26" s="10"/>
      <c r="I26" s="10" t="str">
        <f ca="1">IFERROR(__xludf.DUMMYFUNCTION("IFERROR(TEXT((REGEXEXTRACT($C26, I$4)),""00""), ""&lt;&gt;"")"),"22")</f>
        <v>22</v>
      </c>
      <c r="J26" s="10" t="str">
        <f ca="1">IFERROR(__xludf.DUMMYFUNCTION("IFERROR(TEXT((REGEXEXTRACT($C26, J$4)),""00""), ""&lt;&gt;"")"),"3A")</f>
        <v>3A</v>
      </c>
      <c r="K26" s="10" t="str">
        <f ca="1">IFERROR(__xludf.DUMMYFUNCTION("IFERROR(TEXT((REGEXEXTRACT($C26, K$4)),""00""), ""&lt;&gt;"")"),"E9")</f>
        <v>E9</v>
      </c>
      <c r="L26" s="10" t="str">
        <f ca="1">IFERROR(__xludf.DUMMYFUNCTION("IFERROR(TEXT((REGEXEXTRACT($C26, L$4)),""00""), ""&lt;&gt;"")"),"FF")</f>
        <v>FF</v>
      </c>
      <c r="M26" s="10" t="str">
        <f ca="1">IFERROR(__xludf.DUMMYFUNCTION("IFERROR(TEXT((REGEXEXTRACT($C26, M$4)),""00""), ""&lt;&gt;"")"),"FF")</f>
        <v>FF</v>
      </c>
      <c r="N26" s="10" t="str">
        <f ca="1">IFERROR(__xludf.DUMMYFUNCTION("IFERROR(TEXT((REGEXEXTRACT($C26, N$4)),""00""), ""&lt;&gt;"")"),"FF")</f>
        <v>FF</v>
      </c>
      <c r="O26" s="10"/>
      <c r="P26" s="10" t="str">
        <f t="shared" ca="1" si="2"/>
        <v/>
      </c>
      <c r="Q26" s="10" t="str">
        <f t="shared" ca="1" si="1"/>
        <v/>
      </c>
      <c r="R26" s="10" t="str">
        <f t="shared" ca="1" si="3"/>
        <v/>
      </c>
      <c r="S26" s="10"/>
      <c r="T26" s="7" t="s">
        <v>282</v>
      </c>
      <c r="U26" s="10"/>
      <c r="V26" s="10"/>
      <c r="W26" s="10"/>
      <c r="X26" s="10"/>
      <c r="Y26" s="10"/>
      <c r="Z26" s="10"/>
      <c r="AA26" s="10"/>
      <c r="AB26" s="15"/>
    </row>
    <row r="27" spans="1:28" x14ac:dyDescent="0.2">
      <c r="A27" s="18" t="s">
        <v>40</v>
      </c>
      <c r="B27" s="8" t="str">
        <f ca="1">IFERROR(__xludf.DUMMYFUNCTION("IFERROR(REGEXEXTRACT($A27, B$4), ""&lt;&gt;"")"),"3D")</f>
        <v>3D</v>
      </c>
      <c r="C27" s="7" t="str">
        <f ca="1">IFERROR(__xludf.DUMMYFUNCTION("IFERROR(REGEXEXTRACT($A27, C$4), ""&lt;&gt;"")"),"01037F2278FFFFFF")</f>
        <v>01037F2278FFFFFF</v>
      </c>
      <c r="D27" s="7"/>
      <c r="E27" s="7" t="str">
        <f ca="1">IFERROR(__xludf.DUMMYFUNCTION("IFERROR(REGEXEXTRACT($C27, E$4), ""&lt;&gt;"")"),"01")</f>
        <v>01</v>
      </c>
      <c r="F27" s="7">
        <f ca="1">IFERROR(__xludf.DUMMYFUNCTION("IFERROR(HEX2DEC(REGEXEXTRACT($C27, F$4)), ""&lt;&gt;"")"),0)</f>
        <v>0</v>
      </c>
      <c r="G27" s="7">
        <f ca="1">IFERROR(__xludf.DUMMYFUNCTION("IFERROR(HEX2DEC(REGEXEXTRACT($C27, G$4)), ""&lt;&gt;"")"),3)</f>
        <v>3</v>
      </c>
      <c r="H27" s="7"/>
      <c r="I27" s="7" t="str">
        <f ca="1">IFERROR(__xludf.DUMMYFUNCTION("IFERROR(TEXT((REGEXEXTRACT($C27, I$4)),""00""), ""&lt;&gt;"")"),"7F")</f>
        <v>7F</v>
      </c>
      <c r="J27" s="7" t="str">
        <f ca="1">IFERROR(__xludf.DUMMYFUNCTION("IFERROR(TEXT((REGEXEXTRACT($C27, J$4)),""00""), ""&lt;&gt;"")"),"22")</f>
        <v>22</v>
      </c>
      <c r="K27" s="7" t="str">
        <f ca="1">IFERROR(__xludf.DUMMYFUNCTION("IFERROR(TEXT((REGEXEXTRACT($C27, K$4)),""00""), ""&lt;&gt;"")"),"78")</f>
        <v>78</v>
      </c>
      <c r="L27" s="7" t="str">
        <f ca="1">IFERROR(__xludf.DUMMYFUNCTION("IFERROR(TEXT((REGEXEXTRACT($C27, L$4)),""00""), ""&lt;&gt;"")"),"FF")</f>
        <v>FF</v>
      </c>
      <c r="M27" s="7" t="str">
        <f ca="1">IFERROR(__xludf.DUMMYFUNCTION("IFERROR(TEXT((REGEXEXTRACT($C27, M$4)),""00""), ""&lt;&gt;"")"),"FF")</f>
        <v>FF</v>
      </c>
      <c r="N27" s="7" t="str">
        <f ca="1">IFERROR(__xludf.DUMMYFUNCTION("IFERROR(TEXT((REGEXEXTRACT($C27, N$4)),""00""), ""&lt;&gt;"")"),"FF")</f>
        <v>FF</v>
      </c>
      <c r="O27" s="7"/>
      <c r="P27" s="7" t="str">
        <f t="shared" ca="1" si="2"/>
        <v/>
      </c>
      <c r="Q27" s="7" t="str">
        <f t="shared" ca="1" si="1"/>
        <v/>
      </c>
      <c r="R27" s="7" t="str">
        <f t="shared" ca="1" si="3"/>
        <v/>
      </c>
      <c r="S27" s="7"/>
      <c r="T27" s="7" t="s">
        <v>280</v>
      </c>
      <c r="U27" s="7"/>
      <c r="V27" s="7"/>
      <c r="W27" s="7"/>
      <c r="X27" s="7"/>
      <c r="Y27" s="7"/>
      <c r="Z27" s="7"/>
      <c r="AA27" s="7"/>
      <c r="AB27" s="19"/>
    </row>
    <row r="28" spans="1:28" x14ac:dyDescent="0.2">
      <c r="A28" s="18" t="s">
        <v>44</v>
      </c>
      <c r="B28" s="8" t="str">
        <f ca="1">IFERROR(__xludf.DUMMYFUNCTION("IFERROR(REGEXEXTRACT($A28, B$4), ""&lt;&gt;"")"),"3D")</f>
        <v>3D</v>
      </c>
      <c r="C28" s="7" t="str">
        <f ca="1">IFERROR(__xludf.DUMMYFUNCTION("IFERROR(REGEXEXTRACT($A28, C$4), ""&lt;&gt;"")"),"011008623AE90000")</f>
        <v>011008623AE90000</v>
      </c>
      <c r="D28" s="7"/>
      <c r="E28" s="7" t="str">
        <f ca="1">IFERROR(__xludf.DUMMYFUNCTION("IFERROR(REGEXEXTRACT($C28, E$4), ""&lt;&gt;"")"),"01")</f>
        <v>01</v>
      </c>
      <c r="F28" s="7">
        <f ca="1">IFERROR(__xludf.DUMMYFUNCTION("IFERROR(HEX2DEC(REGEXEXTRACT($C28, F$4)), ""&lt;&gt;"")"),1)</f>
        <v>1</v>
      </c>
      <c r="G28" s="7">
        <f ca="1">IFERROR(__xludf.DUMMYFUNCTION("IFERROR(HEX2DEC(REGEXEXTRACT($C28, G$4)), ""&lt;&gt;"")"),0)</f>
        <v>0</v>
      </c>
      <c r="H28" s="7"/>
      <c r="I28" s="7" t="str">
        <f ca="1">IFERROR(__xludf.DUMMYFUNCTION("IFERROR(TEXT((REGEXEXTRACT($C28, I$4)),""00""), ""&lt;&gt;"")"),"08")</f>
        <v>08</v>
      </c>
      <c r="J28" s="7" t="str">
        <f ca="1">IFERROR(__xludf.DUMMYFUNCTION("IFERROR(TEXT((REGEXEXTRACT($C28, J$4)),""00""), ""&lt;&gt;"")"),"62")</f>
        <v>62</v>
      </c>
      <c r="K28" s="7" t="str">
        <f ca="1">IFERROR(__xludf.DUMMYFUNCTION("IFERROR(TEXT((REGEXEXTRACT($C28, K$4)),""00""), ""&lt;&gt;"")"),"3A")</f>
        <v>3A</v>
      </c>
      <c r="L28" s="7" t="str">
        <f ca="1">IFERROR(__xludf.DUMMYFUNCTION("IFERROR(TEXT((REGEXEXTRACT($C28, L$4)),""00""), ""&lt;&gt;"")"),"E9")</f>
        <v>E9</v>
      </c>
      <c r="M28" s="7" t="str">
        <f ca="1">IFERROR(__xludf.DUMMYFUNCTION("IFERROR(TEXT((REGEXEXTRACT($C28, M$4)),""00""), ""&lt;&gt;"")"),"00")</f>
        <v>00</v>
      </c>
      <c r="N28" s="7" t="str">
        <f ca="1">IFERROR(__xludf.DUMMYFUNCTION("IFERROR(TEXT((REGEXEXTRACT($C28, N$4)),""00""), ""&lt;&gt;"")"),"00")</f>
        <v>00</v>
      </c>
      <c r="O28" s="7"/>
      <c r="P28" s="7" t="str">
        <f t="shared" ca="1" si="2"/>
        <v/>
      </c>
      <c r="Q28" s="7" t="str">
        <f t="shared" ca="1" si="1"/>
        <v/>
      </c>
      <c r="R28" s="7" t="str">
        <f t="shared" ca="1" si="3"/>
        <v/>
      </c>
      <c r="S28" s="7"/>
      <c r="T28" s="7" t="s">
        <v>283</v>
      </c>
      <c r="U28" s="7"/>
      <c r="V28" s="7"/>
      <c r="W28" s="7"/>
      <c r="X28" s="7"/>
      <c r="Y28" s="7"/>
      <c r="Z28" s="7"/>
      <c r="AA28" s="7"/>
      <c r="AB28" s="19"/>
    </row>
    <row r="29" spans="1:28" x14ac:dyDescent="0.2">
      <c r="A29" s="13" t="s">
        <v>42</v>
      </c>
      <c r="B29" s="16" t="str">
        <f ca="1">IFERROR(__xludf.DUMMYFUNCTION("IFERROR(REGEXEXTRACT($A29, B$4), ""&lt;&gt;"")"),"3D")</f>
        <v>3D</v>
      </c>
      <c r="C29" s="11" t="str">
        <f ca="1">IFERROR(__xludf.DUMMYFUNCTION("IFERROR(REGEXEXTRACT($A29, C$4), ""&lt;&gt;"")"),"0121000000FFFFFF")</f>
        <v>0121000000FFFFFF</v>
      </c>
      <c r="D29" s="11"/>
      <c r="E29" s="11" t="str">
        <f ca="1">IFERROR(__xludf.DUMMYFUNCTION("IFERROR(REGEXEXTRACT($C29, E$4), ""&lt;&gt;"")"),"01")</f>
        <v>01</v>
      </c>
      <c r="F29" s="11">
        <f ca="1">IFERROR(__xludf.DUMMYFUNCTION("IFERROR(HEX2DEC(REGEXEXTRACT($C29, F$4)), ""&lt;&gt;"")"),2)</f>
        <v>2</v>
      </c>
      <c r="G29" s="11">
        <f ca="1">IFERROR(__xludf.DUMMYFUNCTION("IFERROR(HEX2DEC(REGEXEXTRACT($C29, G$4)), ""&lt;&gt;"")"),1)</f>
        <v>1</v>
      </c>
      <c r="H29" s="11"/>
      <c r="I29" s="11" t="str">
        <f ca="1">IFERROR(__xludf.DUMMYFUNCTION("IFERROR(TEXT((REGEXEXTRACT($C29, I$4)),""00""), ""&lt;&gt;"")"),"00")</f>
        <v>00</v>
      </c>
      <c r="J29" s="11" t="str">
        <f ca="1">IFERROR(__xludf.DUMMYFUNCTION("IFERROR(TEXT((REGEXEXTRACT($C29, J$4)),""00""), ""&lt;&gt;"")"),"00")</f>
        <v>00</v>
      </c>
      <c r="K29" s="11" t="str">
        <f ca="1">IFERROR(__xludf.DUMMYFUNCTION("IFERROR(TEXT((REGEXEXTRACT($C29, K$4)),""00""), ""&lt;&gt;"")"),"00")</f>
        <v>00</v>
      </c>
      <c r="L29" s="11" t="str">
        <f ca="1">IFERROR(__xludf.DUMMYFUNCTION("IFERROR(TEXT((REGEXEXTRACT($C29, L$4)),""00""), ""&lt;&gt;"")"),"FF")</f>
        <v>FF</v>
      </c>
      <c r="M29" s="11" t="str">
        <f ca="1">IFERROR(__xludf.DUMMYFUNCTION("IFERROR(TEXT((REGEXEXTRACT($C29, M$4)),""00""), ""&lt;&gt;"")"),"FF")</f>
        <v>FF</v>
      </c>
      <c r="N29" s="11" t="str">
        <f ca="1">IFERROR(__xludf.DUMMYFUNCTION("IFERROR(TEXT((REGEXEXTRACT($C29, N$4)),""00""), ""&lt;&gt;"")"),"FF")</f>
        <v>FF</v>
      </c>
      <c r="O29" s="11"/>
      <c r="P29" s="11" t="str">
        <f t="shared" ca="1" si="2"/>
        <v/>
      </c>
      <c r="Q29" s="11" t="str">
        <f t="shared" ca="1" si="1"/>
        <v/>
      </c>
      <c r="R29" s="11" t="str">
        <f t="shared" ca="1" si="3"/>
        <v/>
      </c>
      <c r="S29" s="11"/>
      <c r="T29" s="7" t="s">
        <v>274</v>
      </c>
      <c r="U29" s="11"/>
      <c r="V29" s="11"/>
      <c r="W29" s="11"/>
      <c r="X29" s="11"/>
      <c r="Y29" s="11"/>
      <c r="Z29" s="11"/>
      <c r="AA29" s="11"/>
      <c r="AB29" s="17"/>
    </row>
    <row r="30" spans="1:28" x14ac:dyDescent="0.2">
      <c r="A30" s="7" t="s">
        <v>45</v>
      </c>
      <c r="B30" s="8" t="str">
        <f ca="1">IFERROR(__xludf.DUMMYFUNCTION("IFERROR(REGEXEXTRACT($A30, B$4), ""&lt;&gt;"")"),"3C")</f>
        <v>3C</v>
      </c>
      <c r="C30" s="7" t="str">
        <f ca="1">IFERROR(__xludf.DUMMYFUNCTION("IFERROR(REGEXEXTRACT($A30, C$4), ""&lt;&gt;"")"),"0103223AEAFFFFFF")</f>
        <v>0103223AEAFFFFFF</v>
      </c>
      <c r="D30" s="7"/>
      <c r="E30" s="7" t="str">
        <f ca="1">IFERROR(__xludf.DUMMYFUNCTION("IFERROR(REGEXEXTRACT($C30, E$4), ""&lt;&gt;"")"),"01")</f>
        <v>01</v>
      </c>
      <c r="F30" s="7">
        <f ca="1">IFERROR(__xludf.DUMMYFUNCTION("IFERROR(HEX2DEC(REGEXEXTRACT($C30, F$4)), ""&lt;&gt;"")"),0)</f>
        <v>0</v>
      </c>
      <c r="G30" s="7">
        <f ca="1">IFERROR(__xludf.DUMMYFUNCTION("IFERROR(HEX2DEC(REGEXEXTRACT($C30, G$4)), ""&lt;&gt;"")"),3)</f>
        <v>3</v>
      </c>
      <c r="H30" s="7"/>
      <c r="I30" s="7" t="str">
        <f ca="1">IFERROR(__xludf.DUMMYFUNCTION("IFERROR(TEXT((REGEXEXTRACT($C30, I$4)),""00""), ""&lt;&gt;"")"),"22")</f>
        <v>22</v>
      </c>
      <c r="J30" s="7" t="str">
        <f ca="1">IFERROR(__xludf.DUMMYFUNCTION("IFERROR(TEXT((REGEXEXTRACT($C30, J$4)),""00""), ""&lt;&gt;"")"),"3A")</f>
        <v>3A</v>
      </c>
      <c r="K30" s="7" t="str">
        <f ca="1">IFERROR(__xludf.DUMMYFUNCTION("IFERROR(TEXT((REGEXEXTRACT($C30, K$4)),""00""), ""&lt;&gt;"")"),"EA")</f>
        <v>EA</v>
      </c>
      <c r="L30" s="7" t="str">
        <f ca="1">IFERROR(__xludf.DUMMYFUNCTION("IFERROR(TEXT((REGEXEXTRACT($C30, L$4)),""00""), ""&lt;&gt;"")"),"FF")</f>
        <v>FF</v>
      </c>
      <c r="M30" s="7" t="str">
        <f ca="1">IFERROR(__xludf.DUMMYFUNCTION("IFERROR(TEXT((REGEXEXTRACT($C30, M$4)),""00""), ""&lt;&gt;"")"),"FF")</f>
        <v>FF</v>
      </c>
      <c r="N30" s="7" t="str">
        <f ca="1">IFERROR(__xludf.DUMMYFUNCTION("IFERROR(TEXT((REGEXEXTRACT($C30, N$4)),""00""), ""&lt;&gt;"")"),"FF")</f>
        <v>FF</v>
      </c>
      <c r="O30" s="7"/>
      <c r="P30" s="7" t="str">
        <f t="shared" ca="1" si="2"/>
        <v/>
      </c>
      <c r="Q30" s="7" t="str">
        <f t="shared" ca="1" si="1"/>
        <v/>
      </c>
      <c r="R30" s="7" t="str">
        <f t="shared" ca="1" si="3"/>
        <v/>
      </c>
      <c r="S30" s="7"/>
      <c r="T30" s="7" t="s">
        <v>284</v>
      </c>
      <c r="U30" s="7"/>
      <c r="V30" s="7"/>
      <c r="W30" s="7"/>
      <c r="X30" s="7"/>
      <c r="Y30" s="7"/>
      <c r="Z30" s="7"/>
      <c r="AA30" s="7"/>
      <c r="AB30" s="7"/>
    </row>
    <row r="31" spans="1:28" x14ac:dyDescent="0.2">
      <c r="A31" s="7" t="s">
        <v>40</v>
      </c>
      <c r="B31" s="8" t="str">
        <f ca="1">IFERROR(__xludf.DUMMYFUNCTION("IFERROR(REGEXEXTRACT($A31, B$4), ""&lt;&gt;"")"),"3D")</f>
        <v>3D</v>
      </c>
      <c r="C31" s="7" t="str">
        <f ca="1">IFERROR(__xludf.DUMMYFUNCTION("IFERROR(REGEXEXTRACT($A31, C$4), ""&lt;&gt;"")"),"01037F2278FFFFFF")</f>
        <v>01037F2278FFFFFF</v>
      </c>
      <c r="D31" s="7"/>
      <c r="E31" s="7" t="str">
        <f ca="1">IFERROR(__xludf.DUMMYFUNCTION("IFERROR(REGEXEXTRACT($C31, E$4), ""&lt;&gt;"")"),"01")</f>
        <v>01</v>
      </c>
      <c r="F31" s="7">
        <f ca="1">IFERROR(__xludf.DUMMYFUNCTION("IFERROR(HEX2DEC(REGEXEXTRACT($C31, F$4)), ""&lt;&gt;"")"),0)</f>
        <v>0</v>
      </c>
      <c r="G31" s="7">
        <f ca="1">IFERROR(__xludf.DUMMYFUNCTION("IFERROR(HEX2DEC(REGEXEXTRACT($C31, G$4)), ""&lt;&gt;"")"),3)</f>
        <v>3</v>
      </c>
      <c r="H31" s="7"/>
      <c r="I31" s="7" t="str">
        <f ca="1">IFERROR(__xludf.DUMMYFUNCTION("IFERROR(TEXT((REGEXEXTRACT($C31, I$4)),""00""), ""&lt;&gt;"")"),"7F")</f>
        <v>7F</v>
      </c>
      <c r="J31" s="7" t="str">
        <f ca="1">IFERROR(__xludf.DUMMYFUNCTION("IFERROR(TEXT((REGEXEXTRACT($C31, J$4)),""00""), ""&lt;&gt;"")"),"22")</f>
        <v>22</v>
      </c>
      <c r="K31" s="7" t="str">
        <f ca="1">IFERROR(__xludf.DUMMYFUNCTION("IFERROR(TEXT((REGEXEXTRACT($C31, K$4)),""00""), ""&lt;&gt;"")"),"78")</f>
        <v>78</v>
      </c>
      <c r="L31" s="7" t="str">
        <f ca="1">IFERROR(__xludf.DUMMYFUNCTION("IFERROR(TEXT((REGEXEXTRACT($C31, L$4)),""00""), ""&lt;&gt;"")"),"FF")</f>
        <v>FF</v>
      </c>
      <c r="M31" s="7" t="str">
        <f ca="1">IFERROR(__xludf.DUMMYFUNCTION("IFERROR(TEXT((REGEXEXTRACT($C31, M$4)),""00""), ""&lt;&gt;"")"),"FF")</f>
        <v>FF</v>
      </c>
      <c r="N31" s="7" t="str">
        <f ca="1">IFERROR(__xludf.DUMMYFUNCTION("IFERROR(TEXT((REGEXEXTRACT($C31, N$4)),""00""), ""&lt;&gt;"")"),"FF")</f>
        <v>FF</v>
      </c>
      <c r="O31" s="7"/>
      <c r="P31" s="7" t="str">
        <f t="shared" ca="1" si="2"/>
        <v/>
      </c>
      <c r="Q31" s="7" t="str">
        <f t="shared" ca="1" si="1"/>
        <v/>
      </c>
      <c r="R31" s="7" t="str">
        <f t="shared" ca="1" si="3"/>
        <v/>
      </c>
      <c r="S31" s="7"/>
      <c r="T31" s="7" t="s">
        <v>280</v>
      </c>
      <c r="U31" s="7"/>
      <c r="V31" s="7"/>
      <c r="W31" s="7"/>
      <c r="X31" s="7"/>
      <c r="Y31" s="7"/>
      <c r="Z31" s="7"/>
      <c r="AA31" s="7"/>
      <c r="AB31" s="7"/>
    </row>
    <row r="32" spans="1:28" x14ac:dyDescent="0.2">
      <c r="A32" s="7" t="s">
        <v>46</v>
      </c>
      <c r="B32" s="8" t="str">
        <f ca="1">IFERROR(__xludf.DUMMYFUNCTION("IFERROR(REGEXEXTRACT($A32, B$4), ""&lt;&gt;"")"),"3D")</f>
        <v>3D</v>
      </c>
      <c r="C32" s="7" t="str">
        <f ca="1">IFERROR(__xludf.DUMMYFUNCTION("IFERROR(REGEXEXTRACT($A32, C$4), ""&lt;&gt;"")"),"011008623AEA0000")</f>
        <v>011008623AEA0000</v>
      </c>
      <c r="D32" s="7"/>
      <c r="E32" s="7" t="str">
        <f ca="1">IFERROR(__xludf.DUMMYFUNCTION("IFERROR(REGEXEXTRACT($C32, E$4), ""&lt;&gt;"")"),"01")</f>
        <v>01</v>
      </c>
      <c r="F32" s="7">
        <f ca="1">IFERROR(__xludf.DUMMYFUNCTION("IFERROR(HEX2DEC(REGEXEXTRACT($C32, F$4)), ""&lt;&gt;"")"),1)</f>
        <v>1</v>
      </c>
      <c r="G32" s="7">
        <f ca="1">IFERROR(__xludf.DUMMYFUNCTION("IFERROR(HEX2DEC(REGEXEXTRACT($C32, G$4)), ""&lt;&gt;"")"),0)</f>
        <v>0</v>
      </c>
      <c r="H32" s="7"/>
      <c r="I32" s="7" t="str">
        <f ca="1">IFERROR(__xludf.DUMMYFUNCTION("IFERROR(TEXT((REGEXEXTRACT($C32, I$4)),""00""), ""&lt;&gt;"")"),"08")</f>
        <v>08</v>
      </c>
      <c r="J32" s="7" t="str">
        <f ca="1">IFERROR(__xludf.DUMMYFUNCTION("IFERROR(TEXT((REGEXEXTRACT($C32, J$4)),""00""), ""&lt;&gt;"")"),"62")</f>
        <v>62</v>
      </c>
      <c r="K32" s="7" t="str">
        <f ca="1">IFERROR(__xludf.DUMMYFUNCTION("IFERROR(TEXT((REGEXEXTRACT($C32, K$4)),""00""), ""&lt;&gt;"")"),"3A")</f>
        <v>3A</v>
      </c>
      <c r="L32" s="7" t="str">
        <f ca="1">IFERROR(__xludf.DUMMYFUNCTION("IFERROR(TEXT((REGEXEXTRACT($C32, L$4)),""00""), ""&lt;&gt;"")"),"EA")</f>
        <v>EA</v>
      </c>
      <c r="M32" s="7" t="str">
        <f ca="1">IFERROR(__xludf.DUMMYFUNCTION("IFERROR(TEXT((REGEXEXTRACT($C32, M$4)),""00""), ""&lt;&gt;"")"),"00")</f>
        <v>00</v>
      </c>
      <c r="N32" s="7" t="str">
        <f ca="1">IFERROR(__xludf.DUMMYFUNCTION("IFERROR(TEXT((REGEXEXTRACT($C32, N$4)),""00""), ""&lt;&gt;"")"),"00")</f>
        <v>00</v>
      </c>
      <c r="O32" s="7"/>
      <c r="P32" s="7" t="str">
        <f t="shared" ca="1" si="2"/>
        <v/>
      </c>
      <c r="Q32" s="7" t="str">
        <f t="shared" ca="1" si="1"/>
        <v/>
      </c>
      <c r="R32" s="7" t="str">
        <f t="shared" ca="1" si="3"/>
        <v/>
      </c>
      <c r="S32" s="7"/>
      <c r="T32" s="7" t="s">
        <v>285</v>
      </c>
      <c r="U32" s="7"/>
      <c r="V32" s="7"/>
      <c r="W32" s="7"/>
      <c r="X32" s="7"/>
      <c r="Y32" s="7"/>
      <c r="Z32" s="7"/>
      <c r="AA32" s="7"/>
      <c r="AB32" s="7"/>
    </row>
    <row r="33" spans="1:28" x14ac:dyDescent="0.2">
      <c r="A33" s="7" t="s">
        <v>42</v>
      </c>
      <c r="B33" s="8" t="str">
        <f ca="1">IFERROR(__xludf.DUMMYFUNCTION("IFERROR(REGEXEXTRACT($A33, B$4), ""&lt;&gt;"")"),"3D")</f>
        <v>3D</v>
      </c>
      <c r="C33" s="7" t="str">
        <f ca="1">IFERROR(__xludf.DUMMYFUNCTION("IFERROR(REGEXEXTRACT($A33, C$4), ""&lt;&gt;"")"),"0121000000FFFFFF")</f>
        <v>0121000000FFFFFF</v>
      </c>
      <c r="D33" s="7"/>
      <c r="E33" s="7" t="str">
        <f ca="1">IFERROR(__xludf.DUMMYFUNCTION("IFERROR(REGEXEXTRACT($C33, E$4), ""&lt;&gt;"")"),"01")</f>
        <v>01</v>
      </c>
      <c r="F33" s="7">
        <f ca="1">IFERROR(__xludf.DUMMYFUNCTION("IFERROR(HEX2DEC(REGEXEXTRACT($C33, F$4)), ""&lt;&gt;"")"),2)</f>
        <v>2</v>
      </c>
      <c r="G33" s="7">
        <f ca="1">IFERROR(__xludf.DUMMYFUNCTION("IFERROR(HEX2DEC(REGEXEXTRACT($C33, G$4)), ""&lt;&gt;"")"),1)</f>
        <v>1</v>
      </c>
      <c r="H33" s="7"/>
      <c r="I33" s="7" t="str">
        <f ca="1">IFERROR(__xludf.DUMMYFUNCTION("IFERROR(TEXT((REGEXEXTRACT($C33, I$4)),""00""), ""&lt;&gt;"")"),"00")</f>
        <v>00</v>
      </c>
      <c r="J33" s="7" t="str">
        <f ca="1">IFERROR(__xludf.DUMMYFUNCTION("IFERROR(TEXT((REGEXEXTRACT($C33, J$4)),""00""), ""&lt;&gt;"")"),"00")</f>
        <v>00</v>
      </c>
      <c r="K33" s="7" t="str">
        <f ca="1">IFERROR(__xludf.DUMMYFUNCTION("IFERROR(TEXT((REGEXEXTRACT($C33, K$4)),""00""), ""&lt;&gt;"")"),"00")</f>
        <v>00</v>
      </c>
      <c r="L33" s="7" t="str">
        <f ca="1">IFERROR(__xludf.DUMMYFUNCTION("IFERROR(TEXT((REGEXEXTRACT($C33, L$4)),""00""), ""&lt;&gt;"")"),"FF")</f>
        <v>FF</v>
      </c>
      <c r="M33" s="7" t="str">
        <f ca="1">IFERROR(__xludf.DUMMYFUNCTION("IFERROR(TEXT((REGEXEXTRACT($C33, M$4)),""00""), ""&lt;&gt;"")"),"FF")</f>
        <v>FF</v>
      </c>
      <c r="N33" s="7" t="str">
        <f ca="1">IFERROR(__xludf.DUMMYFUNCTION("IFERROR(TEXT((REGEXEXTRACT($C33, N$4)),""00""), ""&lt;&gt;"")"),"FF")</f>
        <v>FF</v>
      </c>
      <c r="O33" s="7"/>
      <c r="P33" s="7" t="str">
        <f t="shared" ca="1" si="2"/>
        <v/>
      </c>
      <c r="Q33" s="7" t="str">
        <f t="shared" ca="1" si="1"/>
        <v/>
      </c>
      <c r="R33" s="7" t="str">
        <f t="shared" ca="1" si="3"/>
        <v/>
      </c>
      <c r="S33" s="7"/>
      <c r="T33" s="7" t="s">
        <v>274</v>
      </c>
      <c r="U33" s="7"/>
      <c r="V33" s="7"/>
      <c r="W33" s="7"/>
      <c r="X33" s="7"/>
      <c r="Y33" s="7"/>
      <c r="Z33" s="7"/>
      <c r="AA33" s="7"/>
      <c r="AB33" s="7"/>
    </row>
    <row r="34" spans="1:28" x14ac:dyDescent="0.2">
      <c r="A34" s="7" t="s">
        <v>47</v>
      </c>
      <c r="B34" s="8" t="str">
        <f ca="1">IFERROR(__xludf.DUMMYFUNCTION("IFERROR(REGEXEXTRACT($A34, B$4), ""&lt;&gt;"")"),"3C")</f>
        <v>3C</v>
      </c>
      <c r="C34" s="7" t="str">
        <f ca="1">IFERROR(__xludf.DUMMYFUNCTION("IFERROR(REGEXEXTRACT($A34, C$4), ""&lt;&gt;"")"),"0103223AEBFFFFFF")</f>
        <v>0103223AEBFFFFFF</v>
      </c>
      <c r="D34" s="7"/>
      <c r="E34" s="7" t="str">
        <f ca="1">IFERROR(__xludf.DUMMYFUNCTION("IFERROR(REGEXEXTRACT($C34, E$4), ""&lt;&gt;"")"),"01")</f>
        <v>01</v>
      </c>
      <c r="F34" s="7">
        <f ca="1">IFERROR(__xludf.DUMMYFUNCTION("IFERROR(HEX2DEC(REGEXEXTRACT($C34, F$4)), ""&lt;&gt;"")"),0)</f>
        <v>0</v>
      </c>
      <c r="G34" s="7">
        <f ca="1">IFERROR(__xludf.DUMMYFUNCTION("IFERROR(HEX2DEC(REGEXEXTRACT($C34, G$4)), ""&lt;&gt;"")"),3)</f>
        <v>3</v>
      </c>
      <c r="H34" s="7"/>
      <c r="I34" s="7" t="str">
        <f ca="1">IFERROR(__xludf.DUMMYFUNCTION("IFERROR(TEXT((REGEXEXTRACT($C34, I$4)),""00""), ""&lt;&gt;"")"),"22")</f>
        <v>22</v>
      </c>
      <c r="J34" s="7" t="str">
        <f ca="1">IFERROR(__xludf.DUMMYFUNCTION("IFERROR(TEXT((REGEXEXTRACT($C34, J$4)),""00""), ""&lt;&gt;"")"),"3A")</f>
        <v>3A</v>
      </c>
      <c r="K34" s="7" t="str">
        <f ca="1">IFERROR(__xludf.DUMMYFUNCTION("IFERROR(TEXT((REGEXEXTRACT($C34, K$4)),""00""), ""&lt;&gt;"")"),"EB")</f>
        <v>EB</v>
      </c>
      <c r="L34" s="7" t="str">
        <f ca="1">IFERROR(__xludf.DUMMYFUNCTION("IFERROR(TEXT((REGEXEXTRACT($C34, L$4)),""00""), ""&lt;&gt;"")"),"FF")</f>
        <v>FF</v>
      </c>
      <c r="M34" s="7" t="str">
        <f ca="1">IFERROR(__xludf.DUMMYFUNCTION("IFERROR(TEXT((REGEXEXTRACT($C34, M$4)),""00""), ""&lt;&gt;"")"),"FF")</f>
        <v>FF</v>
      </c>
      <c r="N34" s="7" t="str">
        <f ca="1">IFERROR(__xludf.DUMMYFUNCTION("IFERROR(TEXT((REGEXEXTRACT($C34, N$4)),""00""), ""&lt;&gt;"")"),"FF")</f>
        <v>FF</v>
      </c>
      <c r="O34" s="7"/>
      <c r="P34" s="7" t="str">
        <f t="shared" ca="1" si="2"/>
        <v/>
      </c>
      <c r="Q34" s="7" t="str">
        <f t="shared" ca="1" si="1"/>
        <v/>
      </c>
      <c r="R34" s="7" t="str">
        <f t="shared" ca="1" si="3"/>
        <v/>
      </c>
      <c r="S34" s="7"/>
      <c r="T34" s="7" t="s">
        <v>286</v>
      </c>
      <c r="U34" s="7"/>
      <c r="V34" s="7"/>
      <c r="W34" s="7"/>
      <c r="X34" s="7"/>
      <c r="Y34" s="7"/>
      <c r="Z34" s="7"/>
      <c r="AA34" s="7"/>
      <c r="AB34" s="7"/>
    </row>
    <row r="35" spans="1:28" x14ac:dyDescent="0.2">
      <c r="A35" s="7" t="s">
        <v>40</v>
      </c>
      <c r="B35" s="8" t="str">
        <f ca="1">IFERROR(__xludf.DUMMYFUNCTION("IFERROR(REGEXEXTRACT($A35, B$4), ""&lt;&gt;"")"),"3D")</f>
        <v>3D</v>
      </c>
      <c r="C35" s="7" t="str">
        <f ca="1">IFERROR(__xludf.DUMMYFUNCTION("IFERROR(REGEXEXTRACT($A35, C$4), ""&lt;&gt;"")"),"01037F2278FFFFFF")</f>
        <v>01037F2278FFFFFF</v>
      </c>
      <c r="D35" s="7"/>
      <c r="E35" s="7" t="str">
        <f ca="1">IFERROR(__xludf.DUMMYFUNCTION("IFERROR(REGEXEXTRACT($C35, E$4), ""&lt;&gt;"")"),"01")</f>
        <v>01</v>
      </c>
      <c r="F35" s="7">
        <f ca="1">IFERROR(__xludf.DUMMYFUNCTION("IFERROR(HEX2DEC(REGEXEXTRACT($C35, F$4)), ""&lt;&gt;"")"),0)</f>
        <v>0</v>
      </c>
      <c r="G35" s="7">
        <f ca="1">IFERROR(__xludf.DUMMYFUNCTION("IFERROR(HEX2DEC(REGEXEXTRACT($C35, G$4)), ""&lt;&gt;"")"),3)</f>
        <v>3</v>
      </c>
      <c r="H35" s="7"/>
      <c r="I35" s="7" t="str">
        <f ca="1">IFERROR(__xludf.DUMMYFUNCTION("IFERROR(TEXT((REGEXEXTRACT($C35, I$4)),""00""), ""&lt;&gt;"")"),"7F")</f>
        <v>7F</v>
      </c>
      <c r="J35" s="7" t="str">
        <f ca="1">IFERROR(__xludf.DUMMYFUNCTION("IFERROR(TEXT((REGEXEXTRACT($C35, J$4)),""00""), ""&lt;&gt;"")"),"22")</f>
        <v>22</v>
      </c>
      <c r="K35" s="7" t="str">
        <f ca="1">IFERROR(__xludf.DUMMYFUNCTION("IFERROR(TEXT((REGEXEXTRACT($C35, K$4)),""00""), ""&lt;&gt;"")"),"78")</f>
        <v>78</v>
      </c>
      <c r="L35" s="7" t="str">
        <f ca="1">IFERROR(__xludf.DUMMYFUNCTION("IFERROR(TEXT((REGEXEXTRACT($C35, L$4)),""00""), ""&lt;&gt;"")"),"FF")</f>
        <v>FF</v>
      </c>
      <c r="M35" s="7" t="str">
        <f ca="1">IFERROR(__xludf.DUMMYFUNCTION("IFERROR(TEXT((REGEXEXTRACT($C35, M$4)),""00""), ""&lt;&gt;"")"),"FF")</f>
        <v>FF</v>
      </c>
      <c r="N35" s="7" t="str">
        <f ca="1">IFERROR(__xludf.DUMMYFUNCTION("IFERROR(TEXT((REGEXEXTRACT($C35, N$4)),""00""), ""&lt;&gt;"")"),"FF")</f>
        <v>FF</v>
      </c>
      <c r="O35" s="7"/>
      <c r="P35" s="7" t="str">
        <f t="shared" ca="1" si="2"/>
        <v/>
      </c>
      <c r="Q35" s="7" t="str">
        <f t="shared" ca="1" si="1"/>
        <v/>
      </c>
      <c r="R35" s="7" t="str">
        <f t="shared" ca="1" si="3"/>
        <v/>
      </c>
      <c r="S35" s="7"/>
      <c r="T35" s="7" t="s">
        <v>280</v>
      </c>
      <c r="U35" s="7"/>
      <c r="V35" s="7"/>
      <c r="W35" s="7"/>
      <c r="X35" s="7"/>
      <c r="Y35" s="7"/>
      <c r="Z35" s="7"/>
      <c r="AA35" s="7"/>
      <c r="AB35" s="7"/>
    </row>
    <row r="36" spans="1:28" x14ac:dyDescent="0.2">
      <c r="A36" s="7" t="s">
        <v>48</v>
      </c>
      <c r="B36" s="8" t="str">
        <f ca="1">IFERROR(__xludf.DUMMYFUNCTION("IFERROR(REGEXEXTRACT($A36, B$4), ""&lt;&gt;"")"),"3D")</f>
        <v>3D</v>
      </c>
      <c r="C36" s="7" t="str">
        <f ca="1">IFERROR(__xludf.DUMMYFUNCTION("IFERROR(REGEXEXTRACT($A36, C$4), ""&lt;&gt;"")"),"011008623AEB0000")</f>
        <v>011008623AEB0000</v>
      </c>
      <c r="D36" s="7"/>
      <c r="E36" s="7" t="str">
        <f ca="1">IFERROR(__xludf.DUMMYFUNCTION("IFERROR(REGEXEXTRACT($C36, E$4), ""&lt;&gt;"")"),"01")</f>
        <v>01</v>
      </c>
      <c r="F36" s="7">
        <f ca="1">IFERROR(__xludf.DUMMYFUNCTION("IFERROR(HEX2DEC(REGEXEXTRACT($C36, F$4)), ""&lt;&gt;"")"),1)</f>
        <v>1</v>
      </c>
      <c r="G36" s="7">
        <f ca="1">IFERROR(__xludf.DUMMYFUNCTION("IFERROR(HEX2DEC(REGEXEXTRACT($C36, G$4)), ""&lt;&gt;"")"),0)</f>
        <v>0</v>
      </c>
      <c r="H36" s="7"/>
      <c r="I36" s="7" t="str">
        <f ca="1">IFERROR(__xludf.DUMMYFUNCTION("IFERROR(TEXT((REGEXEXTRACT($C36, I$4)),""00""), ""&lt;&gt;"")"),"08")</f>
        <v>08</v>
      </c>
      <c r="J36" s="7" t="str">
        <f ca="1">IFERROR(__xludf.DUMMYFUNCTION("IFERROR(TEXT((REGEXEXTRACT($C36, J$4)),""00""), ""&lt;&gt;"")"),"62")</f>
        <v>62</v>
      </c>
      <c r="K36" s="7" t="str">
        <f ca="1">IFERROR(__xludf.DUMMYFUNCTION("IFERROR(TEXT((REGEXEXTRACT($C36, K$4)),""00""), ""&lt;&gt;"")"),"3A")</f>
        <v>3A</v>
      </c>
      <c r="L36" s="7" t="str">
        <f ca="1">IFERROR(__xludf.DUMMYFUNCTION("IFERROR(TEXT((REGEXEXTRACT($C36, L$4)),""00""), ""&lt;&gt;"")"),"EB")</f>
        <v>EB</v>
      </c>
      <c r="M36" s="7" t="str">
        <f ca="1">IFERROR(__xludf.DUMMYFUNCTION("IFERROR(TEXT((REGEXEXTRACT($C36, M$4)),""00""), ""&lt;&gt;"")"),"00")</f>
        <v>00</v>
      </c>
      <c r="N36" s="7" t="str">
        <f ca="1">IFERROR(__xludf.DUMMYFUNCTION("IFERROR(TEXT((REGEXEXTRACT($C36, N$4)),""00""), ""&lt;&gt;"")"),"00")</f>
        <v>00</v>
      </c>
      <c r="O36" s="7"/>
      <c r="P36" s="7" t="str">
        <f t="shared" ca="1" si="2"/>
        <v/>
      </c>
      <c r="Q36" s="7" t="str">
        <f t="shared" ca="1" si="1"/>
        <v/>
      </c>
      <c r="R36" s="7" t="str">
        <f t="shared" ca="1" si="3"/>
        <v/>
      </c>
      <c r="S36" s="7"/>
      <c r="T36" s="7" t="s">
        <v>287</v>
      </c>
      <c r="U36" s="7"/>
      <c r="V36" s="7"/>
      <c r="W36" s="7"/>
      <c r="X36" s="7"/>
      <c r="Y36" s="7"/>
      <c r="Z36" s="7"/>
      <c r="AA36" s="7"/>
      <c r="AB36" s="7"/>
    </row>
    <row r="37" spans="1:28" x14ac:dyDescent="0.2">
      <c r="A37" s="7" t="s">
        <v>42</v>
      </c>
      <c r="B37" s="8" t="str">
        <f ca="1">IFERROR(__xludf.DUMMYFUNCTION("IFERROR(REGEXEXTRACT($A37, B$4), ""&lt;&gt;"")"),"3D")</f>
        <v>3D</v>
      </c>
      <c r="C37" s="7" t="str">
        <f ca="1">IFERROR(__xludf.DUMMYFUNCTION("IFERROR(REGEXEXTRACT($A37, C$4), ""&lt;&gt;"")"),"0121000000FFFFFF")</f>
        <v>0121000000FFFFFF</v>
      </c>
      <c r="D37" s="7"/>
      <c r="E37" s="7" t="str">
        <f ca="1">IFERROR(__xludf.DUMMYFUNCTION("IFERROR(REGEXEXTRACT($C37, E$4), ""&lt;&gt;"")"),"01")</f>
        <v>01</v>
      </c>
      <c r="F37" s="7">
        <f ca="1">IFERROR(__xludf.DUMMYFUNCTION("IFERROR(HEX2DEC(REGEXEXTRACT($C37, F$4)), ""&lt;&gt;"")"),2)</f>
        <v>2</v>
      </c>
      <c r="G37" s="7">
        <f ca="1">IFERROR(__xludf.DUMMYFUNCTION("IFERROR(HEX2DEC(REGEXEXTRACT($C37, G$4)), ""&lt;&gt;"")"),1)</f>
        <v>1</v>
      </c>
      <c r="H37" s="7"/>
      <c r="I37" s="7" t="str">
        <f ca="1">IFERROR(__xludf.DUMMYFUNCTION("IFERROR(TEXT((REGEXEXTRACT($C37, I$4)),""00""), ""&lt;&gt;"")"),"00")</f>
        <v>00</v>
      </c>
      <c r="J37" s="7" t="str">
        <f ca="1">IFERROR(__xludf.DUMMYFUNCTION("IFERROR(TEXT((REGEXEXTRACT($C37, J$4)),""00""), ""&lt;&gt;"")"),"00")</f>
        <v>00</v>
      </c>
      <c r="K37" s="7" t="str">
        <f ca="1">IFERROR(__xludf.DUMMYFUNCTION("IFERROR(TEXT((REGEXEXTRACT($C37, K$4)),""00""), ""&lt;&gt;"")"),"00")</f>
        <v>00</v>
      </c>
      <c r="L37" s="7" t="str">
        <f ca="1">IFERROR(__xludf.DUMMYFUNCTION("IFERROR(TEXT((REGEXEXTRACT($C37, L$4)),""00""), ""&lt;&gt;"")"),"FF")</f>
        <v>FF</v>
      </c>
      <c r="M37" s="7" t="str">
        <f ca="1">IFERROR(__xludf.DUMMYFUNCTION("IFERROR(TEXT((REGEXEXTRACT($C37, M$4)),""00""), ""&lt;&gt;"")"),"FF")</f>
        <v>FF</v>
      </c>
      <c r="N37" s="7" t="str">
        <f ca="1">IFERROR(__xludf.DUMMYFUNCTION("IFERROR(TEXT((REGEXEXTRACT($C37, N$4)),""00""), ""&lt;&gt;"")"),"FF")</f>
        <v>FF</v>
      </c>
      <c r="O37" s="7"/>
      <c r="P37" s="7" t="str">
        <f t="shared" ca="1" si="2"/>
        <v/>
      </c>
      <c r="Q37" s="7" t="str">
        <f t="shared" ca="1" si="1"/>
        <v/>
      </c>
      <c r="R37" s="7" t="str">
        <f t="shared" ca="1" si="3"/>
        <v/>
      </c>
      <c r="S37" s="7"/>
      <c r="T37" s="7" t="s">
        <v>274</v>
      </c>
      <c r="U37" s="7"/>
      <c r="V37" s="7"/>
      <c r="W37" s="7"/>
      <c r="X37" s="7"/>
      <c r="Y37" s="7"/>
      <c r="Z37" s="7"/>
      <c r="AA37" s="7"/>
      <c r="AB37" s="7"/>
    </row>
    <row r="38" spans="1:28" x14ac:dyDescent="0.2">
      <c r="A38" s="7" t="s">
        <v>49</v>
      </c>
      <c r="B38" s="8" t="str">
        <f ca="1">IFERROR(__xludf.DUMMYFUNCTION("IFERROR(REGEXEXTRACT($A38, B$4), ""&lt;&gt;"")"),"3C")</f>
        <v>3C</v>
      </c>
      <c r="C38" s="7" t="str">
        <f ca="1">IFERROR(__xludf.DUMMYFUNCTION("IFERROR(REGEXEXTRACT($A38, C$4), ""&lt;&gt;"")"),"0103223AECFFFFFF")</f>
        <v>0103223AECFFFFFF</v>
      </c>
      <c r="D38" s="7"/>
      <c r="E38" s="7" t="str">
        <f ca="1">IFERROR(__xludf.DUMMYFUNCTION("IFERROR(REGEXEXTRACT($C38, E$4), ""&lt;&gt;"")"),"01")</f>
        <v>01</v>
      </c>
      <c r="F38" s="7">
        <f ca="1">IFERROR(__xludf.DUMMYFUNCTION("IFERROR(HEX2DEC(REGEXEXTRACT($C38, F$4)), ""&lt;&gt;"")"),0)</f>
        <v>0</v>
      </c>
      <c r="G38" s="7">
        <f ca="1">IFERROR(__xludf.DUMMYFUNCTION("IFERROR(HEX2DEC(REGEXEXTRACT($C38, G$4)), ""&lt;&gt;"")"),3)</f>
        <v>3</v>
      </c>
      <c r="H38" s="7"/>
      <c r="I38" s="7" t="str">
        <f ca="1">IFERROR(__xludf.DUMMYFUNCTION("IFERROR(TEXT((REGEXEXTRACT($C38, I$4)),""00""), ""&lt;&gt;"")"),"22")</f>
        <v>22</v>
      </c>
      <c r="J38" s="7" t="str">
        <f ca="1">IFERROR(__xludf.DUMMYFUNCTION("IFERROR(TEXT((REGEXEXTRACT($C38, J$4)),""00""), ""&lt;&gt;"")"),"3A")</f>
        <v>3A</v>
      </c>
      <c r="K38" s="7" t="str">
        <f ca="1">IFERROR(__xludf.DUMMYFUNCTION("IFERROR(TEXT((REGEXEXTRACT($C38, K$4)),""00""), ""&lt;&gt;"")"),"EC")</f>
        <v>EC</v>
      </c>
      <c r="L38" s="7" t="str">
        <f ca="1">IFERROR(__xludf.DUMMYFUNCTION("IFERROR(TEXT((REGEXEXTRACT($C38, L$4)),""00""), ""&lt;&gt;"")"),"FF")</f>
        <v>FF</v>
      </c>
      <c r="M38" s="7" t="str">
        <f ca="1">IFERROR(__xludf.DUMMYFUNCTION("IFERROR(TEXT((REGEXEXTRACT($C38, M$4)),""00""), ""&lt;&gt;"")"),"FF")</f>
        <v>FF</v>
      </c>
      <c r="N38" s="7" t="str">
        <f ca="1">IFERROR(__xludf.DUMMYFUNCTION("IFERROR(TEXT((REGEXEXTRACT($C38, N$4)),""00""), ""&lt;&gt;"")"),"FF")</f>
        <v>FF</v>
      </c>
      <c r="O38" s="7"/>
      <c r="P38" s="7" t="str">
        <f t="shared" ca="1" si="2"/>
        <v/>
      </c>
      <c r="Q38" s="7" t="str">
        <f t="shared" ca="1" si="1"/>
        <v/>
      </c>
      <c r="R38" s="7" t="str">
        <f t="shared" ca="1" si="3"/>
        <v/>
      </c>
      <c r="S38" s="7"/>
      <c r="T38" s="7" t="s">
        <v>288</v>
      </c>
      <c r="U38" s="7"/>
      <c r="V38" s="7"/>
      <c r="W38" s="7"/>
      <c r="X38" s="7"/>
      <c r="Y38" s="7"/>
      <c r="Z38" s="7"/>
      <c r="AA38" s="7"/>
      <c r="AB38" s="7"/>
    </row>
    <row r="39" spans="1:28" x14ac:dyDescent="0.2">
      <c r="A39" s="7" t="s">
        <v>40</v>
      </c>
      <c r="B39" s="8" t="str">
        <f ca="1">IFERROR(__xludf.DUMMYFUNCTION("IFERROR(REGEXEXTRACT($A39, B$4), ""&lt;&gt;"")"),"3D")</f>
        <v>3D</v>
      </c>
      <c r="C39" s="7" t="str">
        <f ca="1">IFERROR(__xludf.DUMMYFUNCTION("IFERROR(REGEXEXTRACT($A39, C$4), ""&lt;&gt;"")"),"01037F2278FFFFFF")</f>
        <v>01037F2278FFFFFF</v>
      </c>
      <c r="D39" s="7"/>
      <c r="E39" s="7" t="str">
        <f ca="1">IFERROR(__xludf.DUMMYFUNCTION("IFERROR(REGEXEXTRACT($C39, E$4), ""&lt;&gt;"")"),"01")</f>
        <v>01</v>
      </c>
      <c r="F39" s="7">
        <f ca="1">IFERROR(__xludf.DUMMYFUNCTION("IFERROR(HEX2DEC(REGEXEXTRACT($C39, F$4)), ""&lt;&gt;"")"),0)</f>
        <v>0</v>
      </c>
      <c r="G39" s="7">
        <f ca="1">IFERROR(__xludf.DUMMYFUNCTION("IFERROR(HEX2DEC(REGEXEXTRACT($C39, G$4)), ""&lt;&gt;"")"),3)</f>
        <v>3</v>
      </c>
      <c r="H39" s="7"/>
      <c r="I39" s="7" t="str">
        <f ca="1">IFERROR(__xludf.DUMMYFUNCTION("IFERROR(TEXT((REGEXEXTRACT($C39, I$4)),""00""), ""&lt;&gt;"")"),"7F")</f>
        <v>7F</v>
      </c>
      <c r="J39" s="7" t="str">
        <f ca="1">IFERROR(__xludf.DUMMYFUNCTION("IFERROR(TEXT((REGEXEXTRACT($C39, J$4)),""00""), ""&lt;&gt;"")"),"22")</f>
        <v>22</v>
      </c>
      <c r="K39" s="7" t="str">
        <f ca="1">IFERROR(__xludf.DUMMYFUNCTION("IFERROR(TEXT((REGEXEXTRACT($C39, K$4)),""00""), ""&lt;&gt;"")"),"78")</f>
        <v>78</v>
      </c>
      <c r="L39" s="7" t="str">
        <f ca="1">IFERROR(__xludf.DUMMYFUNCTION("IFERROR(TEXT((REGEXEXTRACT($C39, L$4)),""00""), ""&lt;&gt;"")"),"FF")</f>
        <v>FF</v>
      </c>
      <c r="M39" s="7" t="str">
        <f ca="1">IFERROR(__xludf.DUMMYFUNCTION("IFERROR(TEXT((REGEXEXTRACT($C39, M$4)),""00""), ""&lt;&gt;"")"),"FF")</f>
        <v>FF</v>
      </c>
      <c r="N39" s="7" t="str">
        <f ca="1">IFERROR(__xludf.DUMMYFUNCTION("IFERROR(TEXT((REGEXEXTRACT($C39, N$4)),""00""), ""&lt;&gt;"")"),"FF")</f>
        <v>FF</v>
      </c>
      <c r="O39" s="7"/>
      <c r="P39" s="7" t="str">
        <f t="shared" ca="1" si="2"/>
        <v/>
      </c>
      <c r="Q39" s="7" t="str">
        <f t="shared" ca="1" si="1"/>
        <v/>
      </c>
      <c r="R39" s="7" t="str">
        <f t="shared" ca="1" si="3"/>
        <v/>
      </c>
      <c r="S39" s="7"/>
      <c r="T39" s="7" t="s">
        <v>280</v>
      </c>
      <c r="U39" s="7"/>
      <c r="V39" s="7"/>
      <c r="W39" s="7"/>
      <c r="X39" s="7"/>
      <c r="Y39" s="7"/>
      <c r="Z39" s="7"/>
      <c r="AA39" s="7"/>
      <c r="AB39" s="7"/>
    </row>
    <row r="40" spans="1:28" x14ac:dyDescent="0.2">
      <c r="A40" s="7" t="s">
        <v>50</v>
      </c>
      <c r="B40" s="8" t="str">
        <f ca="1">IFERROR(__xludf.DUMMYFUNCTION("IFERROR(REGEXEXTRACT($A40, B$4), ""&lt;&gt;"")"),"3D")</f>
        <v>3D</v>
      </c>
      <c r="C40" s="7" t="str">
        <f ca="1">IFERROR(__xludf.DUMMYFUNCTION("IFERROR(REGEXEXTRACT($A40, C$4), ""&lt;&gt;"")"),"011008623AEC0000")</f>
        <v>011008623AEC0000</v>
      </c>
      <c r="D40" s="7"/>
      <c r="E40" s="7" t="str">
        <f ca="1">IFERROR(__xludf.DUMMYFUNCTION("IFERROR(REGEXEXTRACT($C40, E$4), ""&lt;&gt;"")"),"01")</f>
        <v>01</v>
      </c>
      <c r="F40" s="7">
        <f ca="1">IFERROR(__xludf.DUMMYFUNCTION("IFERROR(HEX2DEC(REGEXEXTRACT($C40, F$4)), ""&lt;&gt;"")"),1)</f>
        <v>1</v>
      </c>
      <c r="G40" s="7">
        <f ca="1">IFERROR(__xludf.DUMMYFUNCTION("IFERROR(HEX2DEC(REGEXEXTRACT($C40, G$4)), ""&lt;&gt;"")"),0)</f>
        <v>0</v>
      </c>
      <c r="H40" s="7"/>
      <c r="I40" s="7" t="str">
        <f ca="1">IFERROR(__xludf.DUMMYFUNCTION("IFERROR(TEXT((REGEXEXTRACT($C40, I$4)),""00""), ""&lt;&gt;"")"),"08")</f>
        <v>08</v>
      </c>
      <c r="J40" s="7" t="str">
        <f ca="1">IFERROR(__xludf.DUMMYFUNCTION("IFERROR(TEXT((REGEXEXTRACT($C40, J$4)),""00""), ""&lt;&gt;"")"),"62")</f>
        <v>62</v>
      </c>
      <c r="K40" s="7" t="str">
        <f ca="1">IFERROR(__xludf.DUMMYFUNCTION("IFERROR(TEXT((REGEXEXTRACT($C40, K$4)),""00""), ""&lt;&gt;"")"),"3A")</f>
        <v>3A</v>
      </c>
      <c r="L40" s="7" t="str">
        <f ca="1">IFERROR(__xludf.DUMMYFUNCTION("IFERROR(TEXT((REGEXEXTRACT($C40, L$4)),""00""), ""&lt;&gt;"")"),"EC")</f>
        <v>EC</v>
      </c>
      <c r="M40" s="7" t="str">
        <f ca="1">IFERROR(__xludf.DUMMYFUNCTION("IFERROR(TEXT((REGEXEXTRACT($C40, M$4)),""00""), ""&lt;&gt;"")"),"00")</f>
        <v>00</v>
      </c>
      <c r="N40" s="7" t="str">
        <f ca="1">IFERROR(__xludf.DUMMYFUNCTION("IFERROR(TEXT((REGEXEXTRACT($C40, N$4)),""00""), ""&lt;&gt;"")"),"00")</f>
        <v>00</v>
      </c>
      <c r="O40" s="7"/>
      <c r="P40" s="7" t="str">
        <f t="shared" ca="1" si="2"/>
        <v/>
      </c>
      <c r="Q40" s="7" t="str">
        <f t="shared" ca="1" si="1"/>
        <v/>
      </c>
      <c r="R40" s="7" t="str">
        <f t="shared" ca="1" si="3"/>
        <v/>
      </c>
      <c r="S40" s="7"/>
      <c r="T40" s="7" t="s">
        <v>289</v>
      </c>
      <c r="U40" s="7"/>
      <c r="V40" s="7"/>
      <c r="W40" s="7"/>
      <c r="X40" s="7"/>
      <c r="Y40" s="7"/>
      <c r="Z40" s="7"/>
      <c r="AA40" s="7"/>
      <c r="AB40" s="7"/>
    </row>
    <row r="41" spans="1:28" x14ac:dyDescent="0.2">
      <c r="A41" s="7" t="s">
        <v>42</v>
      </c>
      <c r="B41" s="8" t="str">
        <f ca="1">IFERROR(__xludf.DUMMYFUNCTION("IFERROR(REGEXEXTRACT($A41, B$4), ""&lt;&gt;"")"),"3D")</f>
        <v>3D</v>
      </c>
      <c r="C41" s="7" t="str">
        <f ca="1">IFERROR(__xludf.DUMMYFUNCTION("IFERROR(REGEXEXTRACT($A41, C$4), ""&lt;&gt;"")"),"0121000000FFFFFF")</f>
        <v>0121000000FFFFFF</v>
      </c>
      <c r="D41" s="7"/>
      <c r="E41" s="7" t="str">
        <f ca="1">IFERROR(__xludf.DUMMYFUNCTION("IFERROR(REGEXEXTRACT($C41, E$4), ""&lt;&gt;"")"),"01")</f>
        <v>01</v>
      </c>
      <c r="F41" s="7">
        <f ca="1">IFERROR(__xludf.DUMMYFUNCTION("IFERROR(HEX2DEC(REGEXEXTRACT($C41, F$4)), ""&lt;&gt;"")"),2)</f>
        <v>2</v>
      </c>
      <c r="G41" s="7">
        <f ca="1">IFERROR(__xludf.DUMMYFUNCTION("IFERROR(HEX2DEC(REGEXEXTRACT($C41, G$4)), ""&lt;&gt;"")"),1)</f>
        <v>1</v>
      </c>
      <c r="H41" s="7"/>
      <c r="I41" s="7" t="str">
        <f ca="1">IFERROR(__xludf.DUMMYFUNCTION("IFERROR(TEXT((REGEXEXTRACT($C41, I$4)),""00""), ""&lt;&gt;"")"),"00")</f>
        <v>00</v>
      </c>
      <c r="J41" s="7" t="str">
        <f ca="1">IFERROR(__xludf.DUMMYFUNCTION("IFERROR(TEXT((REGEXEXTRACT($C41, J$4)),""00""), ""&lt;&gt;"")"),"00")</f>
        <v>00</v>
      </c>
      <c r="K41" s="7" t="str">
        <f ca="1">IFERROR(__xludf.DUMMYFUNCTION("IFERROR(TEXT((REGEXEXTRACT($C41, K$4)),""00""), ""&lt;&gt;"")"),"00")</f>
        <v>00</v>
      </c>
      <c r="L41" s="7" t="str">
        <f ca="1">IFERROR(__xludf.DUMMYFUNCTION("IFERROR(TEXT((REGEXEXTRACT($C41, L$4)),""00""), ""&lt;&gt;"")"),"FF")</f>
        <v>FF</v>
      </c>
      <c r="M41" s="7" t="str">
        <f ca="1">IFERROR(__xludf.DUMMYFUNCTION("IFERROR(TEXT((REGEXEXTRACT($C41, M$4)),""00""), ""&lt;&gt;"")"),"FF")</f>
        <v>FF</v>
      </c>
      <c r="N41" s="7" t="str">
        <f ca="1">IFERROR(__xludf.DUMMYFUNCTION("IFERROR(TEXT((REGEXEXTRACT($C41, N$4)),""00""), ""&lt;&gt;"")"),"FF")</f>
        <v>FF</v>
      </c>
      <c r="O41" s="7"/>
      <c r="P41" s="7" t="str">
        <f t="shared" ca="1" si="2"/>
        <v/>
      </c>
      <c r="Q41" s="7" t="str">
        <f t="shared" ca="1" si="1"/>
        <v/>
      </c>
      <c r="R41" s="7" t="str">
        <f t="shared" ca="1" si="3"/>
        <v/>
      </c>
      <c r="S41" s="7"/>
      <c r="T41" s="7" t="s">
        <v>274</v>
      </c>
      <c r="U41" s="7"/>
      <c r="V41" s="7"/>
      <c r="W41" s="7"/>
      <c r="X41" s="7"/>
      <c r="Y41" s="7"/>
      <c r="Z41" s="7"/>
      <c r="AA41" s="7"/>
      <c r="AB41" s="7"/>
    </row>
    <row r="42" spans="1:28" x14ac:dyDescent="0.2">
      <c r="A42" s="7" t="s">
        <v>51</v>
      </c>
      <c r="B42" s="8" t="str">
        <f ca="1">IFERROR(__xludf.DUMMYFUNCTION("IFERROR(REGEXEXTRACT($A42, B$4), ""&lt;&gt;"")"),"3C")</f>
        <v>3C</v>
      </c>
      <c r="C42" s="7" t="str">
        <f ca="1">IFERROR(__xludf.DUMMYFUNCTION("IFERROR(REGEXEXTRACT($A42, C$4), ""&lt;&gt;"")"),"0103223AEDFFFFFF")</f>
        <v>0103223AEDFFFFFF</v>
      </c>
      <c r="D42" s="7"/>
      <c r="E42" s="7" t="str">
        <f ca="1">IFERROR(__xludf.DUMMYFUNCTION("IFERROR(REGEXEXTRACT($C42, E$4), ""&lt;&gt;"")"),"01")</f>
        <v>01</v>
      </c>
      <c r="F42" s="7">
        <f ca="1">IFERROR(__xludf.DUMMYFUNCTION("IFERROR(HEX2DEC(REGEXEXTRACT($C42, F$4)), ""&lt;&gt;"")"),0)</f>
        <v>0</v>
      </c>
      <c r="G42" s="7">
        <f ca="1">IFERROR(__xludf.DUMMYFUNCTION("IFERROR(HEX2DEC(REGEXEXTRACT($C42, G$4)), ""&lt;&gt;"")"),3)</f>
        <v>3</v>
      </c>
      <c r="H42" s="7"/>
      <c r="I42" s="7" t="str">
        <f ca="1">IFERROR(__xludf.DUMMYFUNCTION("IFERROR(TEXT((REGEXEXTRACT($C42, I$4)),""00""), ""&lt;&gt;"")"),"22")</f>
        <v>22</v>
      </c>
      <c r="J42" s="7" t="str">
        <f ca="1">IFERROR(__xludf.DUMMYFUNCTION("IFERROR(TEXT((REGEXEXTRACT($C42, J$4)),""00""), ""&lt;&gt;"")"),"3A")</f>
        <v>3A</v>
      </c>
      <c r="K42" s="7" t="str">
        <f ca="1">IFERROR(__xludf.DUMMYFUNCTION("IFERROR(TEXT((REGEXEXTRACT($C42, K$4)),""00""), ""&lt;&gt;"")"),"ED")</f>
        <v>ED</v>
      </c>
      <c r="L42" s="7" t="str">
        <f ca="1">IFERROR(__xludf.DUMMYFUNCTION("IFERROR(TEXT((REGEXEXTRACT($C42, L$4)),""00""), ""&lt;&gt;"")"),"FF")</f>
        <v>FF</v>
      </c>
      <c r="M42" s="7" t="str">
        <f ca="1">IFERROR(__xludf.DUMMYFUNCTION("IFERROR(TEXT((REGEXEXTRACT($C42, M$4)),""00""), ""&lt;&gt;"")"),"FF")</f>
        <v>FF</v>
      </c>
      <c r="N42" s="7" t="str">
        <f ca="1">IFERROR(__xludf.DUMMYFUNCTION("IFERROR(TEXT((REGEXEXTRACT($C42, N$4)),""00""), ""&lt;&gt;"")"),"FF")</f>
        <v>FF</v>
      </c>
      <c r="O42" s="7"/>
      <c r="P42" s="7" t="str">
        <f t="shared" ca="1" si="2"/>
        <v/>
      </c>
      <c r="Q42" s="7" t="str">
        <f t="shared" ca="1" si="1"/>
        <v/>
      </c>
      <c r="R42" s="7" t="str">
        <f t="shared" ca="1" si="3"/>
        <v/>
      </c>
      <c r="S42" s="7"/>
      <c r="T42" s="7" t="s">
        <v>290</v>
      </c>
      <c r="U42" s="7"/>
      <c r="V42" s="7"/>
      <c r="W42" s="7"/>
      <c r="X42" s="7"/>
      <c r="Y42" s="7"/>
      <c r="Z42" s="7"/>
      <c r="AA42" s="7"/>
      <c r="AB42" s="7"/>
    </row>
    <row r="43" spans="1:28" x14ac:dyDescent="0.2">
      <c r="A43" s="7" t="s">
        <v>40</v>
      </c>
      <c r="B43" s="8" t="str">
        <f ca="1">IFERROR(__xludf.DUMMYFUNCTION("IFERROR(REGEXEXTRACT($A43, B$4), ""&lt;&gt;"")"),"3D")</f>
        <v>3D</v>
      </c>
      <c r="C43" s="7" t="str">
        <f ca="1">IFERROR(__xludf.DUMMYFUNCTION("IFERROR(REGEXEXTRACT($A43, C$4), ""&lt;&gt;"")"),"01037F2278FFFFFF")</f>
        <v>01037F2278FFFFFF</v>
      </c>
      <c r="D43" s="7"/>
      <c r="E43" s="7" t="str">
        <f ca="1">IFERROR(__xludf.DUMMYFUNCTION("IFERROR(REGEXEXTRACT($C43, E$4), ""&lt;&gt;"")"),"01")</f>
        <v>01</v>
      </c>
      <c r="F43" s="7">
        <f ca="1">IFERROR(__xludf.DUMMYFUNCTION("IFERROR(HEX2DEC(REGEXEXTRACT($C43, F$4)), ""&lt;&gt;"")"),0)</f>
        <v>0</v>
      </c>
      <c r="G43" s="7">
        <f ca="1">IFERROR(__xludf.DUMMYFUNCTION("IFERROR(HEX2DEC(REGEXEXTRACT($C43, G$4)), ""&lt;&gt;"")"),3)</f>
        <v>3</v>
      </c>
      <c r="H43" s="7"/>
      <c r="I43" s="7" t="str">
        <f ca="1">IFERROR(__xludf.DUMMYFUNCTION("IFERROR(TEXT((REGEXEXTRACT($C43, I$4)),""00""), ""&lt;&gt;"")"),"7F")</f>
        <v>7F</v>
      </c>
      <c r="J43" s="7" t="str">
        <f ca="1">IFERROR(__xludf.DUMMYFUNCTION("IFERROR(TEXT((REGEXEXTRACT($C43, J$4)),""00""), ""&lt;&gt;"")"),"22")</f>
        <v>22</v>
      </c>
      <c r="K43" s="7" t="str">
        <f ca="1">IFERROR(__xludf.DUMMYFUNCTION("IFERROR(TEXT((REGEXEXTRACT($C43, K$4)),""00""), ""&lt;&gt;"")"),"78")</f>
        <v>78</v>
      </c>
      <c r="L43" s="7" t="str">
        <f ca="1">IFERROR(__xludf.DUMMYFUNCTION("IFERROR(TEXT((REGEXEXTRACT($C43, L$4)),""00""), ""&lt;&gt;"")"),"FF")</f>
        <v>FF</v>
      </c>
      <c r="M43" s="7" t="str">
        <f ca="1">IFERROR(__xludf.DUMMYFUNCTION("IFERROR(TEXT((REGEXEXTRACT($C43, M$4)),""00""), ""&lt;&gt;"")"),"FF")</f>
        <v>FF</v>
      </c>
      <c r="N43" s="7" t="str">
        <f ca="1">IFERROR(__xludf.DUMMYFUNCTION("IFERROR(TEXT((REGEXEXTRACT($C43, N$4)),""00""), ""&lt;&gt;"")"),"FF")</f>
        <v>FF</v>
      </c>
      <c r="O43" s="7"/>
      <c r="P43" s="7" t="str">
        <f t="shared" ca="1" si="2"/>
        <v/>
      </c>
      <c r="Q43" s="7" t="str">
        <f t="shared" ca="1" si="1"/>
        <v/>
      </c>
      <c r="R43" s="7" t="str">
        <f t="shared" ca="1" si="3"/>
        <v/>
      </c>
      <c r="S43" s="7"/>
      <c r="T43" s="7" t="s">
        <v>280</v>
      </c>
      <c r="U43" s="7"/>
      <c r="V43" s="7"/>
      <c r="W43" s="7"/>
      <c r="X43" s="7"/>
      <c r="Y43" s="7"/>
      <c r="Z43" s="7"/>
      <c r="AA43" s="7"/>
      <c r="AB43" s="7"/>
    </row>
    <row r="44" spans="1:28" x14ac:dyDescent="0.2">
      <c r="A44" s="7" t="s">
        <v>52</v>
      </c>
      <c r="B44" s="8" t="str">
        <f ca="1">IFERROR(__xludf.DUMMYFUNCTION("IFERROR(REGEXEXTRACT($A44, B$4), ""&lt;&gt;"")"),"3D")</f>
        <v>3D</v>
      </c>
      <c r="C44" s="7" t="str">
        <f ca="1">IFERROR(__xludf.DUMMYFUNCTION("IFERROR(REGEXEXTRACT($A44, C$4), ""&lt;&gt;"")"),"011008623AED0000")</f>
        <v>011008623AED0000</v>
      </c>
      <c r="D44" s="7"/>
      <c r="E44" s="7" t="str">
        <f ca="1">IFERROR(__xludf.DUMMYFUNCTION("IFERROR(REGEXEXTRACT($C44, E$4), ""&lt;&gt;"")"),"01")</f>
        <v>01</v>
      </c>
      <c r="F44" s="7">
        <f ca="1">IFERROR(__xludf.DUMMYFUNCTION("IFERROR(HEX2DEC(REGEXEXTRACT($C44, F$4)), ""&lt;&gt;"")"),1)</f>
        <v>1</v>
      </c>
      <c r="G44" s="7">
        <f ca="1">IFERROR(__xludf.DUMMYFUNCTION("IFERROR(HEX2DEC(REGEXEXTRACT($C44, G$4)), ""&lt;&gt;"")"),0)</f>
        <v>0</v>
      </c>
      <c r="H44" s="7"/>
      <c r="I44" s="7" t="str">
        <f ca="1">IFERROR(__xludf.DUMMYFUNCTION("IFERROR(TEXT((REGEXEXTRACT($C44, I$4)),""00""), ""&lt;&gt;"")"),"08")</f>
        <v>08</v>
      </c>
      <c r="J44" s="7" t="str">
        <f ca="1">IFERROR(__xludf.DUMMYFUNCTION("IFERROR(TEXT((REGEXEXTRACT($C44, J$4)),""00""), ""&lt;&gt;"")"),"62")</f>
        <v>62</v>
      </c>
      <c r="K44" s="7" t="str">
        <f ca="1">IFERROR(__xludf.DUMMYFUNCTION("IFERROR(TEXT((REGEXEXTRACT($C44, K$4)),""00""), ""&lt;&gt;"")"),"3A")</f>
        <v>3A</v>
      </c>
      <c r="L44" s="7" t="str">
        <f ca="1">IFERROR(__xludf.DUMMYFUNCTION("IFERROR(TEXT((REGEXEXTRACT($C44, L$4)),""00""), ""&lt;&gt;"")"),"ED")</f>
        <v>ED</v>
      </c>
      <c r="M44" s="7" t="str">
        <f ca="1">IFERROR(__xludf.DUMMYFUNCTION("IFERROR(TEXT((REGEXEXTRACT($C44, M$4)),""00""), ""&lt;&gt;"")"),"00")</f>
        <v>00</v>
      </c>
      <c r="N44" s="7" t="str">
        <f ca="1">IFERROR(__xludf.DUMMYFUNCTION("IFERROR(TEXT((REGEXEXTRACT($C44, N$4)),""00""), ""&lt;&gt;"")"),"00")</f>
        <v>00</v>
      </c>
      <c r="O44" s="7"/>
      <c r="P44" s="7" t="str">
        <f t="shared" ca="1" si="2"/>
        <v/>
      </c>
      <c r="Q44" s="7" t="str">
        <f t="shared" ca="1" si="1"/>
        <v/>
      </c>
      <c r="R44" s="7" t="str">
        <f t="shared" ca="1" si="3"/>
        <v/>
      </c>
      <c r="S44" s="7"/>
      <c r="T44" s="7" t="s">
        <v>291</v>
      </c>
      <c r="U44" s="7"/>
      <c r="V44" s="7"/>
      <c r="W44" s="7"/>
      <c r="X44" s="7"/>
      <c r="Y44" s="7"/>
      <c r="Z44" s="7"/>
      <c r="AA44" s="7"/>
      <c r="AB44" s="7"/>
    </row>
    <row r="45" spans="1:28" x14ac:dyDescent="0.2">
      <c r="A45" s="7" t="s">
        <v>42</v>
      </c>
      <c r="B45" s="8" t="str">
        <f ca="1">IFERROR(__xludf.DUMMYFUNCTION("IFERROR(REGEXEXTRACT($A45, B$4), ""&lt;&gt;"")"),"3D")</f>
        <v>3D</v>
      </c>
      <c r="C45" s="7" t="str">
        <f ca="1">IFERROR(__xludf.DUMMYFUNCTION("IFERROR(REGEXEXTRACT($A45, C$4), ""&lt;&gt;"")"),"0121000000FFFFFF")</f>
        <v>0121000000FFFFFF</v>
      </c>
      <c r="D45" s="7"/>
      <c r="E45" s="7" t="str">
        <f ca="1">IFERROR(__xludf.DUMMYFUNCTION("IFERROR(REGEXEXTRACT($C45, E$4), ""&lt;&gt;"")"),"01")</f>
        <v>01</v>
      </c>
      <c r="F45" s="7">
        <f ca="1">IFERROR(__xludf.DUMMYFUNCTION("IFERROR(HEX2DEC(REGEXEXTRACT($C45, F$4)), ""&lt;&gt;"")"),2)</f>
        <v>2</v>
      </c>
      <c r="G45" s="7">
        <f ca="1">IFERROR(__xludf.DUMMYFUNCTION("IFERROR(HEX2DEC(REGEXEXTRACT($C45, G$4)), ""&lt;&gt;"")"),1)</f>
        <v>1</v>
      </c>
      <c r="H45" s="7"/>
      <c r="I45" s="7" t="str">
        <f ca="1">IFERROR(__xludf.DUMMYFUNCTION("IFERROR(TEXT((REGEXEXTRACT($C45, I$4)),""00""), ""&lt;&gt;"")"),"00")</f>
        <v>00</v>
      </c>
      <c r="J45" s="7" t="str">
        <f ca="1">IFERROR(__xludf.DUMMYFUNCTION("IFERROR(TEXT((REGEXEXTRACT($C45, J$4)),""00""), ""&lt;&gt;"")"),"00")</f>
        <v>00</v>
      </c>
      <c r="K45" s="7" t="str">
        <f ca="1">IFERROR(__xludf.DUMMYFUNCTION("IFERROR(TEXT((REGEXEXTRACT($C45, K$4)),""00""), ""&lt;&gt;"")"),"00")</f>
        <v>00</v>
      </c>
      <c r="L45" s="7" t="str">
        <f ca="1">IFERROR(__xludf.DUMMYFUNCTION("IFERROR(TEXT((REGEXEXTRACT($C45, L$4)),""00""), ""&lt;&gt;"")"),"FF")</f>
        <v>FF</v>
      </c>
      <c r="M45" s="7" t="str">
        <f ca="1">IFERROR(__xludf.DUMMYFUNCTION("IFERROR(TEXT((REGEXEXTRACT($C45, M$4)),""00""), ""&lt;&gt;"")"),"FF")</f>
        <v>FF</v>
      </c>
      <c r="N45" s="7" t="str">
        <f ca="1">IFERROR(__xludf.DUMMYFUNCTION("IFERROR(TEXT((REGEXEXTRACT($C45, N$4)),""00""), ""&lt;&gt;"")"),"FF")</f>
        <v>FF</v>
      </c>
      <c r="O45" s="7"/>
      <c r="P45" s="7" t="str">
        <f t="shared" ca="1" si="2"/>
        <v/>
      </c>
      <c r="Q45" s="7" t="str">
        <f t="shared" ca="1" si="1"/>
        <v/>
      </c>
      <c r="R45" s="7" t="str">
        <f t="shared" ca="1" si="3"/>
        <v/>
      </c>
      <c r="S45" s="7"/>
      <c r="T45" s="7" t="s">
        <v>274</v>
      </c>
      <c r="U45" s="7"/>
      <c r="V45" s="7"/>
      <c r="W45" s="7"/>
      <c r="X45" s="7"/>
      <c r="Y45" s="7"/>
      <c r="Z45" s="7"/>
      <c r="AA45" s="7"/>
      <c r="AB45" s="7"/>
    </row>
    <row r="46" spans="1:28" x14ac:dyDescent="0.2">
      <c r="A46" s="7" t="s">
        <v>53</v>
      </c>
      <c r="B46" s="8" t="str">
        <f ca="1">IFERROR(__xludf.DUMMYFUNCTION("IFERROR(REGEXEXTRACT($A46, B$4), ""&lt;&gt;"")"),"3C")</f>
        <v>3C</v>
      </c>
      <c r="C46" s="7" t="str">
        <f ca="1">IFERROR(__xludf.DUMMYFUNCTION("IFERROR(REGEXEXTRACT($A46, C$4), ""&lt;&gt;"")"),"0103223AEEFFFFFF")</f>
        <v>0103223AEEFFFFFF</v>
      </c>
      <c r="D46" s="7"/>
      <c r="E46" s="7" t="str">
        <f ca="1">IFERROR(__xludf.DUMMYFUNCTION("IFERROR(REGEXEXTRACT($C46, E$4), ""&lt;&gt;"")"),"01")</f>
        <v>01</v>
      </c>
      <c r="F46" s="7">
        <f ca="1">IFERROR(__xludf.DUMMYFUNCTION("IFERROR(HEX2DEC(REGEXEXTRACT($C46, F$4)), ""&lt;&gt;"")"),0)</f>
        <v>0</v>
      </c>
      <c r="G46" s="7">
        <f ca="1">IFERROR(__xludf.DUMMYFUNCTION("IFERROR(HEX2DEC(REGEXEXTRACT($C46, G$4)), ""&lt;&gt;"")"),3)</f>
        <v>3</v>
      </c>
      <c r="H46" s="7"/>
      <c r="I46" s="7" t="str">
        <f ca="1">IFERROR(__xludf.DUMMYFUNCTION("IFERROR(TEXT((REGEXEXTRACT($C46, I$4)),""00""), ""&lt;&gt;"")"),"22")</f>
        <v>22</v>
      </c>
      <c r="J46" s="7" t="str">
        <f ca="1">IFERROR(__xludf.DUMMYFUNCTION("IFERROR(TEXT((REGEXEXTRACT($C46, J$4)),""00""), ""&lt;&gt;"")"),"3A")</f>
        <v>3A</v>
      </c>
      <c r="K46" s="7" t="str">
        <f ca="1">IFERROR(__xludf.DUMMYFUNCTION("IFERROR(TEXT((REGEXEXTRACT($C46, K$4)),""00""), ""&lt;&gt;"")"),"EE")</f>
        <v>EE</v>
      </c>
      <c r="L46" s="7" t="str">
        <f ca="1">IFERROR(__xludf.DUMMYFUNCTION("IFERROR(TEXT((REGEXEXTRACT($C46, L$4)),""00""), ""&lt;&gt;"")"),"FF")</f>
        <v>FF</v>
      </c>
      <c r="M46" s="7" t="str">
        <f ca="1">IFERROR(__xludf.DUMMYFUNCTION("IFERROR(TEXT((REGEXEXTRACT($C46, M$4)),""00""), ""&lt;&gt;"")"),"FF")</f>
        <v>FF</v>
      </c>
      <c r="N46" s="7" t="str">
        <f ca="1">IFERROR(__xludf.DUMMYFUNCTION("IFERROR(TEXT((REGEXEXTRACT($C46, N$4)),""00""), ""&lt;&gt;"")"),"FF")</f>
        <v>FF</v>
      </c>
      <c r="O46" s="7"/>
      <c r="P46" s="7" t="str">
        <f t="shared" ca="1" si="2"/>
        <v/>
      </c>
      <c r="Q46" s="7" t="str">
        <f t="shared" ca="1" si="1"/>
        <v/>
      </c>
      <c r="R46" s="7" t="str">
        <f t="shared" ca="1" si="3"/>
        <v/>
      </c>
      <c r="S46" s="7"/>
      <c r="T46" s="7" t="s">
        <v>292</v>
      </c>
      <c r="U46" s="7"/>
      <c r="V46" s="7"/>
      <c r="W46" s="7"/>
      <c r="X46" s="7"/>
      <c r="Y46" s="7"/>
      <c r="Z46" s="7"/>
      <c r="AA46" s="7"/>
      <c r="AB46" s="7"/>
    </row>
    <row r="47" spans="1:28" x14ac:dyDescent="0.2">
      <c r="A47" s="7" t="s">
        <v>40</v>
      </c>
      <c r="B47" s="8" t="str">
        <f ca="1">IFERROR(__xludf.DUMMYFUNCTION("IFERROR(REGEXEXTRACT($A47, B$4), ""&lt;&gt;"")"),"3D")</f>
        <v>3D</v>
      </c>
      <c r="C47" s="7" t="str">
        <f ca="1">IFERROR(__xludf.DUMMYFUNCTION("IFERROR(REGEXEXTRACT($A47, C$4), ""&lt;&gt;"")"),"01037F2278FFFFFF")</f>
        <v>01037F2278FFFFFF</v>
      </c>
      <c r="D47" s="7"/>
      <c r="E47" s="7" t="str">
        <f ca="1">IFERROR(__xludf.DUMMYFUNCTION("IFERROR(REGEXEXTRACT($C47, E$4), ""&lt;&gt;"")"),"01")</f>
        <v>01</v>
      </c>
      <c r="F47" s="7">
        <f ca="1">IFERROR(__xludf.DUMMYFUNCTION("IFERROR(HEX2DEC(REGEXEXTRACT($C47, F$4)), ""&lt;&gt;"")"),0)</f>
        <v>0</v>
      </c>
      <c r="G47" s="7">
        <f ca="1">IFERROR(__xludf.DUMMYFUNCTION("IFERROR(HEX2DEC(REGEXEXTRACT($C47, G$4)), ""&lt;&gt;"")"),3)</f>
        <v>3</v>
      </c>
      <c r="H47" s="7"/>
      <c r="I47" s="7" t="str">
        <f ca="1">IFERROR(__xludf.DUMMYFUNCTION("IFERROR(TEXT((REGEXEXTRACT($C47, I$4)),""00""), ""&lt;&gt;"")"),"7F")</f>
        <v>7F</v>
      </c>
      <c r="J47" s="7" t="str">
        <f ca="1">IFERROR(__xludf.DUMMYFUNCTION("IFERROR(TEXT((REGEXEXTRACT($C47, J$4)),""00""), ""&lt;&gt;"")"),"22")</f>
        <v>22</v>
      </c>
      <c r="K47" s="7" t="str">
        <f ca="1">IFERROR(__xludf.DUMMYFUNCTION("IFERROR(TEXT((REGEXEXTRACT($C47, K$4)),""00""), ""&lt;&gt;"")"),"78")</f>
        <v>78</v>
      </c>
      <c r="L47" s="7" t="str">
        <f ca="1">IFERROR(__xludf.DUMMYFUNCTION("IFERROR(TEXT((REGEXEXTRACT($C47, L$4)),""00""), ""&lt;&gt;"")"),"FF")</f>
        <v>FF</v>
      </c>
      <c r="M47" s="7" t="str">
        <f ca="1">IFERROR(__xludf.DUMMYFUNCTION("IFERROR(TEXT((REGEXEXTRACT($C47, M$4)),""00""), ""&lt;&gt;"")"),"FF")</f>
        <v>FF</v>
      </c>
      <c r="N47" s="7" t="str">
        <f ca="1">IFERROR(__xludf.DUMMYFUNCTION("IFERROR(TEXT((REGEXEXTRACT($C47, N$4)),""00""), ""&lt;&gt;"")"),"FF")</f>
        <v>FF</v>
      </c>
      <c r="O47" s="7"/>
      <c r="P47" s="7" t="str">
        <f t="shared" ca="1" si="2"/>
        <v/>
      </c>
      <c r="Q47" s="7" t="str">
        <f t="shared" ca="1" si="1"/>
        <v/>
      </c>
      <c r="R47" s="7" t="str">
        <f t="shared" ca="1" si="3"/>
        <v/>
      </c>
      <c r="S47" s="7"/>
      <c r="T47" s="7" t="s">
        <v>280</v>
      </c>
      <c r="U47" s="7"/>
      <c r="V47" s="7"/>
      <c r="W47" s="7"/>
      <c r="X47" s="7"/>
      <c r="Y47" s="7"/>
      <c r="Z47" s="7"/>
      <c r="AA47" s="7"/>
      <c r="AB47" s="7"/>
    </row>
    <row r="48" spans="1:28" x14ac:dyDescent="0.2">
      <c r="A48" s="7" t="s">
        <v>54</v>
      </c>
      <c r="B48" s="8" t="str">
        <f ca="1">IFERROR(__xludf.DUMMYFUNCTION("IFERROR(REGEXEXTRACT($A48, B$4), ""&lt;&gt;"")"),"3D")</f>
        <v>3D</v>
      </c>
      <c r="C48" s="7" t="str">
        <f ca="1">IFERROR(__xludf.DUMMYFUNCTION("IFERROR(REGEXEXTRACT($A48, C$4), ""&lt;&gt;"")"),"011008623AEE0000")</f>
        <v>011008623AEE0000</v>
      </c>
      <c r="D48" s="7"/>
      <c r="E48" s="7" t="str">
        <f ca="1">IFERROR(__xludf.DUMMYFUNCTION("IFERROR(REGEXEXTRACT($C48, E$4), ""&lt;&gt;"")"),"01")</f>
        <v>01</v>
      </c>
      <c r="F48" s="7">
        <f ca="1">IFERROR(__xludf.DUMMYFUNCTION("IFERROR(HEX2DEC(REGEXEXTRACT($C48, F$4)), ""&lt;&gt;"")"),1)</f>
        <v>1</v>
      </c>
      <c r="G48" s="7">
        <f ca="1">IFERROR(__xludf.DUMMYFUNCTION("IFERROR(HEX2DEC(REGEXEXTRACT($C48, G$4)), ""&lt;&gt;"")"),0)</f>
        <v>0</v>
      </c>
      <c r="H48" s="7"/>
      <c r="I48" s="7" t="str">
        <f ca="1">IFERROR(__xludf.DUMMYFUNCTION("IFERROR(TEXT((REGEXEXTRACT($C48, I$4)),""00""), ""&lt;&gt;"")"),"08")</f>
        <v>08</v>
      </c>
      <c r="J48" s="7" t="str">
        <f ca="1">IFERROR(__xludf.DUMMYFUNCTION("IFERROR(TEXT((REGEXEXTRACT($C48, J$4)),""00""), ""&lt;&gt;"")"),"62")</f>
        <v>62</v>
      </c>
      <c r="K48" s="7" t="str">
        <f ca="1">IFERROR(__xludf.DUMMYFUNCTION("IFERROR(TEXT((REGEXEXTRACT($C48, K$4)),""00""), ""&lt;&gt;"")"),"3A")</f>
        <v>3A</v>
      </c>
      <c r="L48" s="7" t="str">
        <f ca="1">IFERROR(__xludf.DUMMYFUNCTION("IFERROR(TEXT((REGEXEXTRACT($C48, L$4)),""00""), ""&lt;&gt;"")"),"EE")</f>
        <v>EE</v>
      </c>
      <c r="M48" s="7" t="str">
        <f ca="1">IFERROR(__xludf.DUMMYFUNCTION("IFERROR(TEXT((REGEXEXTRACT($C48, M$4)),""00""), ""&lt;&gt;"")"),"00")</f>
        <v>00</v>
      </c>
      <c r="N48" s="7" t="str">
        <f ca="1">IFERROR(__xludf.DUMMYFUNCTION("IFERROR(TEXT((REGEXEXTRACT($C48, N$4)),""00""), ""&lt;&gt;"")"),"00")</f>
        <v>00</v>
      </c>
      <c r="O48" s="7"/>
      <c r="P48" s="7" t="str">
        <f t="shared" ca="1" si="2"/>
        <v/>
      </c>
      <c r="Q48" s="7" t="str">
        <f t="shared" ca="1" si="1"/>
        <v/>
      </c>
      <c r="R48" s="7" t="str">
        <f t="shared" ca="1" si="3"/>
        <v/>
      </c>
      <c r="S48" s="7"/>
      <c r="T48" s="7" t="s">
        <v>293</v>
      </c>
      <c r="U48" s="7"/>
      <c r="V48" s="7"/>
      <c r="W48" s="7"/>
      <c r="X48" s="7"/>
      <c r="Y48" s="7"/>
      <c r="Z48" s="7"/>
      <c r="AA48" s="7"/>
      <c r="AB48" s="7"/>
    </row>
    <row r="49" spans="1:28" x14ac:dyDescent="0.2">
      <c r="A49" s="7" t="s">
        <v>42</v>
      </c>
      <c r="B49" s="8" t="str">
        <f ca="1">IFERROR(__xludf.DUMMYFUNCTION("IFERROR(REGEXEXTRACT($A49, B$4), ""&lt;&gt;"")"),"3D")</f>
        <v>3D</v>
      </c>
      <c r="C49" s="7" t="str">
        <f ca="1">IFERROR(__xludf.DUMMYFUNCTION("IFERROR(REGEXEXTRACT($A49, C$4), ""&lt;&gt;"")"),"0121000000FFFFFF")</f>
        <v>0121000000FFFFFF</v>
      </c>
      <c r="D49" s="7"/>
      <c r="E49" s="7" t="str">
        <f ca="1">IFERROR(__xludf.DUMMYFUNCTION("IFERROR(REGEXEXTRACT($C49, E$4), ""&lt;&gt;"")"),"01")</f>
        <v>01</v>
      </c>
      <c r="F49" s="7">
        <f ca="1">IFERROR(__xludf.DUMMYFUNCTION("IFERROR(HEX2DEC(REGEXEXTRACT($C49, F$4)), ""&lt;&gt;"")"),2)</f>
        <v>2</v>
      </c>
      <c r="G49" s="7">
        <f ca="1">IFERROR(__xludf.DUMMYFUNCTION("IFERROR(HEX2DEC(REGEXEXTRACT($C49, G$4)), ""&lt;&gt;"")"),1)</f>
        <v>1</v>
      </c>
      <c r="H49" s="7"/>
      <c r="I49" s="7" t="str">
        <f ca="1">IFERROR(__xludf.DUMMYFUNCTION("IFERROR(TEXT((REGEXEXTRACT($C49, I$4)),""00""), ""&lt;&gt;"")"),"00")</f>
        <v>00</v>
      </c>
      <c r="J49" s="7" t="str">
        <f ca="1">IFERROR(__xludf.DUMMYFUNCTION("IFERROR(TEXT((REGEXEXTRACT($C49, J$4)),""00""), ""&lt;&gt;"")"),"00")</f>
        <v>00</v>
      </c>
      <c r="K49" s="7" t="str">
        <f ca="1">IFERROR(__xludf.DUMMYFUNCTION("IFERROR(TEXT((REGEXEXTRACT($C49, K$4)),""00""), ""&lt;&gt;"")"),"00")</f>
        <v>00</v>
      </c>
      <c r="L49" s="7" t="str">
        <f ca="1">IFERROR(__xludf.DUMMYFUNCTION("IFERROR(TEXT((REGEXEXTRACT($C49, L$4)),""00""), ""&lt;&gt;"")"),"FF")</f>
        <v>FF</v>
      </c>
      <c r="M49" s="7" t="str">
        <f ca="1">IFERROR(__xludf.DUMMYFUNCTION("IFERROR(TEXT((REGEXEXTRACT($C49, M$4)),""00""), ""&lt;&gt;"")"),"FF")</f>
        <v>FF</v>
      </c>
      <c r="N49" s="7" t="str">
        <f ca="1">IFERROR(__xludf.DUMMYFUNCTION("IFERROR(TEXT((REGEXEXTRACT($C49, N$4)),""00""), ""&lt;&gt;"")"),"FF")</f>
        <v>FF</v>
      </c>
      <c r="O49" s="7"/>
      <c r="P49" s="7" t="str">
        <f t="shared" ca="1" si="2"/>
        <v/>
      </c>
      <c r="Q49" s="7" t="str">
        <f t="shared" ca="1" si="1"/>
        <v/>
      </c>
      <c r="R49" s="7" t="str">
        <f t="shared" ca="1" si="3"/>
        <v/>
      </c>
      <c r="S49" s="7"/>
      <c r="T49" s="7" t="s">
        <v>274</v>
      </c>
      <c r="U49" s="7"/>
      <c r="V49" s="7"/>
      <c r="W49" s="7"/>
      <c r="X49" s="7"/>
      <c r="Y49" s="7"/>
      <c r="Z49" s="7"/>
      <c r="AA49" s="7"/>
      <c r="AB49" s="7"/>
    </row>
    <row r="50" spans="1:28" x14ac:dyDescent="0.2">
      <c r="A50" s="7" t="s">
        <v>55</v>
      </c>
      <c r="B50" s="8" t="str">
        <f ca="1">IFERROR(__xludf.DUMMYFUNCTION("IFERROR(REGEXEXTRACT($A50, B$4), ""&lt;&gt;"")"),"3C")</f>
        <v>3C</v>
      </c>
      <c r="C50" s="7" t="str">
        <f ca="1">IFERROR(__xludf.DUMMYFUNCTION("IFERROR(REGEXEXTRACT($A50, C$4), ""&lt;&gt;"")"),"0103223AEFFFFFFF")</f>
        <v>0103223AEFFFFFFF</v>
      </c>
      <c r="D50" s="7"/>
      <c r="E50" s="7" t="str">
        <f ca="1">IFERROR(__xludf.DUMMYFUNCTION("IFERROR(REGEXEXTRACT($C50, E$4), ""&lt;&gt;"")"),"01")</f>
        <v>01</v>
      </c>
      <c r="F50" s="7">
        <f ca="1">IFERROR(__xludf.DUMMYFUNCTION("IFERROR(HEX2DEC(REGEXEXTRACT($C50, F$4)), ""&lt;&gt;"")"),0)</f>
        <v>0</v>
      </c>
      <c r="G50" s="7">
        <f ca="1">IFERROR(__xludf.DUMMYFUNCTION("IFERROR(HEX2DEC(REGEXEXTRACT($C50, G$4)), ""&lt;&gt;"")"),3)</f>
        <v>3</v>
      </c>
      <c r="H50" s="7"/>
      <c r="I50" s="7" t="str">
        <f ca="1">IFERROR(__xludf.DUMMYFUNCTION("IFERROR(TEXT((REGEXEXTRACT($C50, I$4)),""00""), ""&lt;&gt;"")"),"22")</f>
        <v>22</v>
      </c>
      <c r="J50" s="7" t="str">
        <f ca="1">IFERROR(__xludf.DUMMYFUNCTION("IFERROR(TEXT((REGEXEXTRACT($C50, J$4)),""00""), ""&lt;&gt;"")"),"3A")</f>
        <v>3A</v>
      </c>
      <c r="K50" s="7" t="str">
        <f ca="1">IFERROR(__xludf.DUMMYFUNCTION("IFERROR(TEXT((REGEXEXTRACT($C50, K$4)),""00""), ""&lt;&gt;"")"),"EF")</f>
        <v>EF</v>
      </c>
      <c r="L50" s="7" t="str">
        <f ca="1">IFERROR(__xludf.DUMMYFUNCTION("IFERROR(TEXT((REGEXEXTRACT($C50, L$4)),""00""), ""&lt;&gt;"")"),"FF")</f>
        <v>FF</v>
      </c>
      <c r="M50" s="7" t="str">
        <f ca="1">IFERROR(__xludf.DUMMYFUNCTION("IFERROR(TEXT((REGEXEXTRACT($C50, M$4)),""00""), ""&lt;&gt;"")"),"FF")</f>
        <v>FF</v>
      </c>
      <c r="N50" s="7" t="str">
        <f ca="1">IFERROR(__xludf.DUMMYFUNCTION("IFERROR(TEXT((REGEXEXTRACT($C50, N$4)),""00""), ""&lt;&gt;"")"),"FF")</f>
        <v>FF</v>
      </c>
      <c r="O50" s="7"/>
      <c r="P50" s="7" t="str">
        <f t="shared" ca="1" si="2"/>
        <v/>
      </c>
      <c r="Q50" s="7" t="str">
        <f t="shared" ca="1" si="1"/>
        <v/>
      </c>
      <c r="R50" s="7" t="str">
        <f t="shared" ca="1" si="3"/>
        <v/>
      </c>
      <c r="S50" s="7"/>
      <c r="T50" s="7" t="s">
        <v>294</v>
      </c>
      <c r="U50" s="7"/>
      <c r="V50" s="7"/>
      <c r="W50" s="7"/>
      <c r="X50" s="7"/>
      <c r="Y50" s="7"/>
      <c r="Z50" s="7"/>
      <c r="AA50" s="7"/>
      <c r="AB50" s="7"/>
    </row>
    <row r="51" spans="1:28" x14ac:dyDescent="0.2">
      <c r="A51" s="7" t="s">
        <v>40</v>
      </c>
      <c r="B51" s="8" t="str">
        <f ca="1">IFERROR(__xludf.DUMMYFUNCTION("IFERROR(REGEXEXTRACT($A51, B$4), ""&lt;&gt;"")"),"3D")</f>
        <v>3D</v>
      </c>
      <c r="C51" s="7" t="str">
        <f ca="1">IFERROR(__xludf.DUMMYFUNCTION("IFERROR(REGEXEXTRACT($A51, C$4), ""&lt;&gt;"")"),"01037F2278FFFFFF")</f>
        <v>01037F2278FFFFFF</v>
      </c>
      <c r="D51" s="7"/>
      <c r="E51" s="7" t="str">
        <f ca="1">IFERROR(__xludf.DUMMYFUNCTION("IFERROR(REGEXEXTRACT($C51, E$4), ""&lt;&gt;"")"),"01")</f>
        <v>01</v>
      </c>
      <c r="F51" s="7">
        <f ca="1">IFERROR(__xludf.DUMMYFUNCTION("IFERROR(HEX2DEC(REGEXEXTRACT($C51, F$4)), ""&lt;&gt;"")"),0)</f>
        <v>0</v>
      </c>
      <c r="G51" s="7">
        <f ca="1">IFERROR(__xludf.DUMMYFUNCTION("IFERROR(HEX2DEC(REGEXEXTRACT($C51, G$4)), ""&lt;&gt;"")"),3)</f>
        <v>3</v>
      </c>
      <c r="H51" s="7"/>
      <c r="I51" s="7" t="str">
        <f ca="1">IFERROR(__xludf.DUMMYFUNCTION("IFERROR(TEXT((REGEXEXTRACT($C51, I$4)),""00""), ""&lt;&gt;"")"),"7F")</f>
        <v>7F</v>
      </c>
      <c r="J51" s="7" t="str">
        <f ca="1">IFERROR(__xludf.DUMMYFUNCTION("IFERROR(TEXT((REGEXEXTRACT($C51, J$4)),""00""), ""&lt;&gt;"")"),"22")</f>
        <v>22</v>
      </c>
      <c r="K51" s="7" t="str">
        <f ca="1">IFERROR(__xludf.DUMMYFUNCTION("IFERROR(TEXT((REGEXEXTRACT($C51, K$4)),""00""), ""&lt;&gt;"")"),"78")</f>
        <v>78</v>
      </c>
      <c r="L51" s="7" t="str">
        <f ca="1">IFERROR(__xludf.DUMMYFUNCTION("IFERROR(TEXT((REGEXEXTRACT($C51, L$4)),""00""), ""&lt;&gt;"")"),"FF")</f>
        <v>FF</v>
      </c>
      <c r="M51" s="7" t="str">
        <f ca="1">IFERROR(__xludf.DUMMYFUNCTION("IFERROR(TEXT((REGEXEXTRACT($C51, M$4)),""00""), ""&lt;&gt;"")"),"FF")</f>
        <v>FF</v>
      </c>
      <c r="N51" s="7" t="str">
        <f ca="1">IFERROR(__xludf.DUMMYFUNCTION("IFERROR(TEXT((REGEXEXTRACT($C51, N$4)),""00""), ""&lt;&gt;"")"),"FF")</f>
        <v>FF</v>
      </c>
      <c r="O51" s="7"/>
      <c r="P51" s="7" t="str">
        <f t="shared" ca="1" si="2"/>
        <v/>
      </c>
      <c r="Q51" s="7" t="str">
        <f t="shared" ca="1" si="1"/>
        <v/>
      </c>
      <c r="R51" s="7" t="str">
        <f t="shared" ca="1" si="3"/>
        <v/>
      </c>
      <c r="S51" s="7"/>
      <c r="T51" s="7" t="s">
        <v>280</v>
      </c>
      <c r="U51" s="7"/>
      <c r="V51" s="7"/>
      <c r="W51" s="7"/>
      <c r="X51" s="7"/>
      <c r="Y51" s="7"/>
      <c r="Z51" s="7"/>
      <c r="AA51" s="7"/>
      <c r="AB51" s="7"/>
    </row>
    <row r="52" spans="1:28" x14ac:dyDescent="0.2">
      <c r="A52" s="7" t="s">
        <v>56</v>
      </c>
      <c r="B52" s="8" t="str">
        <f ca="1">IFERROR(__xludf.DUMMYFUNCTION("IFERROR(REGEXEXTRACT($A52, B$4), ""&lt;&gt;"")"),"3D")</f>
        <v>3D</v>
      </c>
      <c r="C52" s="7" t="str">
        <f ca="1">IFERROR(__xludf.DUMMYFUNCTION("IFERROR(REGEXEXTRACT($A52, C$4), ""&lt;&gt;"")"),"011008623AEF0000")</f>
        <v>011008623AEF0000</v>
      </c>
      <c r="D52" s="7"/>
      <c r="E52" s="7" t="str">
        <f ca="1">IFERROR(__xludf.DUMMYFUNCTION("IFERROR(REGEXEXTRACT($C52, E$4), ""&lt;&gt;"")"),"01")</f>
        <v>01</v>
      </c>
      <c r="F52" s="7">
        <f ca="1">IFERROR(__xludf.DUMMYFUNCTION("IFERROR(HEX2DEC(REGEXEXTRACT($C52, F$4)), ""&lt;&gt;"")"),1)</f>
        <v>1</v>
      </c>
      <c r="G52" s="7">
        <f ca="1">IFERROR(__xludf.DUMMYFUNCTION("IFERROR(HEX2DEC(REGEXEXTRACT($C52, G$4)), ""&lt;&gt;"")"),0)</f>
        <v>0</v>
      </c>
      <c r="H52" s="7"/>
      <c r="I52" s="7" t="str">
        <f ca="1">IFERROR(__xludf.DUMMYFUNCTION("IFERROR(TEXT((REGEXEXTRACT($C52, I$4)),""00""), ""&lt;&gt;"")"),"08")</f>
        <v>08</v>
      </c>
      <c r="J52" s="7" t="str">
        <f ca="1">IFERROR(__xludf.DUMMYFUNCTION("IFERROR(TEXT((REGEXEXTRACT($C52, J$4)),""00""), ""&lt;&gt;"")"),"62")</f>
        <v>62</v>
      </c>
      <c r="K52" s="7" t="str">
        <f ca="1">IFERROR(__xludf.DUMMYFUNCTION("IFERROR(TEXT((REGEXEXTRACT($C52, K$4)),""00""), ""&lt;&gt;"")"),"3A")</f>
        <v>3A</v>
      </c>
      <c r="L52" s="7" t="str">
        <f ca="1">IFERROR(__xludf.DUMMYFUNCTION("IFERROR(TEXT((REGEXEXTRACT($C52, L$4)),""00""), ""&lt;&gt;"")"),"EF")</f>
        <v>EF</v>
      </c>
      <c r="M52" s="7" t="str">
        <f ca="1">IFERROR(__xludf.DUMMYFUNCTION("IFERROR(TEXT((REGEXEXTRACT($C52, M$4)),""00""), ""&lt;&gt;"")"),"00")</f>
        <v>00</v>
      </c>
      <c r="N52" s="7" t="str">
        <f ca="1">IFERROR(__xludf.DUMMYFUNCTION("IFERROR(TEXT((REGEXEXTRACT($C52, N$4)),""00""), ""&lt;&gt;"")"),"00")</f>
        <v>00</v>
      </c>
      <c r="O52" s="7"/>
      <c r="P52" s="7" t="str">
        <f t="shared" ca="1" si="2"/>
        <v/>
      </c>
      <c r="Q52" s="7" t="str">
        <f t="shared" ca="1" si="1"/>
        <v/>
      </c>
      <c r="R52" s="7" t="str">
        <f t="shared" ca="1" si="3"/>
        <v/>
      </c>
      <c r="S52" s="7"/>
      <c r="T52" s="7" t="s">
        <v>295</v>
      </c>
      <c r="U52" s="7"/>
      <c r="V52" s="7"/>
      <c r="W52" s="7"/>
      <c r="X52" s="7"/>
      <c r="Y52" s="7"/>
      <c r="Z52" s="7"/>
      <c r="AA52" s="7"/>
      <c r="AB52" s="7"/>
    </row>
    <row r="53" spans="1:28" x14ac:dyDescent="0.2">
      <c r="A53" s="7" t="s">
        <v>42</v>
      </c>
      <c r="B53" s="8" t="str">
        <f ca="1">IFERROR(__xludf.DUMMYFUNCTION("IFERROR(REGEXEXTRACT($A53, B$4), ""&lt;&gt;"")"),"3D")</f>
        <v>3D</v>
      </c>
      <c r="C53" s="7" t="str">
        <f ca="1">IFERROR(__xludf.DUMMYFUNCTION("IFERROR(REGEXEXTRACT($A53, C$4), ""&lt;&gt;"")"),"0121000000FFFFFF")</f>
        <v>0121000000FFFFFF</v>
      </c>
      <c r="D53" s="7"/>
      <c r="E53" s="7" t="str">
        <f ca="1">IFERROR(__xludf.DUMMYFUNCTION("IFERROR(REGEXEXTRACT($C53, E$4), ""&lt;&gt;"")"),"01")</f>
        <v>01</v>
      </c>
      <c r="F53" s="7">
        <f ca="1">IFERROR(__xludf.DUMMYFUNCTION("IFERROR(HEX2DEC(REGEXEXTRACT($C53, F$4)), ""&lt;&gt;"")"),2)</f>
        <v>2</v>
      </c>
      <c r="G53" s="7">
        <f ca="1">IFERROR(__xludf.DUMMYFUNCTION("IFERROR(HEX2DEC(REGEXEXTRACT($C53, G$4)), ""&lt;&gt;"")"),1)</f>
        <v>1</v>
      </c>
      <c r="H53" s="7"/>
      <c r="I53" s="7" t="str">
        <f ca="1">IFERROR(__xludf.DUMMYFUNCTION("IFERROR(TEXT((REGEXEXTRACT($C53, I$4)),""00""), ""&lt;&gt;"")"),"00")</f>
        <v>00</v>
      </c>
      <c r="J53" s="7" t="str">
        <f ca="1">IFERROR(__xludf.DUMMYFUNCTION("IFERROR(TEXT((REGEXEXTRACT($C53, J$4)),""00""), ""&lt;&gt;"")"),"00")</f>
        <v>00</v>
      </c>
      <c r="K53" s="7" t="str">
        <f ca="1">IFERROR(__xludf.DUMMYFUNCTION("IFERROR(TEXT((REGEXEXTRACT($C53, K$4)),""00""), ""&lt;&gt;"")"),"00")</f>
        <v>00</v>
      </c>
      <c r="L53" s="7" t="str">
        <f ca="1">IFERROR(__xludf.DUMMYFUNCTION("IFERROR(TEXT((REGEXEXTRACT($C53, L$4)),""00""), ""&lt;&gt;"")"),"FF")</f>
        <v>FF</v>
      </c>
      <c r="M53" s="7" t="str">
        <f ca="1">IFERROR(__xludf.DUMMYFUNCTION("IFERROR(TEXT((REGEXEXTRACT($C53, M$4)),""00""), ""&lt;&gt;"")"),"FF")</f>
        <v>FF</v>
      </c>
      <c r="N53" s="7" t="str">
        <f ca="1">IFERROR(__xludf.DUMMYFUNCTION("IFERROR(TEXT((REGEXEXTRACT($C53, N$4)),""00""), ""&lt;&gt;"")"),"FF")</f>
        <v>FF</v>
      </c>
      <c r="O53" s="7"/>
      <c r="P53" s="7" t="str">
        <f t="shared" ca="1" si="2"/>
        <v/>
      </c>
      <c r="Q53" s="7" t="str">
        <f t="shared" ca="1" si="1"/>
        <v/>
      </c>
      <c r="R53" s="7" t="str">
        <f t="shared" ca="1" si="3"/>
        <v/>
      </c>
      <c r="S53" s="7"/>
      <c r="T53" s="7" t="s">
        <v>274</v>
      </c>
      <c r="U53" s="7"/>
      <c r="V53" s="7"/>
      <c r="W53" s="7"/>
      <c r="X53" s="7"/>
      <c r="Y53" s="7"/>
      <c r="Z53" s="7"/>
      <c r="AA53" s="7"/>
      <c r="AB53" s="7"/>
    </row>
    <row r="54" spans="1:28" x14ac:dyDescent="0.2">
      <c r="A54" s="7" t="s">
        <v>57</v>
      </c>
      <c r="B54" s="8" t="str">
        <f ca="1">IFERROR(__xludf.DUMMYFUNCTION("IFERROR(REGEXEXTRACT($A54, B$4), ""&lt;&gt;"")"),"3C")</f>
        <v>3C</v>
      </c>
      <c r="C54" s="7" t="str">
        <f ca="1">IFERROR(__xludf.DUMMYFUNCTION("IFERROR(REGEXEXTRACT($A54, C$4), ""&lt;&gt;"")"),"0103223AF0FFFFFF")</f>
        <v>0103223AF0FFFFFF</v>
      </c>
      <c r="D54" s="7"/>
      <c r="E54" s="7" t="str">
        <f ca="1">IFERROR(__xludf.DUMMYFUNCTION("IFERROR(REGEXEXTRACT($C54, E$4), ""&lt;&gt;"")"),"01")</f>
        <v>01</v>
      </c>
      <c r="F54" s="7">
        <f ca="1">IFERROR(__xludf.DUMMYFUNCTION("IFERROR(HEX2DEC(REGEXEXTRACT($C54, F$4)), ""&lt;&gt;"")"),0)</f>
        <v>0</v>
      </c>
      <c r="G54" s="7">
        <f ca="1">IFERROR(__xludf.DUMMYFUNCTION("IFERROR(HEX2DEC(REGEXEXTRACT($C54, G$4)), ""&lt;&gt;"")"),3)</f>
        <v>3</v>
      </c>
      <c r="H54" s="7"/>
      <c r="I54" s="7" t="str">
        <f ca="1">IFERROR(__xludf.DUMMYFUNCTION("IFERROR(TEXT((REGEXEXTRACT($C54, I$4)),""00""), ""&lt;&gt;"")"),"22")</f>
        <v>22</v>
      </c>
      <c r="J54" s="7" t="str">
        <f ca="1">IFERROR(__xludf.DUMMYFUNCTION("IFERROR(TEXT((REGEXEXTRACT($C54, J$4)),""00""), ""&lt;&gt;"")"),"3A")</f>
        <v>3A</v>
      </c>
      <c r="K54" s="7" t="str">
        <f ca="1">IFERROR(__xludf.DUMMYFUNCTION("IFERROR(TEXT((REGEXEXTRACT($C54, K$4)),""00""), ""&lt;&gt;"")"),"F0")</f>
        <v>F0</v>
      </c>
      <c r="L54" s="7" t="str">
        <f ca="1">IFERROR(__xludf.DUMMYFUNCTION("IFERROR(TEXT((REGEXEXTRACT($C54, L$4)),""00""), ""&lt;&gt;"")"),"FF")</f>
        <v>FF</v>
      </c>
      <c r="M54" s="7" t="str">
        <f ca="1">IFERROR(__xludf.DUMMYFUNCTION("IFERROR(TEXT((REGEXEXTRACT($C54, M$4)),""00""), ""&lt;&gt;"")"),"FF")</f>
        <v>FF</v>
      </c>
      <c r="N54" s="7" t="str">
        <f ca="1">IFERROR(__xludf.DUMMYFUNCTION("IFERROR(TEXT((REGEXEXTRACT($C54, N$4)),""00""), ""&lt;&gt;"")"),"FF")</f>
        <v>FF</v>
      </c>
      <c r="O54" s="7"/>
      <c r="P54" s="7" t="str">
        <f t="shared" ca="1" si="2"/>
        <v/>
      </c>
      <c r="Q54" s="7" t="str">
        <f t="shared" ca="1" si="1"/>
        <v/>
      </c>
      <c r="R54" s="7" t="str">
        <f t="shared" ca="1" si="3"/>
        <v/>
      </c>
      <c r="S54" s="7"/>
      <c r="T54" s="7" t="s">
        <v>296</v>
      </c>
      <c r="U54" s="7"/>
      <c r="V54" s="7"/>
      <c r="W54" s="7"/>
      <c r="X54" s="7"/>
      <c r="Y54" s="7"/>
      <c r="Z54" s="7"/>
      <c r="AA54" s="7"/>
      <c r="AB54" s="7"/>
    </row>
    <row r="55" spans="1:28" x14ac:dyDescent="0.2">
      <c r="A55" s="7" t="s">
        <v>40</v>
      </c>
      <c r="B55" s="8" t="str">
        <f ca="1">IFERROR(__xludf.DUMMYFUNCTION("IFERROR(REGEXEXTRACT($A55, B$4), ""&lt;&gt;"")"),"3D")</f>
        <v>3D</v>
      </c>
      <c r="C55" s="7" t="str">
        <f ca="1">IFERROR(__xludf.DUMMYFUNCTION("IFERROR(REGEXEXTRACT($A55, C$4), ""&lt;&gt;"")"),"01037F2278FFFFFF")</f>
        <v>01037F2278FFFFFF</v>
      </c>
      <c r="D55" s="7"/>
      <c r="E55" s="7" t="str">
        <f ca="1">IFERROR(__xludf.DUMMYFUNCTION("IFERROR(REGEXEXTRACT($C55, E$4), ""&lt;&gt;"")"),"01")</f>
        <v>01</v>
      </c>
      <c r="F55" s="7">
        <f ca="1">IFERROR(__xludf.DUMMYFUNCTION("IFERROR(HEX2DEC(REGEXEXTRACT($C55, F$4)), ""&lt;&gt;"")"),0)</f>
        <v>0</v>
      </c>
      <c r="G55" s="7">
        <f ca="1">IFERROR(__xludf.DUMMYFUNCTION("IFERROR(HEX2DEC(REGEXEXTRACT($C55, G$4)), ""&lt;&gt;"")"),3)</f>
        <v>3</v>
      </c>
      <c r="H55" s="7"/>
      <c r="I55" s="7" t="str">
        <f ca="1">IFERROR(__xludf.DUMMYFUNCTION("IFERROR(TEXT((REGEXEXTRACT($C55, I$4)),""00""), ""&lt;&gt;"")"),"7F")</f>
        <v>7F</v>
      </c>
      <c r="J55" s="7" t="str">
        <f ca="1">IFERROR(__xludf.DUMMYFUNCTION("IFERROR(TEXT((REGEXEXTRACT($C55, J$4)),""00""), ""&lt;&gt;"")"),"22")</f>
        <v>22</v>
      </c>
      <c r="K55" s="7" t="str">
        <f ca="1">IFERROR(__xludf.DUMMYFUNCTION("IFERROR(TEXT((REGEXEXTRACT($C55, K$4)),""00""), ""&lt;&gt;"")"),"78")</f>
        <v>78</v>
      </c>
      <c r="L55" s="7" t="str">
        <f ca="1">IFERROR(__xludf.DUMMYFUNCTION("IFERROR(TEXT((REGEXEXTRACT($C55, L$4)),""00""), ""&lt;&gt;"")"),"FF")</f>
        <v>FF</v>
      </c>
      <c r="M55" s="7" t="str">
        <f ca="1">IFERROR(__xludf.DUMMYFUNCTION("IFERROR(TEXT((REGEXEXTRACT($C55, M$4)),""00""), ""&lt;&gt;"")"),"FF")</f>
        <v>FF</v>
      </c>
      <c r="N55" s="7" t="str">
        <f ca="1">IFERROR(__xludf.DUMMYFUNCTION("IFERROR(TEXT((REGEXEXTRACT($C55, N$4)),""00""), ""&lt;&gt;"")"),"FF")</f>
        <v>FF</v>
      </c>
      <c r="O55" s="7"/>
      <c r="P55" s="7" t="str">
        <f t="shared" ca="1" si="2"/>
        <v/>
      </c>
      <c r="Q55" s="7" t="str">
        <f t="shared" ca="1" si="1"/>
        <v/>
      </c>
      <c r="R55" s="7" t="str">
        <f t="shared" ca="1" si="3"/>
        <v/>
      </c>
      <c r="S55" s="7"/>
      <c r="T55" s="7" t="s">
        <v>280</v>
      </c>
      <c r="U55" s="7"/>
      <c r="V55" s="7"/>
      <c r="W55" s="7"/>
      <c r="X55" s="7"/>
      <c r="Y55" s="7"/>
      <c r="Z55" s="7"/>
      <c r="AA55" s="7"/>
      <c r="AB55" s="7"/>
    </row>
    <row r="56" spans="1:28" x14ac:dyDescent="0.2">
      <c r="A56" s="7" t="s">
        <v>58</v>
      </c>
      <c r="B56" s="8" t="str">
        <f ca="1">IFERROR(__xludf.DUMMYFUNCTION("IFERROR(REGEXEXTRACT($A56, B$4), ""&lt;&gt;"")"),"3D")</f>
        <v>3D</v>
      </c>
      <c r="C56" s="7" t="str">
        <f ca="1">IFERROR(__xludf.DUMMYFUNCTION("IFERROR(REGEXEXTRACT($A56, C$4), ""&lt;&gt;"")"),"011008623AF00000")</f>
        <v>011008623AF00000</v>
      </c>
      <c r="D56" s="7"/>
      <c r="E56" s="7" t="str">
        <f ca="1">IFERROR(__xludf.DUMMYFUNCTION("IFERROR(REGEXEXTRACT($C56, E$4), ""&lt;&gt;"")"),"01")</f>
        <v>01</v>
      </c>
      <c r="F56" s="7">
        <f ca="1">IFERROR(__xludf.DUMMYFUNCTION("IFERROR(HEX2DEC(REGEXEXTRACT($C56, F$4)), ""&lt;&gt;"")"),1)</f>
        <v>1</v>
      </c>
      <c r="G56" s="7">
        <f ca="1">IFERROR(__xludf.DUMMYFUNCTION("IFERROR(HEX2DEC(REGEXEXTRACT($C56, G$4)), ""&lt;&gt;"")"),0)</f>
        <v>0</v>
      </c>
      <c r="H56" s="7"/>
      <c r="I56" s="7" t="str">
        <f ca="1">IFERROR(__xludf.DUMMYFUNCTION("IFERROR(TEXT((REGEXEXTRACT($C56, I$4)),""00""), ""&lt;&gt;"")"),"08")</f>
        <v>08</v>
      </c>
      <c r="J56" s="7" t="str">
        <f ca="1">IFERROR(__xludf.DUMMYFUNCTION("IFERROR(TEXT((REGEXEXTRACT($C56, J$4)),""00""), ""&lt;&gt;"")"),"62")</f>
        <v>62</v>
      </c>
      <c r="K56" s="7" t="str">
        <f ca="1">IFERROR(__xludf.DUMMYFUNCTION("IFERROR(TEXT((REGEXEXTRACT($C56, K$4)),""00""), ""&lt;&gt;"")"),"3A")</f>
        <v>3A</v>
      </c>
      <c r="L56" s="7" t="str">
        <f ca="1">IFERROR(__xludf.DUMMYFUNCTION("IFERROR(TEXT((REGEXEXTRACT($C56, L$4)),""00""), ""&lt;&gt;"")"),"F0")</f>
        <v>F0</v>
      </c>
      <c r="M56" s="7" t="str">
        <f ca="1">IFERROR(__xludf.DUMMYFUNCTION("IFERROR(TEXT((REGEXEXTRACT($C56, M$4)),""00""), ""&lt;&gt;"")"),"00")</f>
        <v>00</v>
      </c>
      <c r="N56" s="7" t="str">
        <f ca="1">IFERROR(__xludf.DUMMYFUNCTION("IFERROR(TEXT((REGEXEXTRACT($C56, N$4)),""00""), ""&lt;&gt;"")"),"00")</f>
        <v>00</v>
      </c>
      <c r="O56" s="7"/>
      <c r="P56" s="7" t="str">
        <f t="shared" ca="1" si="2"/>
        <v/>
      </c>
      <c r="Q56" s="7" t="str">
        <f t="shared" ca="1" si="1"/>
        <v/>
      </c>
      <c r="R56" s="7" t="str">
        <f t="shared" ca="1" si="3"/>
        <v/>
      </c>
      <c r="S56" s="7"/>
      <c r="T56" s="7" t="s">
        <v>297</v>
      </c>
      <c r="U56" s="7"/>
      <c r="V56" s="7"/>
      <c r="W56" s="7"/>
      <c r="X56" s="7"/>
      <c r="Y56" s="7"/>
      <c r="Z56" s="7"/>
      <c r="AA56" s="7"/>
      <c r="AB56" s="7"/>
    </row>
    <row r="57" spans="1:28" x14ac:dyDescent="0.2">
      <c r="A57" s="7" t="s">
        <v>42</v>
      </c>
      <c r="B57" s="8" t="str">
        <f ca="1">IFERROR(__xludf.DUMMYFUNCTION("IFERROR(REGEXEXTRACT($A57, B$4), ""&lt;&gt;"")"),"3D")</f>
        <v>3D</v>
      </c>
      <c r="C57" s="7" t="str">
        <f ca="1">IFERROR(__xludf.DUMMYFUNCTION("IFERROR(REGEXEXTRACT($A57, C$4), ""&lt;&gt;"")"),"0121000000FFFFFF")</f>
        <v>0121000000FFFFFF</v>
      </c>
      <c r="D57" s="7"/>
      <c r="E57" s="7" t="str">
        <f ca="1">IFERROR(__xludf.DUMMYFUNCTION("IFERROR(REGEXEXTRACT($C57, E$4), ""&lt;&gt;"")"),"01")</f>
        <v>01</v>
      </c>
      <c r="F57" s="7">
        <f ca="1">IFERROR(__xludf.DUMMYFUNCTION("IFERROR(HEX2DEC(REGEXEXTRACT($C57, F$4)), ""&lt;&gt;"")"),2)</f>
        <v>2</v>
      </c>
      <c r="G57" s="7">
        <f ca="1">IFERROR(__xludf.DUMMYFUNCTION("IFERROR(HEX2DEC(REGEXEXTRACT($C57, G$4)), ""&lt;&gt;"")"),1)</f>
        <v>1</v>
      </c>
      <c r="H57" s="7"/>
      <c r="I57" s="7" t="str">
        <f ca="1">IFERROR(__xludf.DUMMYFUNCTION("IFERROR(TEXT((REGEXEXTRACT($C57, I$4)),""00""), ""&lt;&gt;"")"),"00")</f>
        <v>00</v>
      </c>
      <c r="J57" s="7" t="str">
        <f ca="1">IFERROR(__xludf.DUMMYFUNCTION("IFERROR(TEXT((REGEXEXTRACT($C57, J$4)),""00""), ""&lt;&gt;"")"),"00")</f>
        <v>00</v>
      </c>
      <c r="K57" s="7" t="str">
        <f ca="1">IFERROR(__xludf.DUMMYFUNCTION("IFERROR(TEXT((REGEXEXTRACT($C57, K$4)),""00""), ""&lt;&gt;"")"),"00")</f>
        <v>00</v>
      </c>
      <c r="L57" s="7" t="str">
        <f ca="1">IFERROR(__xludf.DUMMYFUNCTION("IFERROR(TEXT((REGEXEXTRACT($C57, L$4)),""00""), ""&lt;&gt;"")"),"FF")</f>
        <v>FF</v>
      </c>
      <c r="M57" s="7" t="str">
        <f ca="1">IFERROR(__xludf.DUMMYFUNCTION("IFERROR(TEXT((REGEXEXTRACT($C57, M$4)),""00""), ""&lt;&gt;"")"),"FF")</f>
        <v>FF</v>
      </c>
      <c r="N57" s="7" t="str">
        <f ca="1">IFERROR(__xludf.DUMMYFUNCTION("IFERROR(TEXT((REGEXEXTRACT($C57, N$4)),""00""), ""&lt;&gt;"")"),"FF")</f>
        <v>FF</v>
      </c>
      <c r="O57" s="7"/>
      <c r="P57" s="7" t="str">
        <f t="shared" ca="1" si="2"/>
        <v/>
      </c>
      <c r="Q57" s="7" t="str">
        <f t="shared" ca="1" si="1"/>
        <v/>
      </c>
      <c r="R57" s="7" t="str">
        <f t="shared" ca="1" si="3"/>
        <v/>
      </c>
      <c r="S57" s="7"/>
      <c r="T57" s="7" t="s">
        <v>274</v>
      </c>
      <c r="U57" s="7"/>
      <c r="V57" s="7"/>
      <c r="W57" s="7"/>
      <c r="X57" s="7"/>
      <c r="Y57" s="7"/>
      <c r="Z57" s="7"/>
      <c r="AA57" s="7"/>
      <c r="AB57" s="7"/>
    </row>
    <row r="58" spans="1:28" x14ac:dyDescent="0.2">
      <c r="A58" s="7" t="s">
        <v>59</v>
      </c>
      <c r="B58" s="8" t="str">
        <f ca="1">IFERROR(__xludf.DUMMYFUNCTION("IFERROR(REGEXEXTRACT($A58, B$4), ""&lt;&gt;"")"),"3C")</f>
        <v>3C</v>
      </c>
      <c r="C58" s="7" t="str">
        <f ca="1">IFERROR(__xludf.DUMMYFUNCTION("IFERROR(REGEXEXTRACT($A58, C$4), ""&lt;&gt;"")"),"0103223AF1FFFFFF")</f>
        <v>0103223AF1FFFFFF</v>
      </c>
      <c r="D58" s="7"/>
      <c r="E58" s="7" t="str">
        <f ca="1">IFERROR(__xludf.DUMMYFUNCTION("IFERROR(REGEXEXTRACT($C58, E$4), ""&lt;&gt;"")"),"01")</f>
        <v>01</v>
      </c>
      <c r="F58" s="7">
        <f ca="1">IFERROR(__xludf.DUMMYFUNCTION("IFERROR(HEX2DEC(REGEXEXTRACT($C58, F$4)), ""&lt;&gt;"")"),0)</f>
        <v>0</v>
      </c>
      <c r="G58" s="7">
        <f ca="1">IFERROR(__xludf.DUMMYFUNCTION("IFERROR(HEX2DEC(REGEXEXTRACT($C58, G$4)), ""&lt;&gt;"")"),3)</f>
        <v>3</v>
      </c>
      <c r="H58" s="7"/>
      <c r="I58" s="7" t="str">
        <f ca="1">IFERROR(__xludf.DUMMYFUNCTION("IFERROR(TEXT((REGEXEXTRACT($C58, I$4)),""00""), ""&lt;&gt;"")"),"22")</f>
        <v>22</v>
      </c>
      <c r="J58" s="7" t="str">
        <f ca="1">IFERROR(__xludf.DUMMYFUNCTION("IFERROR(TEXT((REGEXEXTRACT($C58, J$4)),""00""), ""&lt;&gt;"")"),"3A")</f>
        <v>3A</v>
      </c>
      <c r="K58" s="7" t="str">
        <f ca="1">IFERROR(__xludf.DUMMYFUNCTION("IFERROR(TEXT((REGEXEXTRACT($C58, K$4)),""00""), ""&lt;&gt;"")"),"F1")</f>
        <v>F1</v>
      </c>
      <c r="L58" s="7" t="str">
        <f ca="1">IFERROR(__xludf.DUMMYFUNCTION("IFERROR(TEXT((REGEXEXTRACT($C58, L$4)),""00""), ""&lt;&gt;"")"),"FF")</f>
        <v>FF</v>
      </c>
      <c r="M58" s="7" t="str">
        <f ca="1">IFERROR(__xludf.DUMMYFUNCTION("IFERROR(TEXT((REGEXEXTRACT($C58, M$4)),""00""), ""&lt;&gt;"")"),"FF")</f>
        <v>FF</v>
      </c>
      <c r="N58" s="7" t="str">
        <f ca="1">IFERROR(__xludf.DUMMYFUNCTION("IFERROR(TEXT((REGEXEXTRACT($C58, N$4)),""00""), ""&lt;&gt;"")"),"FF")</f>
        <v>FF</v>
      </c>
      <c r="O58" s="7"/>
      <c r="P58" s="7" t="str">
        <f t="shared" ca="1" si="2"/>
        <v/>
      </c>
      <c r="Q58" s="7" t="str">
        <f t="shared" ca="1" si="1"/>
        <v/>
      </c>
      <c r="R58" s="7" t="str">
        <f t="shared" ca="1" si="3"/>
        <v/>
      </c>
      <c r="S58" s="7"/>
      <c r="T58" s="7" t="s">
        <v>298</v>
      </c>
      <c r="U58" s="7"/>
      <c r="V58" s="7"/>
      <c r="W58" s="7"/>
      <c r="X58" s="7"/>
      <c r="Y58" s="7"/>
      <c r="Z58" s="7"/>
      <c r="AA58" s="7"/>
      <c r="AB58" s="7"/>
    </row>
    <row r="59" spans="1:28" x14ac:dyDescent="0.2">
      <c r="A59" s="7" t="s">
        <v>40</v>
      </c>
      <c r="B59" s="8" t="str">
        <f ca="1">IFERROR(__xludf.DUMMYFUNCTION("IFERROR(REGEXEXTRACT($A59, B$4), ""&lt;&gt;"")"),"3D")</f>
        <v>3D</v>
      </c>
      <c r="C59" s="7" t="str">
        <f ca="1">IFERROR(__xludf.DUMMYFUNCTION("IFERROR(REGEXEXTRACT($A59, C$4), ""&lt;&gt;"")"),"01037F2278FFFFFF")</f>
        <v>01037F2278FFFFFF</v>
      </c>
      <c r="D59" s="7"/>
      <c r="E59" s="7" t="str">
        <f ca="1">IFERROR(__xludf.DUMMYFUNCTION("IFERROR(REGEXEXTRACT($C59, E$4), ""&lt;&gt;"")"),"01")</f>
        <v>01</v>
      </c>
      <c r="F59" s="7">
        <f ca="1">IFERROR(__xludf.DUMMYFUNCTION("IFERROR(HEX2DEC(REGEXEXTRACT($C59, F$4)), ""&lt;&gt;"")"),0)</f>
        <v>0</v>
      </c>
      <c r="G59" s="7">
        <f ca="1">IFERROR(__xludf.DUMMYFUNCTION("IFERROR(HEX2DEC(REGEXEXTRACT($C59, G$4)), ""&lt;&gt;"")"),3)</f>
        <v>3</v>
      </c>
      <c r="H59" s="7"/>
      <c r="I59" s="7" t="str">
        <f ca="1">IFERROR(__xludf.DUMMYFUNCTION("IFERROR(TEXT((REGEXEXTRACT($C59, I$4)),""00""), ""&lt;&gt;"")"),"7F")</f>
        <v>7F</v>
      </c>
      <c r="J59" s="7" t="str">
        <f ca="1">IFERROR(__xludf.DUMMYFUNCTION("IFERROR(TEXT((REGEXEXTRACT($C59, J$4)),""00""), ""&lt;&gt;"")"),"22")</f>
        <v>22</v>
      </c>
      <c r="K59" s="7" t="str">
        <f ca="1">IFERROR(__xludf.DUMMYFUNCTION("IFERROR(TEXT((REGEXEXTRACT($C59, K$4)),""00""), ""&lt;&gt;"")"),"78")</f>
        <v>78</v>
      </c>
      <c r="L59" s="7" t="str">
        <f ca="1">IFERROR(__xludf.DUMMYFUNCTION("IFERROR(TEXT((REGEXEXTRACT($C59, L$4)),""00""), ""&lt;&gt;"")"),"FF")</f>
        <v>FF</v>
      </c>
      <c r="M59" s="7" t="str">
        <f ca="1">IFERROR(__xludf.DUMMYFUNCTION("IFERROR(TEXT((REGEXEXTRACT($C59, M$4)),""00""), ""&lt;&gt;"")"),"FF")</f>
        <v>FF</v>
      </c>
      <c r="N59" s="7" t="str">
        <f ca="1">IFERROR(__xludf.DUMMYFUNCTION("IFERROR(TEXT((REGEXEXTRACT($C59, N$4)),""00""), ""&lt;&gt;"")"),"FF")</f>
        <v>FF</v>
      </c>
      <c r="O59" s="7"/>
      <c r="P59" s="7" t="str">
        <f t="shared" ca="1" si="2"/>
        <v/>
      </c>
      <c r="Q59" s="7" t="str">
        <f t="shared" ca="1" si="1"/>
        <v/>
      </c>
      <c r="R59" s="7" t="str">
        <f t="shared" ca="1" si="3"/>
        <v/>
      </c>
      <c r="S59" s="7"/>
      <c r="T59" s="7" t="s">
        <v>280</v>
      </c>
      <c r="U59" s="7"/>
      <c r="V59" s="7"/>
      <c r="W59" s="7"/>
      <c r="X59" s="7"/>
      <c r="Y59" s="7"/>
      <c r="Z59" s="7"/>
      <c r="AA59" s="7"/>
      <c r="AB59" s="7"/>
    </row>
    <row r="60" spans="1:28" x14ac:dyDescent="0.2">
      <c r="A60" s="7" t="s">
        <v>60</v>
      </c>
      <c r="B60" s="8" t="str">
        <f ca="1">IFERROR(__xludf.DUMMYFUNCTION("IFERROR(REGEXEXTRACT($A60, B$4), ""&lt;&gt;"")"),"3D")</f>
        <v>3D</v>
      </c>
      <c r="C60" s="7" t="str">
        <f ca="1">IFERROR(__xludf.DUMMYFUNCTION("IFERROR(REGEXEXTRACT($A60, C$4), ""&lt;&gt;"")"),"011008623AF10000")</f>
        <v>011008623AF10000</v>
      </c>
      <c r="D60" s="7"/>
      <c r="E60" s="7" t="str">
        <f ca="1">IFERROR(__xludf.DUMMYFUNCTION("IFERROR(REGEXEXTRACT($C60, E$4), ""&lt;&gt;"")"),"01")</f>
        <v>01</v>
      </c>
      <c r="F60" s="7">
        <f ca="1">IFERROR(__xludf.DUMMYFUNCTION("IFERROR(HEX2DEC(REGEXEXTRACT($C60, F$4)), ""&lt;&gt;"")"),1)</f>
        <v>1</v>
      </c>
      <c r="G60" s="7">
        <f ca="1">IFERROR(__xludf.DUMMYFUNCTION("IFERROR(HEX2DEC(REGEXEXTRACT($C60, G$4)), ""&lt;&gt;"")"),0)</f>
        <v>0</v>
      </c>
      <c r="H60" s="7"/>
      <c r="I60" s="7" t="str">
        <f ca="1">IFERROR(__xludf.DUMMYFUNCTION("IFERROR(TEXT((REGEXEXTRACT($C60, I$4)),""00""), ""&lt;&gt;"")"),"08")</f>
        <v>08</v>
      </c>
      <c r="J60" s="7" t="str">
        <f ca="1">IFERROR(__xludf.DUMMYFUNCTION("IFERROR(TEXT((REGEXEXTRACT($C60, J$4)),""00""), ""&lt;&gt;"")"),"62")</f>
        <v>62</v>
      </c>
      <c r="K60" s="7" t="str">
        <f ca="1">IFERROR(__xludf.DUMMYFUNCTION("IFERROR(TEXT((REGEXEXTRACT($C60, K$4)),""00""), ""&lt;&gt;"")"),"3A")</f>
        <v>3A</v>
      </c>
      <c r="L60" s="7" t="str">
        <f ca="1">IFERROR(__xludf.DUMMYFUNCTION("IFERROR(TEXT((REGEXEXTRACT($C60, L$4)),""00""), ""&lt;&gt;"")"),"F1")</f>
        <v>F1</v>
      </c>
      <c r="M60" s="7" t="str">
        <f ca="1">IFERROR(__xludf.DUMMYFUNCTION("IFERROR(TEXT((REGEXEXTRACT($C60, M$4)),""00""), ""&lt;&gt;"")"),"00")</f>
        <v>00</v>
      </c>
      <c r="N60" s="7" t="str">
        <f ca="1">IFERROR(__xludf.DUMMYFUNCTION("IFERROR(TEXT((REGEXEXTRACT($C60, N$4)),""00""), ""&lt;&gt;"")"),"00")</f>
        <v>00</v>
      </c>
      <c r="O60" s="7"/>
      <c r="P60" s="7" t="str">
        <f t="shared" ca="1" si="2"/>
        <v/>
      </c>
      <c r="Q60" s="7" t="str">
        <f t="shared" ca="1" si="1"/>
        <v/>
      </c>
      <c r="R60" s="7" t="str">
        <f t="shared" ca="1" si="3"/>
        <v/>
      </c>
      <c r="S60" s="7"/>
      <c r="T60" s="7" t="s">
        <v>299</v>
      </c>
      <c r="U60" s="7"/>
      <c r="V60" s="7"/>
      <c r="W60" s="7"/>
      <c r="X60" s="7"/>
      <c r="Y60" s="7"/>
      <c r="Z60" s="7"/>
      <c r="AA60" s="7"/>
      <c r="AB60" s="7"/>
    </row>
    <row r="61" spans="1:28" x14ac:dyDescent="0.2">
      <c r="A61" s="7" t="s">
        <v>42</v>
      </c>
      <c r="B61" s="8" t="str">
        <f ca="1">IFERROR(__xludf.DUMMYFUNCTION("IFERROR(REGEXEXTRACT($A61, B$4), ""&lt;&gt;"")"),"3D")</f>
        <v>3D</v>
      </c>
      <c r="C61" s="7" t="str">
        <f ca="1">IFERROR(__xludf.DUMMYFUNCTION("IFERROR(REGEXEXTRACT($A61, C$4), ""&lt;&gt;"")"),"0121000000FFFFFF")</f>
        <v>0121000000FFFFFF</v>
      </c>
      <c r="D61" s="7"/>
      <c r="E61" s="7" t="str">
        <f ca="1">IFERROR(__xludf.DUMMYFUNCTION("IFERROR(REGEXEXTRACT($C61, E$4), ""&lt;&gt;"")"),"01")</f>
        <v>01</v>
      </c>
      <c r="F61" s="7">
        <f ca="1">IFERROR(__xludf.DUMMYFUNCTION("IFERROR(HEX2DEC(REGEXEXTRACT($C61, F$4)), ""&lt;&gt;"")"),2)</f>
        <v>2</v>
      </c>
      <c r="G61" s="7">
        <f ca="1">IFERROR(__xludf.DUMMYFUNCTION("IFERROR(HEX2DEC(REGEXEXTRACT($C61, G$4)), ""&lt;&gt;"")"),1)</f>
        <v>1</v>
      </c>
      <c r="H61" s="7"/>
      <c r="I61" s="7" t="str">
        <f ca="1">IFERROR(__xludf.DUMMYFUNCTION("IFERROR(TEXT((REGEXEXTRACT($C61, I$4)),""00""), ""&lt;&gt;"")"),"00")</f>
        <v>00</v>
      </c>
      <c r="J61" s="7" t="str">
        <f ca="1">IFERROR(__xludf.DUMMYFUNCTION("IFERROR(TEXT((REGEXEXTRACT($C61, J$4)),""00""), ""&lt;&gt;"")"),"00")</f>
        <v>00</v>
      </c>
      <c r="K61" s="7" t="str">
        <f ca="1">IFERROR(__xludf.DUMMYFUNCTION("IFERROR(TEXT((REGEXEXTRACT($C61, K$4)),""00""), ""&lt;&gt;"")"),"00")</f>
        <v>00</v>
      </c>
      <c r="L61" s="7" t="str">
        <f ca="1">IFERROR(__xludf.DUMMYFUNCTION("IFERROR(TEXT((REGEXEXTRACT($C61, L$4)),""00""), ""&lt;&gt;"")"),"FF")</f>
        <v>FF</v>
      </c>
      <c r="M61" s="7" t="str">
        <f ca="1">IFERROR(__xludf.DUMMYFUNCTION("IFERROR(TEXT((REGEXEXTRACT($C61, M$4)),""00""), ""&lt;&gt;"")"),"FF")</f>
        <v>FF</v>
      </c>
      <c r="N61" s="7" t="str">
        <f ca="1">IFERROR(__xludf.DUMMYFUNCTION("IFERROR(TEXT((REGEXEXTRACT($C61, N$4)),""00""), ""&lt;&gt;"")"),"FF")</f>
        <v>FF</v>
      </c>
      <c r="O61" s="7"/>
      <c r="P61" s="7" t="str">
        <f t="shared" ca="1" si="2"/>
        <v/>
      </c>
      <c r="Q61" s="7" t="str">
        <f t="shared" ca="1" si="1"/>
        <v/>
      </c>
      <c r="R61" s="7" t="str">
        <f t="shared" ca="1" si="3"/>
        <v/>
      </c>
      <c r="S61" s="7"/>
      <c r="T61" s="7" t="s">
        <v>274</v>
      </c>
      <c r="U61" s="7"/>
      <c r="V61" s="7"/>
      <c r="W61" s="7"/>
      <c r="X61" s="7"/>
      <c r="Y61" s="7"/>
      <c r="Z61" s="7"/>
      <c r="AA61" s="7"/>
      <c r="AB61" s="7"/>
    </row>
    <row r="62" spans="1:28" x14ac:dyDescent="0.2">
      <c r="A62" s="7" t="s">
        <v>61</v>
      </c>
      <c r="B62" s="8" t="str">
        <f ca="1">IFERROR(__xludf.DUMMYFUNCTION("IFERROR(REGEXEXTRACT($A62, B$4), ""&lt;&gt;"")"),"3C")</f>
        <v>3C</v>
      </c>
      <c r="C62" s="7" t="str">
        <f ca="1">IFERROR(__xludf.DUMMYFUNCTION("IFERROR(REGEXEXTRACT($A62, C$4), ""&lt;&gt;"")"),"0103223AF2FFFFFF")</f>
        <v>0103223AF2FFFFFF</v>
      </c>
      <c r="D62" s="7"/>
      <c r="E62" s="7" t="str">
        <f ca="1">IFERROR(__xludf.DUMMYFUNCTION("IFERROR(REGEXEXTRACT($C62, E$4), ""&lt;&gt;"")"),"01")</f>
        <v>01</v>
      </c>
      <c r="F62" s="7">
        <f ca="1">IFERROR(__xludf.DUMMYFUNCTION("IFERROR(HEX2DEC(REGEXEXTRACT($C62, F$4)), ""&lt;&gt;"")"),0)</f>
        <v>0</v>
      </c>
      <c r="G62" s="7">
        <f ca="1">IFERROR(__xludf.DUMMYFUNCTION("IFERROR(HEX2DEC(REGEXEXTRACT($C62, G$4)), ""&lt;&gt;"")"),3)</f>
        <v>3</v>
      </c>
      <c r="H62" s="7"/>
      <c r="I62" s="7" t="str">
        <f ca="1">IFERROR(__xludf.DUMMYFUNCTION("IFERROR(TEXT((REGEXEXTRACT($C62, I$4)),""00""), ""&lt;&gt;"")"),"22")</f>
        <v>22</v>
      </c>
      <c r="J62" s="7" t="str">
        <f ca="1">IFERROR(__xludf.DUMMYFUNCTION("IFERROR(TEXT((REGEXEXTRACT($C62, J$4)),""00""), ""&lt;&gt;"")"),"3A")</f>
        <v>3A</v>
      </c>
      <c r="K62" s="7" t="str">
        <f ca="1">IFERROR(__xludf.DUMMYFUNCTION("IFERROR(TEXT((REGEXEXTRACT($C62, K$4)),""00""), ""&lt;&gt;"")"),"F2")</f>
        <v>F2</v>
      </c>
      <c r="L62" s="7" t="str">
        <f ca="1">IFERROR(__xludf.DUMMYFUNCTION("IFERROR(TEXT((REGEXEXTRACT($C62, L$4)),""00""), ""&lt;&gt;"")"),"FF")</f>
        <v>FF</v>
      </c>
      <c r="M62" s="7" t="str">
        <f ca="1">IFERROR(__xludf.DUMMYFUNCTION("IFERROR(TEXT((REGEXEXTRACT($C62, M$4)),""00""), ""&lt;&gt;"")"),"FF")</f>
        <v>FF</v>
      </c>
      <c r="N62" s="7" t="str">
        <f ca="1">IFERROR(__xludf.DUMMYFUNCTION("IFERROR(TEXT((REGEXEXTRACT($C62, N$4)),""00""), ""&lt;&gt;"")"),"FF")</f>
        <v>FF</v>
      </c>
      <c r="O62" s="7"/>
      <c r="P62" s="7" t="str">
        <f t="shared" ca="1" si="2"/>
        <v/>
      </c>
      <c r="Q62" s="7" t="str">
        <f t="shared" ca="1" si="1"/>
        <v/>
      </c>
      <c r="R62" s="7" t="str">
        <f t="shared" ca="1" si="3"/>
        <v/>
      </c>
      <c r="S62" s="7"/>
      <c r="T62" s="7" t="s">
        <v>300</v>
      </c>
      <c r="U62" s="7"/>
      <c r="V62" s="7"/>
      <c r="W62" s="7"/>
      <c r="X62" s="7"/>
      <c r="Y62" s="7"/>
      <c r="Z62" s="7"/>
      <c r="AA62" s="7"/>
      <c r="AB62" s="7"/>
    </row>
    <row r="63" spans="1:28" x14ac:dyDescent="0.2">
      <c r="A63" s="7" t="s">
        <v>40</v>
      </c>
      <c r="B63" s="8" t="str">
        <f ca="1">IFERROR(__xludf.DUMMYFUNCTION("IFERROR(REGEXEXTRACT($A63, B$4), ""&lt;&gt;"")"),"3D")</f>
        <v>3D</v>
      </c>
      <c r="C63" s="7" t="str">
        <f ca="1">IFERROR(__xludf.DUMMYFUNCTION("IFERROR(REGEXEXTRACT($A63, C$4), ""&lt;&gt;"")"),"01037F2278FFFFFF")</f>
        <v>01037F2278FFFFFF</v>
      </c>
      <c r="D63" s="7"/>
      <c r="E63" s="7" t="str">
        <f ca="1">IFERROR(__xludf.DUMMYFUNCTION("IFERROR(REGEXEXTRACT($C63, E$4), ""&lt;&gt;"")"),"01")</f>
        <v>01</v>
      </c>
      <c r="F63" s="7">
        <f ca="1">IFERROR(__xludf.DUMMYFUNCTION("IFERROR(HEX2DEC(REGEXEXTRACT($C63, F$4)), ""&lt;&gt;"")"),0)</f>
        <v>0</v>
      </c>
      <c r="G63" s="7">
        <f ca="1">IFERROR(__xludf.DUMMYFUNCTION("IFERROR(HEX2DEC(REGEXEXTRACT($C63, G$4)), ""&lt;&gt;"")"),3)</f>
        <v>3</v>
      </c>
      <c r="H63" s="7"/>
      <c r="I63" s="7" t="str">
        <f ca="1">IFERROR(__xludf.DUMMYFUNCTION("IFERROR(TEXT((REGEXEXTRACT($C63, I$4)),""00""), ""&lt;&gt;"")"),"7F")</f>
        <v>7F</v>
      </c>
      <c r="J63" s="7" t="str">
        <f ca="1">IFERROR(__xludf.DUMMYFUNCTION("IFERROR(TEXT((REGEXEXTRACT($C63, J$4)),""00""), ""&lt;&gt;"")"),"22")</f>
        <v>22</v>
      </c>
      <c r="K63" s="7" t="str">
        <f ca="1">IFERROR(__xludf.DUMMYFUNCTION("IFERROR(TEXT((REGEXEXTRACT($C63, K$4)),""00""), ""&lt;&gt;"")"),"78")</f>
        <v>78</v>
      </c>
      <c r="L63" s="7" t="str">
        <f ca="1">IFERROR(__xludf.DUMMYFUNCTION("IFERROR(TEXT((REGEXEXTRACT($C63, L$4)),""00""), ""&lt;&gt;"")"),"FF")</f>
        <v>FF</v>
      </c>
      <c r="M63" s="7" t="str">
        <f ca="1">IFERROR(__xludf.DUMMYFUNCTION("IFERROR(TEXT((REGEXEXTRACT($C63, M$4)),""00""), ""&lt;&gt;"")"),"FF")</f>
        <v>FF</v>
      </c>
      <c r="N63" s="7" t="str">
        <f ca="1">IFERROR(__xludf.DUMMYFUNCTION("IFERROR(TEXT((REGEXEXTRACT($C63, N$4)),""00""), ""&lt;&gt;"")"),"FF")</f>
        <v>FF</v>
      </c>
      <c r="O63" s="7"/>
      <c r="P63" s="7" t="str">
        <f t="shared" ca="1" si="2"/>
        <v/>
      </c>
      <c r="Q63" s="7" t="str">
        <f t="shared" ca="1" si="1"/>
        <v/>
      </c>
      <c r="R63" s="7" t="str">
        <f t="shared" ca="1" si="3"/>
        <v/>
      </c>
      <c r="S63" s="7"/>
      <c r="T63" s="7" t="s">
        <v>280</v>
      </c>
      <c r="U63" s="7"/>
      <c r="V63" s="7"/>
      <c r="W63" s="7"/>
      <c r="X63" s="7"/>
      <c r="Y63" s="7"/>
      <c r="Z63" s="7"/>
      <c r="AA63" s="7"/>
      <c r="AB63" s="7"/>
    </row>
    <row r="64" spans="1:28" x14ac:dyDescent="0.2">
      <c r="A64" s="7" t="s">
        <v>62</v>
      </c>
      <c r="B64" s="8" t="str">
        <f ca="1">IFERROR(__xludf.DUMMYFUNCTION("IFERROR(REGEXEXTRACT($A64, B$4), ""&lt;&gt;"")"),"3D")</f>
        <v>3D</v>
      </c>
      <c r="C64" s="7" t="str">
        <f ca="1">IFERROR(__xludf.DUMMYFUNCTION("IFERROR(REGEXEXTRACT($A64, C$4), ""&lt;&gt;"")"),"011008623AF20000")</f>
        <v>011008623AF20000</v>
      </c>
      <c r="D64" s="7"/>
      <c r="E64" s="7" t="str">
        <f ca="1">IFERROR(__xludf.DUMMYFUNCTION("IFERROR(REGEXEXTRACT($C64, E$4), ""&lt;&gt;"")"),"01")</f>
        <v>01</v>
      </c>
      <c r="F64" s="7">
        <f ca="1">IFERROR(__xludf.DUMMYFUNCTION("IFERROR(HEX2DEC(REGEXEXTRACT($C64, F$4)), ""&lt;&gt;"")"),1)</f>
        <v>1</v>
      </c>
      <c r="G64" s="7">
        <f ca="1">IFERROR(__xludf.DUMMYFUNCTION("IFERROR(HEX2DEC(REGEXEXTRACT($C64, G$4)), ""&lt;&gt;"")"),0)</f>
        <v>0</v>
      </c>
      <c r="H64" s="7"/>
      <c r="I64" s="7" t="str">
        <f ca="1">IFERROR(__xludf.DUMMYFUNCTION("IFERROR(TEXT((REGEXEXTRACT($C64, I$4)),""00""), ""&lt;&gt;"")"),"08")</f>
        <v>08</v>
      </c>
      <c r="J64" s="7" t="str">
        <f ca="1">IFERROR(__xludf.DUMMYFUNCTION("IFERROR(TEXT((REGEXEXTRACT($C64, J$4)),""00""), ""&lt;&gt;"")"),"62")</f>
        <v>62</v>
      </c>
      <c r="K64" s="7" t="str">
        <f ca="1">IFERROR(__xludf.DUMMYFUNCTION("IFERROR(TEXT((REGEXEXTRACT($C64, K$4)),""00""), ""&lt;&gt;"")"),"3A")</f>
        <v>3A</v>
      </c>
      <c r="L64" s="7" t="str">
        <f ca="1">IFERROR(__xludf.DUMMYFUNCTION("IFERROR(TEXT((REGEXEXTRACT($C64, L$4)),""00""), ""&lt;&gt;"")"),"F2")</f>
        <v>F2</v>
      </c>
      <c r="M64" s="7" t="str">
        <f ca="1">IFERROR(__xludf.DUMMYFUNCTION("IFERROR(TEXT((REGEXEXTRACT($C64, M$4)),""00""), ""&lt;&gt;"")"),"00")</f>
        <v>00</v>
      </c>
      <c r="N64" s="7" t="str">
        <f ca="1">IFERROR(__xludf.DUMMYFUNCTION("IFERROR(TEXT((REGEXEXTRACT($C64, N$4)),""00""), ""&lt;&gt;"")"),"00")</f>
        <v>00</v>
      </c>
      <c r="O64" s="7"/>
      <c r="P64" s="7" t="str">
        <f t="shared" ca="1" si="2"/>
        <v/>
      </c>
      <c r="Q64" s="7" t="str">
        <f t="shared" ca="1" si="1"/>
        <v/>
      </c>
      <c r="R64" s="7" t="str">
        <f t="shared" ca="1" si="3"/>
        <v/>
      </c>
      <c r="S64" s="7"/>
      <c r="T64" s="7" t="s">
        <v>301</v>
      </c>
      <c r="U64" s="7"/>
      <c r="V64" s="7"/>
      <c r="W64" s="7"/>
      <c r="X64" s="7"/>
      <c r="Y64" s="7"/>
      <c r="Z64" s="7"/>
      <c r="AA64" s="7"/>
      <c r="AB64" s="7"/>
    </row>
    <row r="65" spans="1:28" x14ac:dyDescent="0.2">
      <c r="A65" s="7" t="s">
        <v>42</v>
      </c>
      <c r="B65" s="8" t="str">
        <f ca="1">IFERROR(__xludf.DUMMYFUNCTION("IFERROR(REGEXEXTRACT($A65, B$4), ""&lt;&gt;"")"),"3D")</f>
        <v>3D</v>
      </c>
      <c r="C65" s="7" t="str">
        <f ca="1">IFERROR(__xludf.DUMMYFUNCTION("IFERROR(REGEXEXTRACT($A65, C$4), ""&lt;&gt;"")"),"0121000000FFFFFF")</f>
        <v>0121000000FFFFFF</v>
      </c>
      <c r="D65" s="7"/>
      <c r="E65" s="7" t="str">
        <f ca="1">IFERROR(__xludf.DUMMYFUNCTION("IFERROR(REGEXEXTRACT($C65, E$4), ""&lt;&gt;"")"),"01")</f>
        <v>01</v>
      </c>
      <c r="F65" s="7">
        <f ca="1">IFERROR(__xludf.DUMMYFUNCTION("IFERROR(HEX2DEC(REGEXEXTRACT($C65, F$4)), ""&lt;&gt;"")"),2)</f>
        <v>2</v>
      </c>
      <c r="G65" s="7">
        <f ca="1">IFERROR(__xludf.DUMMYFUNCTION("IFERROR(HEX2DEC(REGEXEXTRACT($C65, G$4)), ""&lt;&gt;"")"),1)</f>
        <v>1</v>
      </c>
      <c r="H65" s="7"/>
      <c r="I65" s="7" t="str">
        <f ca="1">IFERROR(__xludf.DUMMYFUNCTION("IFERROR(TEXT((REGEXEXTRACT($C65, I$4)),""00""), ""&lt;&gt;"")"),"00")</f>
        <v>00</v>
      </c>
      <c r="J65" s="7" t="str">
        <f ca="1">IFERROR(__xludf.DUMMYFUNCTION("IFERROR(TEXT((REGEXEXTRACT($C65, J$4)),""00""), ""&lt;&gt;"")"),"00")</f>
        <v>00</v>
      </c>
      <c r="K65" s="7" t="str">
        <f ca="1">IFERROR(__xludf.DUMMYFUNCTION("IFERROR(TEXT((REGEXEXTRACT($C65, K$4)),""00""), ""&lt;&gt;"")"),"00")</f>
        <v>00</v>
      </c>
      <c r="L65" s="7" t="str">
        <f ca="1">IFERROR(__xludf.DUMMYFUNCTION("IFERROR(TEXT((REGEXEXTRACT($C65, L$4)),""00""), ""&lt;&gt;"")"),"FF")</f>
        <v>FF</v>
      </c>
      <c r="M65" s="7" t="str">
        <f ca="1">IFERROR(__xludf.DUMMYFUNCTION("IFERROR(TEXT((REGEXEXTRACT($C65, M$4)),""00""), ""&lt;&gt;"")"),"FF")</f>
        <v>FF</v>
      </c>
      <c r="N65" s="7" t="str">
        <f ca="1">IFERROR(__xludf.DUMMYFUNCTION("IFERROR(TEXT((REGEXEXTRACT($C65, N$4)),""00""), ""&lt;&gt;"")"),"FF")</f>
        <v>FF</v>
      </c>
      <c r="O65" s="7"/>
      <c r="P65" s="7" t="str">
        <f t="shared" ca="1" si="2"/>
        <v/>
      </c>
      <c r="Q65" s="7" t="str">
        <f t="shared" ca="1" si="1"/>
        <v/>
      </c>
      <c r="R65" s="7" t="str">
        <f t="shared" ca="1" si="3"/>
        <v/>
      </c>
      <c r="S65" s="7"/>
      <c r="T65" s="7" t="s">
        <v>274</v>
      </c>
      <c r="U65" s="7"/>
      <c r="V65" s="7"/>
      <c r="W65" s="7"/>
      <c r="X65" s="7"/>
      <c r="Y65" s="7"/>
      <c r="Z65" s="7"/>
      <c r="AA65" s="7"/>
      <c r="AB65" s="7"/>
    </row>
    <row r="66" spans="1:28" x14ac:dyDescent="0.2">
      <c r="A66" s="7" t="s">
        <v>63</v>
      </c>
      <c r="B66" s="8" t="str">
        <f ca="1">IFERROR(__xludf.DUMMYFUNCTION("IFERROR(REGEXEXTRACT($A66, B$4), ""&lt;&gt;"")"),"3C")</f>
        <v>3C</v>
      </c>
      <c r="C66" s="7" t="str">
        <f ca="1">IFERROR(__xludf.DUMMYFUNCTION("IFERROR(REGEXEXTRACT($A66, C$4), ""&lt;&gt;"")"),"0103223AF3FFFFFF")</f>
        <v>0103223AF3FFFFFF</v>
      </c>
      <c r="D66" s="7"/>
      <c r="E66" s="7" t="str">
        <f ca="1">IFERROR(__xludf.DUMMYFUNCTION("IFERROR(REGEXEXTRACT($C66, E$4), ""&lt;&gt;"")"),"01")</f>
        <v>01</v>
      </c>
      <c r="F66" s="7">
        <f ca="1">IFERROR(__xludf.DUMMYFUNCTION("IFERROR(HEX2DEC(REGEXEXTRACT($C66, F$4)), ""&lt;&gt;"")"),0)</f>
        <v>0</v>
      </c>
      <c r="G66" s="7">
        <f ca="1">IFERROR(__xludf.DUMMYFUNCTION("IFERROR(HEX2DEC(REGEXEXTRACT($C66, G$4)), ""&lt;&gt;"")"),3)</f>
        <v>3</v>
      </c>
      <c r="H66" s="7"/>
      <c r="I66" s="7" t="str">
        <f ca="1">IFERROR(__xludf.DUMMYFUNCTION("IFERROR(TEXT((REGEXEXTRACT($C66, I$4)),""00""), ""&lt;&gt;"")"),"22")</f>
        <v>22</v>
      </c>
      <c r="J66" s="7" t="str">
        <f ca="1">IFERROR(__xludf.DUMMYFUNCTION("IFERROR(TEXT((REGEXEXTRACT($C66, J$4)),""00""), ""&lt;&gt;"")"),"3A")</f>
        <v>3A</v>
      </c>
      <c r="K66" s="7" t="str">
        <f ca="1">IFERROR(__xludf.DUMMYFUNCTION("IFERROR(TEXT((REGEXEXTRACT($C66, K$4)),""00""), ""&lt;&gt;"")"),"F3")</f>
        <v>F3</v>
      </c>
      <c r="L66" s="7" t="str">
        <f ca="1">IFERROR(__xludf.DUMMYFUNCTION("IFERROR(TEXT((REGEXEXTRACT($C66, L$4)),""00""), ""&lt;&gt;"")"),"FF")</f>
        <v>FF</v>
      </c>
      <c r="M66" s="7" t="str">
        <f ca="1">IFERROR(__xludf.DUMMYFUNCTION("IFERROR(TEXT((REGEXEXTRACT($C66, M$4)),""00""), ""&lt;&gt;"")"),"FF")</f>
        <v>FF</v>
      </c>
      <c r="N66" s="7" t="str">
        <f ca="1">IFERROR(__xludf.DUMMYFUNCTION("IFERROR(TEXT((REGEXEXTRACT($C66, N$4)),""00""), ""&lt;&gt;"")"),"FF")</f>
        <v>FF</v>
      </c>
      <c r="O66" s="7"/>
      <c r="P66" s="7" t="str">
        <f t="shared" ca="1" si="2"/>
        <v/>
      </c>
      <c r="Q66" s="7" t="str">
        <f t="shared" ca="1" si="1"/>
        <v/>
      </c>
      <c r="R66" s="7" t="str">
        <f t="shared" ca="1" si="3"/>
        <v/>
      </c>
      <c r="S66" s="7"/>
      <c r="T66" s="7" t="s">
        <v>302</v>
      </c>
      <c r="U66" s="7"/>
      <c r="V66" s="7"/>
      <c r="W66" s="7"/>
      <c r="X66" s="7"/>
      <c r="Y66" s="7"/>
      <c r="Z66" s="7"/>
      <c r="AA66" s="7"/>
      <c r="AB66" s="7"/>
    </row>
    <row r="67" spans="1:28" x14ac:dyDescent="0.2">
      <c r="A67" s="7" t="s">
        <v>40</v>
      </c>
      <c r="B67" s="8" t="str">
        <f ca="1">IFERROR(__xludf.DUMMYFUNCTION("IFERROR(REGEXEXTRACT($A67, B$4), ""&lt;&gt;"")"),"3D")</f>
        <v>3D</v>
      </c>
      <c r="C67" s="7" t="str">
        <f ca="1">IFERROR(__xludf.DUMMYFUNCTION("IFERROR(REGEXEXTRACT($A67, C$4), ""&lt;&gt;"")"),"01037F2278FFFFFF")</f>
        <v>01037F2278FFFFFF</v>
      </c>
      <c r="D67" s="7"/>
      <c r="E67" s="7" t="str">
        <f ca="1">IFERROR(__xludf.DUMMYFUNCTION("IFERROR(REGEXEXTRACT($C67, E$4), ""&lt;&gt;"")"),"01")</f>
        <v>01</v>
      </c>
      <c r="F67" s="7">
        <f ca="1">IFERROR(__xludf.DUMMYFUNCTION("IFERROR(HEX2DEC(REGEXEXTRACT($C67, F$4)), ""&lt;&gt;"")"),0)</f>
        <v>0</v>
      </c>
      <c r="G67" s="7">
        <f ca="1">IFERROR(__xludf.DUMMYFUNCTION("IFERROR(HEX2DEC(REGEXEXTRACT($C67, G$4)), ""&lt;&gt;"")"),3)</f>
        <v>3</v>
      </c>
      <c r="H67" s="7"/>
      <c r="I67" s="7" t="str">
        <f ca="1">IFERROR(__xludf.DUMMYFUNCTION("IFERROR(TEXT((REGEXEXTRACT($C67, I$4)),""00""), ""&lt;&gt;"")"),"7F")</f>
        <v>7F</v>
      </c>
      <c r="J67" s="7" t="str">
        <f ca="1">IFERROR(__xludf.DUMMYFUNCTION("IFERROR(TEXT((REGEXEXTRACT($C67, J$4)),""00""), ""&lt;&gt;"")"),"22")</f>
        <v>22</v>
      </c>
      <c r="K67" s="7" t="str">
        <f ca="1">IFERROR(__xludf.DUMMYFUNCTION("IFERROR(TEXT((REGEXEXTRACT($C67, K$4)),""00""), ""&lt;&gt;"")"),"78")</f>
        <v>78</v>
      </c>
      <c r="L67" s="7" t="str">
        <f ca="1">IFERROR(__xludf.DUMMYFUNCTION("IFERROR(TEXT((REGEXEXTRACT($C67, L$4)),""00""), ""&lt;&gt;"")"),"FF")</f>
        <v>FF</v>
      </c>
      <c r="M67" s="7" t="str">
        <f ca="1">IFERROR(__xludf.DUMMYFUNCTION("IFERROR(TEXT((REGEXEXTRACT($C67, M$4)),""00""), ""&lt;&gt;"")"),"FF")</f>
        <v>FF</v>
      </c>
      <c r="N67" s="7" t="str">
        <f ca="1">IFERROR(__xludf.DUMMYFUNCTION("IFERROR(TEXT((REGEXEXTRACT($C67, N$4)),""00""), ""&lt;&gt;"")"),"FF")</f>
        <v>FF</v>
      </c>
      <c r="O67" s="7"/>
      <c r="P67" s="7" t="str">
        <f t="shared" ca="1" si="2"/>
        <v/>
      </c>
      <c r="Q67" s="7" t="str">
        <f t="shared" ca="1" si="1"/>
        <v/>
      </c>
      <c r="R67" s="7" t="str">
        <f t="shared" ca="1" si="3"/>
        <v/>
      </c>
      <c r="S67" s="7"/>
      <c r="T67" s="7" t="s">
        <v>280</v>
      </c>
      <c r="U67" s="7"/>
      <c r="V67" s="7"/>
      <c r="W67" s="7"/>
      <c r="X67" s="7"/>
      <c r="Y67" s="7"/>
      <c r="Z67" s="7"/>
      <c r="AA67" s="7"/>
      <c r="AB67" s="7"/>
    </row>
    <row r="68" spans="1:28" x14ac:dyDescent="0.2">
      <c r="A68" s="7" t="s">
        <v>64</v>
      </c>
      <c r="B68" s="8" t="str">
        <f ca="1">IFERROR(__xludf.DUMMYFUNCTION("IFERROR(REGEXEXTRACT($A68, B$4), ""&lt;&gt;"")"),"3D")</f>
        <v>3D</v>
      </c>
      <c r="C68" s="7" t="str">
        <f ca="1">IFERROR(__xludf.DUMMYFUNCTION("IFERROR(REGEXEXTRACT($A68, C$4), ""&lt;&gt;"")"),"011008623AF30000")</f>
        <v>011008623AF30000</v>
      </c>
      <c r="D68" s="7"/>
      <c r="E68" s="7" t="str">
        <f ca="1">IFERROR(__xludf.DUMMYFUNCTION("IFERROR(REGEXEXTRACT($C68, E$4), ""&lt;&gt;"")"),"01")</f>
        <v>01</v>
      </c>
      <c r="F68" s="7">
        <f ca="1">IFERROR(__xludf.DUMMYFUNCTION("IFERROR(HEX2DEC(REGEXEXTRACT($C68, F$4)), ""&lt;&gt;"")"),1)</f>
        <v>1</v>
      </c>
      <c r="G68" s="7">
        <f ca="1">IFERROR(__xludf.DUMMYFUNCTION("IFERROR(HEX2DEC(REGEXEXTRACT($C68, G$4)), ""&lt;&gt;"")"),0)</f>
        <v>0</v>
      </c>
      <c r="H68" s="7"/>
      <c r="I68" s="7" t="str">
        <f ca="1">IFERROR(__xludf.DUMMYFUNCTION("IFERROR(TEXT((REGEXEXTRACT($C68, I$4)),""00""), ""&lt;&gt;"")"),"08")</f>
        <v>08</v>
      </c>
      <c r="J68" s="7" t="str">
        <f ca="1">IFERROR(__xludf.DUMMYFUNCTION("IFERROR(TEXT((REGEXEXTRACT($C68, J$4)),""00""), ""&lt;&gt;"")"),"62")</f>
        <v>62</v>
      </c>
      <c r="K68" s="7" t="str">
        <f ca="1">IFERROR(__xludf.DUMMYFUNCTION("IFERROR(TEXT((REGEXEXTRACT($C68, K$4)),""00""), ""&lt;&gt;"")"),"3A")</f>
        <v>3A</v>
      </c>
      <c r="L68" s="7" t="str">
        <f ca="1">IFERROR(__xludf.DUMMYFUNCTION("IFERROR(TEXT((REGEXEXTRACT($C68, L$4)),""00""), ""&lt;&gt;"")"),"F3")</f>
        <v>F3</v>
      </c>
      <c r="M68" s="7" t="str">
        <f ca="1">IFERROR(__xludf.DUMMYFUNCTION("IFERROR(TEXT((REGEXEXTRACT($C68, M$4)),""00""), ""&lt;&gt;"")"),"00")</f>
        <v>00</v>
      </c>
      <c r="N68" s="7" t="str">
        <f ca="1">IFERROR(__xludf.DUMMYFUNCTION("IFERROR(TEXT((REGEXEXTRACT($C68, N$4)),""00""), ""&lt;&gt;"")"),"00")</f>
        <v>00</v>
      </c>
      <c r="O68" s="7"/>
      <c r="P68" s="7" t="str">
        <f t="shared" ca="1" si="2"/>
        <v/>
      </c>
      <c r="Q68" s="7" t="str">
        <f t="shared" ca="1" si="1"/>
        <v/>
      </c>
      <c r="R68" s="7" t="str">
        <f t="shared" ca="1" si="3"/>
        <v/>
      </c>
      <c r="S68" s="7"/>
      <c r="T68" s="7" t="s">
        <v>303</v>
      </c>
      <c r="U68" s="7"/>
      <c r="V68" s="7"/>
      <c r="W68" s="7"/>
      <c r="X68" s="7"/>
      <c r="Y68" s="7"/>
      <c r="Z68" s="7"/>
      <c r="AA68" s="7"/>
      <c r="AB68" s="7"/>
    </row>
    <row r="69" spans="1:28" x14ac:dyDescent="0.2">
      <c r="A69" s="7" t="s">
        <v>42</v>
      </c>
      <c r="B69" s="8" t="str">
        <f ca="1">IFERROR(__xludf.DUMMYFUNCTION("IFERROR(REGEXEXTRACT($A69, B$4), ""&lt;&gt;"")"),"3D")</f>
        <v>3D</v>
      </c>
      <c r="C69" s="7" t="str">
        <f ca="1">IFERROR(__xludf.DUMMYFUNCTION("IFERROR(REGEXEXTRACT($A69, C$4), ""&lt;&gt;"")"),"0121000000FFFFFF")</f>
        <v>0121000000FFFFFF</v>
      </c>
      <c r="D69" s="7"/>
      <c r="E69" s="7" t="str">
        <f ca="1">IFERROR(__xludf.DUMMYFUNCTION("IFERROR(REGEXEXTRACT($C69, E$4), ""&lt;&gt;"")"),"01")</f>
        <v>01</v>
      </c>
      <c r="F69" s="7">
        <f ca="1">IFERROR(__xludf.DUMMYFUNCTION("IFERROR(HEX2DEC(REGEXEXTRACT($C69, F$4)), ""&lt;&gt;"")"),2)</f>
        <v>2</v>
      </c>
      <c r="G69" s="7">
        <f ca="1">IFERROR(__xludf.DUMMYFUNCTION("IFERROR(HEX2DEC(REGEXEXTRACT($C69, G$4)), ""&lt;&gt;"")"),1)</f>
        <v>1</v>
      </c>
      <c r="H69" s="7"/>
      <c r="I69" s="7" t="str">
        <f ca="1">IFERROR(__xludf.DUMMYFUNCTION("IFERROR(TEXT((REGEXEXTRACT($C69, I$4)),""00""), ""&lt;&gt;"")"),"00")</f>
        <v>00</v>
      </c>
      <c r="J69" s="7" t="str">
        <f ca="1">IFERROR(__xludf.DUMMYFUNCTION("IFERROR(TEXT((REGEXEXTRACT($C69, J$4)),""00""), ""&lt;&gt;"")"),"00")</f>
        <v>00</v>
      </c>
      <c r="K69" s="7" t="str">
        <f ca="1">IFERROR(__xludf.DUMMYFUNCTION("IFERROR(TEXT((REGEXEXTRACT($C69, K$4)),""00""), ""&lt;&gt;"")"),"00")</f>
        <v>00</v>
      </c>
      <c r="L69" s="7" t="str">
        <f ca="1">IFERROR(__xludf.DUMMYFUNCTION("IFERROR(TEXT((REGEXEXTRACT($C69, L$4)),""00""), ""&lt;&gt;"")"),"FF")</f>
        <v>FF</v>
      </c>
      <c r="M69" s="7" t="str">
        <f ca="1">IFERROR(__xludf.DUMMYFUNCTION("IFERROR(TEXT((REGEXEXTRACT($C69, M$4)),""00""), ""&lt;&gt;"")"),"FF")</f>
        <v>FF</v>
      </c>
      <c r="N69" s="7" t="str">
        <f ca="1">IFERROR(__xludf.DUMMYFUNCTION("IFERROR(TEXT((REGEXEXTRACT($C69, N$4)),""00""), ""&lt;&gt;"")"),"FF")</f>
        <v>FF</v>
      </c>
      <c r="O69" s="7"/>
      <c r="P69" s="7" t="str">
        <f t="shared" ca="1" si="2"/>
        <v/>
      </c>
      <c r="Q69" s="7" t="str">
        <f t="shared" ca="1" si="1"/>
        <v/>
      </c>
      <c r="R69" s="7" t="str">
        <f t="shared" ca="1" si="3"/>
        <v/>
      </c>
      <c r="S69" s="7"/>
      <c r="T69" s="7" t="s">
        <v>274</v>
      </c>
      <c r="U69" s="7"/>
      <c r="V69" s="7"/>
      <c r="W69" s="7"/>
      <c r="X69" s="7"/>
      <c r="Y69" s="7"/>
      <c r="Z69" s="7"/>
      <c r="AA69" s="7"/>
      <c r="AB69" s="7"/>
    </row>
    <row r="70" spans="1:28" x14ac:dyDescent="0.2">
      <c r="A70" s="7" t="s">
        <v>65</v>
      </c>
      <c r="B70" s="8" t="str">
        <f ca="1">IFERROR(__xludf.DUMMYFUNCTION("IFERROR(REGEXEXTRACT($A70, B$4), ""&lt;&gt;"")"),"3C")</f>
        <v>3C</v>
      </c>
      <c r="C70" s="7" t="str">
        <f ca="1">IFERROR(__xludf.DUMMYFUNCTION("IFERROR(REGEXEXTRACT($A70, C$4), ""&lt;&gt;"")"),"0103223AF4FFFFFF")</f>
        <v>0103223AF4FFFFFF</v>
      </c>
      <c r="D70" s="7"/>
      <c r="E70" s="7" t="str">
        <f ca="1">IFERROR(__xludf.DUMMYFUNCTION("IFERROR(REGEXEXTRACT($C70, E$4), ""&lt;&gt;"")"),"01")</f>
        <v>01</v>
      </c>
      <c r="F70" s="7">
        <f ca="1">IFERROR(__xludf.DUMMYFUNCTION("IFERROR(HEX2DEC(REGEXEXTRACT($C70, F$4)), ""&lt;&gt;"")"),0)</f>
        <v>0</v>
      </c>
      <c r="G70" s="7">
        <f ca="1">IFERROR(__xludf.DUMMYFUNCTION("IFERROR(HEX2DEC(REGEXEXTRACT($C70, G$4)), ""&lt;&gt;"")"),3)</f>
        <v>3</v>
      </c>
      <c r="H70" s="7"/>
      <c r="I70" s="7" t="str">
        <f ca="1">IFERROR(__xludf.DUMMYFUNCTION("IFERROR(TEXT((REGEXEXTRACT($C70, I$4)),""00""), ""&lt;&gt;"")"),"22")</f>
        <v>22</v>
      </c>
      <c r="J70" s="7" t="str">
        <f ca="1">IFERROR(__xludf.DUMMYFUNCTION("IFERROR(TEXT((REGEXEXTRACT($C70, J$4)),""00""), ""&lt;&gt;"")"),"3A")</f>
        <v>3A</v>
      </c>
      <c r="K70" s="7" t="str">
        <f ca="1">IFERROR(__xludf.DUMMYFUNCTION("IFERROR(TEXT((REGEXEXTRACT($C70, K$4)),""00""), ""&lt;&gt;"")"),"F4")</f>
        <v>F4</v>
      </c>
      <c r="L70" s="7" t="str">
        <f ca="1">IFERROR(__xludf.DUMMYFUNCTION("IFERROR(TEXT((REGEXEXTRACT($C70, L$4)),""00""), ""&lt;&gt;"")"),"FF")</f>
        <v>FF</v>
      </c>
      <c r="M70" s="7" t="str">
        <f ca="1">IFERROR(__xludf.DUMMYFUNCTION("IFERROR(TEXT((REGEXEXTRACT($C70, M$4)),""00""), ""&lt;&gt;"")"),"FF")</f>
        <v>FF</v>
      </c>
      <c r="N70" s="7" t="str">
        <f ca="1">IFERROR(__xludf.DUMMYFUNCTION("IFERROR(TEXT((REGEXEXTRACT($C70, N$4)),""00""), ""&lt;&gt;"")"),"FF")</f>
        <v>FF</v>
      </c>
      <c r="O70" s="7"/>
      <c r="P70" s="7" t="str">
        <f t="shared" ca="1" si="2"/>
        <v/>
      </c>
      <c r="Q70" s="7" t="str">
        <f t="shared" ca="1" si="1"/>
        <v/>
      </c>
      <c r="R70" s="7" t="str">
        <f t="shared" ca="1" si="3"/>
        <v/>
      </c>
      <c r="S70" s="7"/>
      <c r="T70" s="7" t="s">
        <v>304</v>
      </c>
      <c r="U70" s="7"/>
      <c r="V70" s="7"/>
      <c r="W70" s="7"/>
      <c r="X70" s="7"/>
      <c r="Y70" s="7"/>
      <c r="Z70" s="7"/>
      <c r="AA70" s="7"/>
      <c r="AB70" s="7"/>
    </row>
    <row r="71" spans="1:28" x14ac:dyDescent="0.2">
      <c r="A71" s="7" t="s">
        <v>40</v>
      </c>
      <c r="B71" s="8" t="str">
        <f ca="1">IFERROR(__xludf.DUMMYFUNCTION("IFERROR(REGEXEXTRACT($A71, B$4), ""&lt;&gt;"")"),"3D")</f>
        <v>3D</v>
      </c>
      <c r="C71" s="7" t="str">
        <f ca="1">IFERROR(__xludf.DUMMYFUNCTION("IFERROR(REGEXEXTRACT($A71, C$4), ""&lt;&gt;"")"),"01037F2278FFFFFF")</f>
        <v>01037F2278FFFFFF</v>
      </c>
      <c r="D71" s="7"/>
      <c r="E71" s="7" t="str">
        <f ca="1">IFERROR(__xludf.DUMMYFUNCTION("IFERROR(REGEXEXTRACT($C71, E$4), ""&lt;&gt;"")"),"01")</f>
        <v>01</v>
      </c>
      <c r="F71" s="7">
        <f ca="1">IFERROR(__xludf.DUMMYFUNCTION("IFERROR(HEX2DEC(REGEXEXTRACT($C71, F$4)), ""&lt;&gt;"")"),0)</f>
        <v>0</v>
      </c>
      <c r="G71" s="7">
        <f ca="1">IFERROR(__xludf.DUMMYFUNCTION("IFERROR(HEX2DEC(REGEXEXTRACT($C71, G$4)), ""&lt;&gt;"")"),3)</f>
        <v>3</v>
      </c>
      <c r="H71" s="7"/>
      <c r="I71" s="7" t="str">
        <f ca="1">IFERROR(__xludf.DUMMYFUNCTION("IFERROR(TEXT((REGEXEXTRACT($C71, I$4)),""00""), ""&lt;&gt;"")"),"7F")</f>
        <v>7F</v>
      </c>
      <c r="J71" s="7" t="str">
        <f ca="1">IFERROR(__xludf.DUMMYFUNCTION("IFERROR(TEXT((REGEXEXTRACT($C71, J$4)),""00""), ""&lt;&gt;"")"),"22")</f>
        <v>22</v>
      </c>
      <c r="K71" s="7" t="str">
        <f ca="1">IFERROR(__xludf.DUMMYFUNCTION("IFERROR(TEXT((REGEXEXTRACT($C71, K$4)),""00""), ""&lt;&gt;"")"),"78")</f>
        <v>78</v>
      </c>
      <c r="L71" s="7" t="str">
        <f ca="1">IFERROR(__xludf.DUMMYFUNCTION("IFERROR(TEXT((REGEXEXTRACT($C71, L$4)),""00""), ""&lt;&gt;"")"),"FF")</f>
        <v>FF</v>
      </c>
      <c r="M71" s="7" t="str">
        <f ca="1">IFERROR(__xludf.DUMMYFUNCTION("IFERROR(TEXT((REGEXEXTRACT($C71, M$4)),""00""), ""&lt;&gt;"")"),"FF")</f>
        <v>FF</v>
      </c>
      <c r="N71" s="7" t="str">
        <f ca="1">IFERROR(__xludf.DUMMYFUNCTION("IFERROR(TEXT((REGEXEXTRACT($C71, N$4)),""00""), ""&lt;&gt;"")"),"FF")</f>
        <v>FF</v>
      </c>
      <c r="O71" s="7"/>
      <c r="P71" s="7" t="str">
        <f t="shared" ca="1" si="2"/>
        <v/>
      </c>
      <c r="Q71" s="7" t="str">
        <f t="shared" ca="1" si="1"/>
        <v/>
      </c>
      <c r="R71" s="7" t="str">
        <f t="shared" ca="1" si="3"/>
        <v/>
      </c>
      <c r="S71" s="7"/>
      <c r="T71" s="7" t="s">
        <v>280</v>
      </c>
      <c r="U71" s="7"/>
      <c r="V71" s="7"/>
      <c r="W71" s="7"/>
      <c r="X71" s="7"/>
      <c r="Y71" s="7"/>
      <c r="Z71" s="7"/>
      <c r="AA71" s="7"/>
      <c r="AB71" s="7"/>
    </row>
    <row r="72" spans="1:28" x14ac:dyDescent="0.2">
      <c r="A72" s="7" t="s">
        <v>66</v>
      </c>
      <c r="B72" s="8" t="str">
        <f ca="1">IFERROR(__xludf.DUMMYFUNCTION("IFERROR(REGEXEXTRACT($A72, B$4), ""&lt;&gt;"")"),"3D")</f>
        <v>3D</v>
      </c>
      <c r="C72" s="7" t="str">
        <f ca="1">IFERROR(__xludf.DUMMYFUNCTION("IFERROR(REGEXEXTRACT($A72, C$4), ""&lt;&gt;"")"),"011008623AF40000")</f>
        <v>011008623AF40000</v>
      </c>
      <c r="D72" s="7"/>
      <c r="E72" s="7" t="str">
        <f ca="1">IFERROR(__xludf.DUMMYFUNCTION("IFERROR(REGEXEXTRACT($C72, E$4), ""&lt;&gt;"")"),"01")</f>
        <v>01</v>
      </c>
      <c r="F72" s="7">
        <f ca="1">IFERROR(__xludf.DUMMYFUNCTION("IFERROR(HEX2DEC(REGEXEXTRACT($C72, F$4)), ""&lt;&gt;"")"),1)</f>
        <v>1</v>
      </c>
      <c r="G72" s="7">
        <f ca="1">IFERROR(__xludf.DUMMYFUNCTION("IFERROR(HEX2DEC(REGEXEXTRACT($C72, G$4)), ""&lt;&gt;"")"),0)</f>
        <v>0</v>
      </c>
      <c r="H72" s="7"/>
      <c r="I72" s="7" t="str">
        <f ca="1">IFERROR(__xludf.DUMMYFUNCTION("IFERROR(TEXT((REGEXEXTRACT($C72, I$4)),""00""), ""&lt;&gt;"")"),"08")</f>
        <v>08</v>
      </c>
      <c r="J72" s="7" t="str">
        <f ca="1">IFERROR(__xludf.DUMMYFUNCTION("IFERROR(TEXT((REGEXEXTRACT($C72, J$4)),""00""), ""&lt;&gt;"")"),"62")</f>
        <v>62</v>
      </c>
      <c r="K72" s="7" t="str">
        <f ca="1">IFERROR(__xludf.DUMMYFUNCTION("IFERROR(TEXT((REGEXEXTRACT($C72, K$4)),""00""), ""&lt;&gt;"")"),"3A")</f>
        <v>3A</v>
      </c>
      <c r="L72" s="7" t="str">
        <f ca="1">IFERROR(__xludf.DUMMYFUNCTION("IFERROR(TEXT((REGEXEXTRACT($C72, L$4)),""00""), ""&lt;&gt;"")"),"F4")</f>
        <v>F4</v>
      </c>
      <c r="M72" s="7" t="str">
        <f ca="1">IFERROR(__xludf.DUMMYFUNCTION("IFERROR(TEXT((REGEXEXTRACT($C72, M$4)),""00""), ""&lt;&gt;"")"),"00")</f>
        <v>00</v>
      </c>
      <c r="N72" s="7" t="str">
        <f ca="1">IFERROR(__xludf.DUMMYFUNCTION("IFERROR(TEXT((REGEXEXTRACT($C72, N$4)),""00""), ""&lt;&gt;"")"),"00")</f>
        <v>00</v>
      </c>
      <c r="O72" s="7"/>
      <c r="P72" s="7" t="str">
        <f t="shared" ca="1" si="2"/>
        <v/>
      </c>
      <c r="Q72" s="7" t="str">
        <f t="shared" ca="1" si="1"/>
        <v/>
      </c>
      <c r="R72" s="7" t="str">
        <f t="shared" ca="1" si="3"/>
        <v/>
      </c>
      <c r="S72" s="7"/>
      <c r="T72" s="7" t="s">
        <v>305</v>
      </c>
      <c r="U72" s="7"/>
      <c r="V72" s="7"/>
      <c r="W72" s="7"/>
      <c r="X72" s="7"/>
      <c r="Y72" s="7"/>
      <c r="Z72" s="7"/>
      <c r="AA72" s="7"/>
      <c r="AB72" s="7"/>
    </row>
    <row r="73" spans="1:28" x14ac:dyDescent="0.2">
      <c r="A73" s="7" t="s">
        <v>42</v>
      </c>
      <c r="B73" s="8" t="str">
        <f ca="1">IFERROR(__xludf.DUMMYFUNCTION("IFERROR(REGEXEXTRACT($A73, B$4), ""&lt;&gt;"")"),"3D")</f>
        <v>3D</v>
      </c>
      <c r="C73" s="7" t="str">
        <f ca="1">IFERROR(__xludf.DUMMYFUNCTION("IFERROR(REGEXEXTRACT($A73, C$4), ""&lt;&gt;"")"),"0121000000FFFFFF")</f>
        <v>0121000000FFFFFF</v>
      </c>
      <c r="D73" s="7"/>
      <c r="E73" s="7" t="str">
        <f ca="1">IFERROR(__xludf.DUMMYFUNCTION("IFERROR(REGEXEXTRACT($C73, E$4), ""&lt;&gt;"")"),"01")</f>
        <v>01</v>
      </c>
      <c r="F73" s="7">
        <f ca="1">IFERROR(__xludf.DUMMYFUNCTION("IFERROR(HEX2DEC(REGEXEXTRACT($C73, F$4)), ""&lt;&gt;"")"),2)</f>
        <v>2</v>
      </c>
      <c r="G73" s="7">
        <f ca="1">IFERROR(__xludf.DUMMYFUNCTION("IFERROR(HEX2DEC(REGEXEXTRACT($C73, G$4)), ""&lt;&gt;"")"),1)</f>
        <v>1</v>
      </c>
      <c r="H73" s="7"/>
      <c r="I73" s="7" t="str">
        <f ca="1">IFERROR(__xludf.DUMMYFUNCTION("IFERROR(TEXT((REGEXEXTRACT($C73, I$4)),""00""), ""&lt;&gt;"")"),"00")</f>
        <v>00</v>
      </c>
      <c r="J73" s="7" t="str">
        <f ca="1">IFERROR(__xludf.DUMMYFUNCTION("IFERROR(TEXT((REGEXEXTRACT($C73, J$4)),""00""), ""&lt;&gt;"")"),"00")</f>
        <v>00</v>
      </c>
      <c r="K73" s="7" t="str">
        <f ca="1">IFERROR(__xludf.DUMMYFUNCTION("IFERROR(TEXT((REGEXEXTRACT($C73, K$4)),""00""), ""&lt;&gt;"")"),"00")</f>
        <v>00</v>
      </c>
      <c r="L73" s="7" t="str">
        <f ca="1">IFERROR(__xludf.DUMMYFUNCTION("IFERROR(TEXT((REGEXEXTRACT($C73, L$4)),""00""), ""&lt;&gt;"")"),"FF")</f>
        <v>FF</v>
      </c>
      <c r="M73" s="7" t="str">
        <f ca="1">IFERROR(__xludf.DUMMYFUNCTION("IFERROR(TEXT((REGEXEXTRACT($C73, M$4)),""00""), ""&lt;&gt;"")"),"FF")</f>
        <v>FF</v>
      </c>
      <c r="N73" s="7" t="str">
        <f ca="1">IFERROR(__xludf.DUMMYFUNCTION("IFERROR(TEXT((REGEXEXTRACT($C73, N$4)),""00""), ""&lt;&gt;"")"),"FF")</f>
        <v>FF</v>
      </c>
      <c r="O73" s="7"/>
      <c r="P73" s="7" t="str">
        <f t="shared" ca="1" si="2"/>
        <v/>
      </c>
      <c r="Q73" s="7" t="str">
        <f t="shared" ca="1" si="1"/>
        <v/>
      </c>
      <c r="R73" s="7" t="str">
        <f t="shared" ca="1" si="3"/>
        <v/>
      </c>
      <c r="S73" s="7"/>
      <c r="T73" s="7" t="s">
        <v>274</v>
      </c>
      <c r="U73" s="7"/>
      <c r="V73" s="7"/>
      <c r="W73" s="7"/>
      <c r="X73" s="7"/>
      <c r="Y73" s="7"/>
      <c r="Z73" s="7"/>
      <c r="AA73" s="7"/>
      <c r="AB73" s="7"/>
    </row>
    <row r="74" spans="1:28" x14ac:dyDescent="0.2">
      <c r="A74" s="7" t="s">
        <v>67</v>
      </c>
      <c r="B74" s="8" t="str">
        <f ca="1">IFERROR(__xludf.DUMMYFUNCTION("IFERROR(REGEXEXTRACT($A74, B$4), ""&lt;&gt;"")"),"3C")</f>
        <v>3C</v>
      </c>
      <c r="C74" s="7" t="str">
        <f ca="1">IFERROR(__xludf.DUMMYFUNCTION("IFERROR(REGEXEXTRACT($A74, C$4), ""&lt;&gt;"")"),"0103223AF5FFFFFF")</f>
        <v>0103223AF5FFFFFF</v>
      </c>
      <c r="D74" s="7"/>
      <c r="E74" s="7" t="str">
        <f ca="1">IFERROR(__xludf.DUMMYFUNCTION("IFERROR(REGEXEXTRACT($C74, E$4), ""&lt;&gt;"")"),"01")</f>
        <v>01</v>
      </c>
      <c r="F74" s="7">
        <f ca="1">IFERROR(__xludf.DUMMYFUNCTION("IFERROR(HEX2DEC(REGEXEXTRACT($C74, F$4)), ""&lt;&gt;"")"),0)</f>
        <v>0</v>
      </c>
      <c r="G74" s="7">
        <f ca="1">IFERROR(__xludf.DUMMYFUNCTION("IFERROR(HEX2DEC(REGEXEXTRACT($C74, G$4)), ""&lt;&gt;"")"),3)</f>
        <v>3</v>
      </c>
      <c r="H74" s="7"/>
      <c r="I74" s="7" t="str">
        <f ca="1">IFERROR(__xludf.DUMMYFUNCTION("IFERROR(TEXT((REGEXEXTRACT($C74, I$4)),""00""), ""&lt;&gt;"")"),"22")</f>
        <v>22</v>
      </c>
      <c r="J74" s="7" t="str">
        <f ca="1">IFERROR(__xludf.DUMMYFUNCTION("IFERROR(TEXT((REGEXEXTRACT($C74, J$4)),""00""), ""&lt;&gt;"")"),"3A")</f>
        <v>3A</v>
      </c>
      <c r="K74" s="7" t="str">
        <f ca="1">IFERROR(__xludf.DUMMYFUNCTION("IFERROR(TEXT((REGEXEXTRACT($C74, K$4)),""00""), ""&lt;&gt;"")"),"F5")</f>
        <v>F5</v>
      </c>
      <c r="L74" s="7" t="str">
        <f ca="1">IFERROR(__xludf.DUMMYFUNCTION("IFERROR(TEXT((REGEXEXTRACT($C74, L$4)),""00""), ""&lt;&gt;"")"),"FF")</f>
        <v>FF</v>
      </c>
      <c r="M74" s="7" t="str">
        <f ca="1">IFERROR(__xludf.DUMMYFUNCTION("IFERROR(TEXT((REGEXEXTRACT($C74, M$4)),""00""), ""&lt;&gt;"")"),"FF")</f>
        <v>FF</v>
      </c>
      <c r="N74" s="7" t="str">
        <f ca="1">IFERROR(__xludf.DUMMYFUNCTION("IFERROR(TEXT((REGEXEXTRACT($C74, N$4)),""00""), ""&lt;&gt;"")"),"FF")</f>
        <v>FF</v>
      </c>
      <c r="O74" s="7"/>
      <c r="P74" s="7" t="str">
        <f t="shared" ca="1" si="2"/>
        <v/>
      </c>
      <c r="Q74" s="7" t="str">
        <f t="shared" ca="1" si="1"/>
        <v/>
      </c>
      <c r="R74" s="7" t="str">
        <f t="shared" ca="1" si="3"/>
        <v/>
      </c>
      <c r="S74" s="7"/>
      <c r="T74" s="7" t="s">
        <v>306</v>
      </c>
      <c r="U74" s="7"/>
      <c r="V74" s="7"/>
      <c r="W74" s="7"/>
      <c r="X74" s="7"/>
      <c r="Y74" s="7"/>
      <c r="Z74" s="7"/>
      <c r="AA74" s="7"/>
      <c r="AB74" s="7"/>
    </row>
    <row r="75" spans="1:28" x14ac:dyDescent="0.2">
      <c r="A75" s="7" t="s">
        <v>40</v>
      </c>
      <c r="B75" s="8" t="str">
        <f ca="1">IFERROR(__xludf.DUMMYFUNCTION("IFERROR(REGEXEXTRACT($A75, B$4), ""&lt;&gt;"")"),"3D")</f>
        <v>3D</v>
      </c>
      <c r="C75" s="7" t="str">
        <f ca="1">IFERROR(__xludf.DUMMYFUNCTION("IFERROR(REGEXEXTRACT($A75, C$4), ""&lt;&gt;"")"),"01037F2278FFFFFF")</f>
        <v>01037F2278FFFFFF</v>
      </c>
      <c r="D75" s="7"/>
      <c r="E75" s="7" t="str">
        <f ca="1">IFERROR(__xludf.DUMMYFUNCTION("IFERROR(REGEXEXTRACT($C75, E$4), ""&lt;&gt;"")"),"01")</f>
        <v>01</v>
      </c>
      <c r="F75" s="7">
        <f ca="1">IFERROR(__xludf.DUMMYFUNCTION("IFERROR(HEX2DEC(REGEXEXTRACT($C75, F$4)), ""&lt;&gt;"")"),0)</f>
        <v>0</v>
      </c>
      <c r="G75" s="7">
        <f ca="1">IFERROR(__xludf.DUMMYFUNCTION("IFERROR(HEX2DEC(REGEXEXTRACT($C75, G$4)), ""&lt;&gt;"")"),3)</f>
        <v>3</v>
      </c>
      <c r="H75" s="7"/>
      <c r="I75" s="7" t="str">
        <f ca="1">IFERROR(__xludf.DUMMYFUNCTION("IFERROR(TEXT((REGEXEXTRACT($C75, I$4)),""00""), ""&lt;&gt;"")"),"7F")</f>
        <v>7F</v>
      </c>
      <c r="J75" s="7" t="str">
        <f ca="1">IFERROR(__xludf.DUMMYFUNCTION("IFERROR(TEXT((REGEXEXTRACT($C75, J$4)),""00""), ""&lt;&gt;"")"),"22")</f>
        <v>22</v>
      </c>
      <c r="K75" s="7" t="str">
        <f ca="1">IFERROR(__xludf.DUMMYFUNCTION("IFERROR(TEXT((REGEXEXTRACT($C75, K$4)),""00""), ""&lt;&gt;"")"),"78")</f>
        <v>78</v>
      </c>
      <c r="L75" s="7" t="str">
        <f ca="1">IFERROR(__xludf.DUMMYFUNCTION("IFERROR(TEXT((REGEXEXTRACT($C75, L$4)),""00""), ""&lt;&gt;"")"),"FF")</f>
        <v>FF</v>
      </c>
      <c r="M75" s="7" t="str">
        <f ca="1">IFERROR(__xludf.DUMMYFUNCTION("IFERROR(TEXT((REGEXEXTRACT($C75, M$4)),""00""), ""&lt;&gt;"")"),"FF")</f>
        <v>FF</v>
      </c>
      <c r="N75" s="7" t="str">
        <f ca="1">IFERROR(__xludf.DUMMYFUNCTION("IFERROR(TEXT((REGEXEXTRACT($C75, N$4)),""00""), ""&lt;&gt;"")"),"FF")</f>
        <v>FF</v>
      </c>
      <c r="O75" s="7"/>
      <c r="P75" s="7" t="str">
        <f t="shared" ca="1" si="2"/>
        <v/>
      </c>
      <c r="Q75" s="7" t="str">
        <f t="shared" ca="1" si="1"/>
        <v/>
      </c>
      <c r="R75" s="7" t="str">
        <f t="shared" ca="1" si="3"/>
        <v/>
      </c>
      <c r="S75" s="7"/>
      <c r="T75" s="7" t="s">
        <v>280</v>
      </c>
      <c r="U75" s="7"/>
      <c r="V75" s="7"/>
      <c r="W75" s="7"/>
      <c r="X75" s="7"/>
      <c r="Y75" s="7"/>
      <c r="Z75" s="7"/>
      <c r="AA75" s="7"/>
      <c r="AB75" s="7"/>
    </row>
    <row r="76" spans="1:28" x14ac:dyDescent="0.2">
      <c r="A76" s="7" t="s">
        <v>68</v>
      </c>
      <c r="B76" s="8" t="str">
        <f ca="1">IFERROR(__xludf.DUMMYFUNCTION("IFERROR(REGEXEXTRACT($A76, B$4), ""&lt;&gt;"")"),"3D")</f>
        <v>3D</v>
      </c>
      <c r="C76" s="7" t="str">
        <f ca="1">IFERROR(__xludf.DUMMYFUNCTION("IFERROR(REGEXEXTRACT($A76, C$4), ""&lt;&gt;"")"),"011008623AF50000")</f>
        <v>011008623AF50000</v>
      </c>
      <c r="D76" s="7"/>
      <c r="E76" s="7" t="str">
        <f ca="1">IFERROR(__xludf.DUMMYFUNCTION("IFERROR(REGEXEXTRACT($C76, E$4), ""&lt;&gt;"")"),"01")</f>
        <v>01</v>
      </c>
      <c r="F76" s="7">
        <f ca="1">IFERROR(__xludf.DUMMYFUNCTION("IFERROR(HEX2DEC(REGEXEXTRACT($C76, F$4)), ""&lt;&gt;"")"),1)</f>
        <v>1</v>
      </c>
      <c r="G76" s="7">
        <f ca="1">IFERROR(__xludf.DUMMYFUNCTION("IFERROR(HEX2DEC(REGEXEXTRACT($C76, G$4)), ""&lt;&gt;"")"),0)</f>
        <v>0</v>
      </c>
      <c r="H76" s="7"/>
      <c r="I76" s="7" t="str">
        <f ca="1">IFERROR(__xludf.DUMMYFUNCTION("IFERROR(TEXT((REGEXEXTRACT($C76, I$4)),""00""), ""&lt;&gt;"")"),"08")</f>
        <v>08</v>
      </c>
      <c r="J76" s="7" t="str">
        <f ca="1">IFERROR(__xludf.DUMMYFUNCTION("IFERROR(TEXT((REGEXEXTRACT($C76, J$4)),""00""), ""&lt;&gt;"")"),"62")</f>
        <v>62</v>
      </c>
      <c r="K76" s="7" t="str">
        <f ca="1">IFERROR(__xludf.DUMMYFUNCTION("IFERROR(TEXT((REGEXEXTRACT($C76, K$4)),""00""), ""&lt;&gt;"")"),"3A")</f>
        <v>3A</v>
      </c>
      <c r="L76" s="7" t="str">
        <f ca="1">IFERROR(__xludf.DUMMYFUNCTION("IFERROR(TEXT((REGEXEXTRACT($C76, L$4)),""00""), ""&lt;&gt;"")"),"F5")</f>
        <v>F5</v>
      </c>
      <c r="M76" s="7" t="str">
        <f ca="1">IFERROR(__xludf.DUMMYFUNCTION("IFERROR(TEXT((REGEXEXTRACT($C76, M$4)),""00""), ""&lt;&gt;"")"),"00")</f>
        <v>00</v>
      </c>
      <c r="N76" s="7" t="str">
        <f ca="1">IFERROR(__xludf.DUMMYFUNCTION("IFERROR(TEXT((REGEXEXTRACT($C76, N$4)),""00""), ""&lt;&gt;"")"),"00")</f>
        <v>00</v>
      </c>
      <c r="O76" s="7"/>
      <c r="P76" s="7" t="str">
        <f t="shared" ca="1" si="2"/>
        <v/>
      </c>
      <c r="Q76" s="7" t="str">
        <f t="shared" ca="1" si="1"/>
        <v/>
      </c>
      <c r="R76" s="7" t="str">
        <f t="shared" ca="1" si="3"/>
        <v/>
      </c>
      <c r="S76" s="7"/>
      <c r="T76" s="7" t="s">
        <v>307</v>
      </c>
      <c r="U76" s="7"/>
      <c r="V76" s="7"/>
      <c r="W76" s="7"/>
      <c r="X76" s="7"/>
      <c r="Y76" s="7"/>
      <c r="Z76" s="7"/>
      <c r="AA76" s="7"/>
      <c r="AB76" s="7"/>
    </row>
    <row r="77" spans="1:28" x14ac:dyDescent="0.2">
      <c r="A77" s="7" t="s">
        <v>42</v>
      </c>
      <c r="B77" s="8" t="str">
        <f ca="1">IFERROR(__xludf.DUMMYFUNCTION("IFERROR(REGEXEXTRACT($A77, B$4), ""&lt;&gt;"")"),"3D")</f>
        <v>3D</v>
      </c>
      <c r="C77" s="7" t="str">
        <f ca="1">IFERROR(__xludf.DUMMYFUNCTION("IFERROR(REGEXEXTRACT($A77, C$4), ""&lt;&gt;"")"),"0121000000FFFFFF")</f>
        <v>0121000000FFFFFF</v>
      </c>
      <c r="D77" s="7"/>
      <c r="E77" s="7" t="str">
        <f ca="1">IFERROR(__xludf.DUMMYFUNCTION("IFERROR(REGEXEXTRACT($C77, E$4), ""&lt;&gt;"")"),"01")</f>
        <v>01</v>
      </c>
      <c r="F77" s="7">
        <f ca="1">IFERROR(__xludf.DUMMYFUNCTION("IFERROR(HEX2DEC(REGEXEXTRACT($C77, F$4)), ""&lt;&gt;"")"),2)</f>
        <v>2</v>
      </c>
      <c r="G77" s="7">
        <f ca="1">IFERROR(__xludf.DUMMYFUNCTION("IFERROR(HEX2DEC(REGEXEXTRACT($C77, G$4)), ""&lt;&gt;"")"),1)</f>
        <v>1</v>
      </c>
      <c r="H77" s="7"/>
      <c r="I77" s="7" t="str">
        <f ca="1">IFERROR(__xludf.DUMMYFUNCTION("IFERROR(TEXT((REGEXEXTRACT($C77, I$4)),""00""), ""&lt;&gt;"")"),"00")</f>
        <v>00</v>
      </c>
      <c r="J77" s="7" t="str">
        <f ca="1">IFERROR(__xludf.DUMMYFUNCTION("IFERROR(TEXT((REGEXEXTRACT($C77, J$4)),""00""), ""&lt;&gt;"")"),"00")</f>
        <v>00</v>
      </c>
      <c r="K77" s="7" t="str">
        <f ca="1">IFERROR(__xludf.DUMMYFUNCTION("IFERROR(TEXT((REGEXEXTRACT($C77, K$4)),""00""), ""&lt;&gt;"")"),"00")</f>
        <v>00</v>
      </c>
      <c r="L77" s="7" t="str">
        <f ca="1">IFERROR(__xludf.DUMMYFUNCTION("IFERROR(TEXT((REGEXEXTRACT($C77, L$4)),""00""), ""&lt;&gt;"")"),"FF")</f>
        <v>FF</v>
      </c>
      <c r="M77" s="7" t="str">
        <f ca="1">IFERROR(__xludf.DUMMYFUNCTION("IFERROR(TEXT((REGEXEXTRACT($C77, M$4)),""00""), ""&lt;&gt;"")"),"FF")</f>
        <v>FF</v>
      </c>
      <c r="N77" s="7" t="str">
        <f ca="1">IFERROR(__xludf.DUMMYFUNCTION("IFERROR(TEXT((REGEXEXTRACT($C77, N$4)),""00""), ""&lt;&gt;"")"),"FF")</f>
        <v>FF</v>
      </c>
      <c r="O77" s="7"/>
      <c r="P77" s="7" t="str">
        <f t="shared" ca="1" si="2"/>
        <v/>
      </c>
      <c r="Q77" s="7" t="str">
        <f t="shared" ca="1" si="1"/>
        <v/>
      </c>
      <c r="R77" s="7" t="str">
        <f t="shared" ca="1" si="3"/>
        <v/>
      </c>
      <c r="S77" s="7"/>
      <c r="T77" s="7" t="s">
        <v>274</v>
      </c>
      <c r="U77" s="7"/>
      <c r="V77" s="7"/>
      <c r="W77" s="7"/>
      <c r="X77" s="7"/>
      <c r="Y77" s="7"/>
      <c r="Z77" s="7"/>
      <c r="AA77" s="7"/>
      <c r="AB77" s="7"/>
    </row>
    <row r="78" spans="1:28" x14ac:dyDescent="0.2">
      <c r="A78" s="7" t="s">
        <v>69</v>
      </c>
      <c r="B78" s="8" t="str">
        <f ca="1">IFERROR(__xludf.DUMMYFUNCTION("IFERROR(REGEXEXTRACT($A78, B$4), ""&lt;&gt;"")"),"3C")</f>
        <v>3C</v>
      </c>
      <c r="C78" s="7" t="str">
        <f ca="1">IFERROR(__xludf.DUMMYFUNCTION("IFERROR(REGEXEXTRACT($A78, C$4), ""&lt;&gt;"")"),"0103223AF6FFFFFF")</f>
        <v>0103223AF6FFFFFF</v>
      </c>
      <c r="D78" s="7"/>
      <c r="E78" s="7" t="str">
        <f ca="1">IFERROR(__xludf.DUMMYFUNCTION("IFERROR(REGEXEXTRACT($C78, E$4), ""&lt;&gt;"")"),"01")</f>
        <v>01</v>
      </c>
      <c r="F78" s="7">
        <f ca="1">IFERROR(__xludf.DUMMYFUNCTION("IFERROR(HEX2DEC(REGEXEXTRACT($C78, F$4)), ""&lt;&gt;"")"),0)</f>
        <v>0</v>
      </c>
      <c r="G78" s="7">
        <f ca="1">IFERROR(__xludf.DUMMYFUNCTION("IFERROR(HEX2DEC(REGEXEXTRACT($C78, G$4)), ""&lt;&gt;"")"),3)</f>
        <v>3</v>
      </c>
      <c r="H78" s="7"/>
      <c r="I78" s="7" t="str">
        <f ca="1">IFERROR(__xludf.DUMMYFUNCTION("IFERROR(TEXT((REGEXEXTRACT($C78, I$4)),""00""), ""&lt;&gt;"")"),"22")</f>
        <v>22</v>
      </c>
      <c r="J78" s="7" t="str">
        <f ca="1">IFERROR(__xludf.DUMMYFUNCTION("IFERROR(TEXT((REGEXEXTRACT($C78, J$4)),""00""), ""&lt;&gt;"")"),"3A")</f>
        <v>3A</v>
      </c>
      <c r="K78" s="7" t="str">
        <f ca="1">IFERROR(__xludf.DUMMYFUNCTION("IFERROR(TEXT((REGEXEXTRACT($C78, K$4)),""00""), ""&lt;&gt;"")"),"F6")</f>
        <v>F6</v>
      </c>
      <c r="L78" s="7" t="str">
        <f ca="1">IFERROR(__xludf.DUMMYFUNCTION("IFERROR(TEXT((REGEXEXTRACT($C78, L$4)),""00""), ""&lt;&gt;"")"),"FF")</f>
        <v>FF</v>
      </c>
      <c r="M78" s="7" t="str">
        <f ca="1">IFERROR(__xludf.DUMMYFUNCTION("IFERROR(TEXT((REGEXEXTRACT($C78, M$4)),""00""), ""&lt;&gt;"")"),"FF")</f>
        <v>FF</v>
      </c>
      <c r="N78" s="7" t="str">
        <f ca="1">IFERROR(__xludf.DUMMYFUNCTION("IFERROR(TEXT((REGEXEXTRACT($C78, N$4)),""00""), ""&lt;&gt;"")"),"FF")</f>
        <v>FF</v>
      </c>
      <c r="O78" s="7"/>
      <c r="P78" s="7" t="str">
        <f t="shared" ca="1" si="2"/>
        <v/>
      </c>
      <c r="Q78" s="7" t="str">
        <f t="shared" ca="1" si="1"/>
        <v/>
      </c>
      <c r="R78" s="7" t="str">
        <f t="shared" ca="1" si="3"/>
        <v/>
      </c>
      <c r="S78" s="7"/>
      <c r="T78" s="7" t="s">
        <v>308</v>
      </c>
      <c r="U78" s="7"/>
      <c r="V78" s="7"/>
      <c r="W78" s="7"/>
      <c r="X78" s="7"/>
      <c r="Y78" s="7"/>
      <c r="Z78" s="7"/>
      <c r="AA78" s="7"/>
      <c r="AB78" s="7"/>
    </row>
    <row r="79" spans="1:28" x14ac:dyDescent="0.2">
      <c r="A79" s="7" t="s">
        <v>40</v>
      </c>
      <c r="B79" s="8" t="str">
        <f ca="1">IFERROR(__xludf.DUMMYFUNCTION("IFERROR(REGEXEXTRACT($A79, B$4), ""&lt;&gt;"")"),"3D")</f>
        <v>3D</v>
      </c>
      <c r="C79" s="7" t="str">
        <f ca="1">IFERROR(__xludf.DUMMYFUNCTION("IFERROR(REGEXEXTRACT($A79, C$4), ""&lt;&gt;"")"),"01037F2278FFFFFF")</f>
        <v>01037F2278FFFFFF</v>
      </c>
      <c r="D79" s="7"/>
      <c r="E79" s="7" t="str">
        <f ca="1">IFERROR(__xludf.DUMMYFUNCTION("IFERROR(REGEXEXTRACT($C79, E$4), ""&lt;&gt;"")"),"01")</f>
        <v>01</v>
      </c>
      <c r="F79" s="7">
        <f ca="1">IFERROR(__xludf.DUMMYFUNCTION("IFERROR(HEX2DEC(REGEXEXTRACT($C79, F$4)), ""&lt;&gt;"")"),0)</f>
        <v>0</v>
      </c>
      <c r="G79" s="7">
        <f ca="1">IFERROR(__xludf.DUMMYFUNCTION("IFERROR(HEX2DEC(REGEXEXTRACT($C79, G$4)), ""&lt;&gt;"")"),3)</f>
        <v>3</v>
      </c>
      <c r="H79" s="7"/>
      <c r="I79" s="7" t="str">
        <f ca="1">IFERROR(__xludf.DUMMYFUNCTION("IFERROR(TEXT((REGEXEXTRACT($C79, I$4)),""00""), ""&lt;&gt;"")"),"7F")</f>
        <v>7F</v>
      </c>
      <c r="J79" s="7" t="str">
        <f ca="1">IFERROR(__xludf.DUMMYFUNCTION("IFERROR(TEXT((REGEXEXTRACT($C79, J$4)),""00""), ""&lt;&gt;"")"),"22")</f>
        <v>22</v>
      </c>
      <c r="K79" s="7" t="str">
        <f ca="1">IFERROR(__xludf.DUMMYFUNCTION("IFERROR(TEXT((REGEXEXTRACT($C79, K$4)),""00""), ""&lt;&gt;"")"),"78")</f>
        <v>78</v>
      </c>
      <c r="L79" s="7" t="str">
        <f ca="1">IFERROR(__xludf.DUMMYFUNCTION("IFERROR(TEXT((REGEXEXTRACT($C79, L$4)),""00""), ""&lt;&gt;"")"),"FF")</f>
        <v>FF</v>
      </c>
      <c r="M79" s="7" t="str">
        <f ca="1">IFERROR(__xludf.DUMMYFUNCTION("IFERROR(TEXT((REGEXEXTRACT($C79, M$4)),""00""), ""&lt;&gt;"")"),"FF")</f>
        <v>FF</v>
      </c>
      <c r="N79" s="7" t="str">
        <f ca="1">IFERROR(__xludf.DUMMYFUNCTION("IFERROR(TEXT((REGEXEXTRACT($C79, N$4)),""00""), ""&lt;&gt;"")"),"FF")</f>
        <v>FF</v>
      </c>
      <c r="O79" s="7"/>
      <c r="P79" s="7" t="str">
        <f t="shared" ca="1" si="2"/>
        <v/>
      </c>
      <c r="Q79" s="7" t="str">
        <f t="shared" ca="1" si="1"/>
        <v/>
      </c>
      <c r="R79" s="7" t="str">
        <f t="shared" ca="1" si="3"/>
        <v/>
      </c>
      <c r="S79" s="7"/>
      <c r="T79" s="7" t="s">
        <v>280</v>
      </c>
      <c r="U79" s="7"/>
      <c r="V79" s="7"/>
      <c r="W79" s="7"/>
      <c r="X79" s="7"/>
      <c r="Y79" s="7"/>
      <c r="Z79" s="7"/>
      <c r="AA79" s="7"/>
      <c r="AB79" s="7"/>
    </row>
    <row r="80" spans="1:28" x14ac:dyDescent="0.2">
      <c r="A80" s="7" t="s">
        <v>70</v>
      </c>
      <c r="B80" s="8" t="str">
        <f ca="1">IFERROR(__xludf.DUMMYFUNCTION("IFERROR(REGEXEXTRACT($A80, B$4), ""&lt;&gt;"")"),"3D")</f>
        <v>3D</v>
      </c>
      <c r="C80" s="7" t="str">
        <f ca="1">IFERROR(__xludf.DUMMYFUNCTION("IFERROR(REGEXEXTRACT($A80, C$4), ""&lt;&gt;"")"),"011008623AF60000")</f>
        <v>011008623AF60000</v>
      </c>
      <c r="D80" s="7"/>
      <c r="E80" s="7" t="str">
        <f ca="1">IFERROR(__xludf.DUMMYFUNCTION("IFERROR(REGEXEXTRACT($C80, E$4), ""&lt;&gt;"")"),"01")</f>
        <v>01</v>
      </c>
      <c r="F80" s="7">
        <f ca="1">IFERROR(__xludf.DUMMYFUNCTION("IFERROR(HEX2DEC(REGEXEXTRACT($C80, F$4)), ""&lt;&gt;"")"),1)</f>
        <v>1</v>
      </c>
      <c r="G80" s="7">
        <f ca="1">IFERROR(__xludf.DUMMYFUNCTION("IFERROR(HEX2DEC(REGEXEXTRACT($C80, G$4)), ""&lt;&gt;"")"),0)</f>
        <v>0</v>
      </c>
      <c r="H80" s="7"/>
      <c r="I80" s="7" t="str">
        <f ca="1">IFERROR(__xludf.DUMMYFUNCTION("IFERROR(TEXT((REGEXEXTRACT($C80, I$4)),""00""), ""&lt;&gt;"")"),"08")</f>
        <v>08</v>
      </c>
      <c r="J80" s="7" t="str">
        <f ca="1">IFERROR(__xludf.DUMMYFUNCTION("IFERROR(TEXT((REGEXEXTRACT($C80, J$4)),""00""), ""&lt;&gt;"")"),"62")</f>
        <v>62</v>
      </c>
      <c r="K80" s="7" t="str">
        <f ca="1">IFERROR(__xludf.DUMMYFUNCTION("IFERROR(TEXT((REGEXEXTRACT($C80, K$4)),""00""), ""&lt;&gt;"")"),"3A")</f>
        <v>3A</v>
      </c>
      <c r="L80" s="7" t="str">
        <f ca="1">IFERROR(__xludf.DUMMYFUNCTION("IFERROR(TEXT((REGEXEXTRACT($C80, L$4)),""00""), ""&lt;&gt;"")"),"F6")</f>
        <v>F6</v>
      </c>
      <c r="M80" s="7" t="str">
        <f ca="1">IFERROR(__xludf.DUMMYFUNCTION("IFERROR(TEXT((REGEXEXTRACT($C80, M$4)),""00""), ""&lt;&gt;"")"),"00")</f>
        <v>00</v>
      </c>
      <c r="N80" s="7" t="str">
        <f ca="1">IFERROR(__xludf.DUMMYFUNCTION("IFERROR(TEXT((REGEXEXTRACT($C80, N$4)),""00""), ""&lt;&gt;"")"),"00")</f>
        <v>00</v>
      </c>
      <c r="O80" s="7"/>
      <c r="P80" s="7" t="str">
        <f t="shared" ca="1" si="2"/>
        <v/>
      </c>
      <c r="Q80" s="7" t="str">
        <f t="shared" ca="1" si="1"/>
        <v/>
      </c>
      <c r="R80" s="7" t="str">
        <f t="shared" ca="1" si="3"/>
        <v/>
      </c>
      <c r="S80" s="7"/>
      <c r="T80" s="7" t="s">
        <v>309</v>
      </c>
      <c r="U80" s="7"/>
      <c r="V80" s="7"/>
      <c r="W80" s="7"/>
      <c r="X80" s="7"/>
      <c r="Y80" s="7"/>
      <c r="Z80" s="7"/>
      <c r="AA80" s="7"/>
      <c r="AB80" s="7"/>
    </row>
    <row r="81" spans="1:28" x14ac:dyDescent="0.2">
      <c r="A81" s="7" t="s">
        <v>42</v>
      </c>
      <c r="B81" s="8" t="str">
        <f ca="1">IFERROR(__xludf.DUMMYFUNCTION("IFERROR(REGEXEXTRACT($A81, B$4), ""&lt;&gt;"")"),"3D")</f>
        <v>3D</v>
      </c>
      <c r="C81" s="7" t="str">
        <f ca="1">IFERROR(__xludf.DUMMYFUNCTION("IFERROR(REGEXEXTRACT($A81, C$4), ""&lt;&gt;"")"),"0121000000FFFFFF")</f>
        <v>0121000000FFFFFF</v>
      </c>
      <c r="D81" s="7"/>
      <c r="E81" s="7" t="str">
        <f ca="1">IFERROR(__xludf.DUMMYFUNCTION("IFERROR(REGEXEXTRACT($C81, E$4), ""&lt;&gt;"")"),"01")</f>
        <v>01</v>
      </c>
      <c r="F81" s="7">
        <f ca="1">IFERROR(__xludf.DUMMYFUNCTION("IFERROR(HEX2DEC(REGEXEXTRACT($C81, F$4)), ""&lt;&gt;"")"),2)</f>
        <v>2</v>
      </c>
      <c r="G81" s="7">
        <f ca="1">IFERROR(__xludf.DUMMYFUNCTION("IFERROR(HEX2DEC(REGEXEXTRACT($C81, G$4)), ""&lt;&gt;"")"),1)</f>
        <v>1</v>
      </c>
      <c r="H81" s="7"/>
      <c r="I81" s="7" t="str">
        <f ca="1">IFERROR(__xludf.DUMMYFUNCTION("IFERROR(TEXT((REGEXEXTRACT($C81, I$4)),""00""), ""&lt;&gt;"")"),"00")</f>
        <v>00</v>
      </c>
      <c r="J81" s="7" t="str">
        <f ca="1">IFERROR(__xludf.DUMMYFUNCTION("IFERROR(TEXT((REGEXEXTRACT($C81, J$4)),""00""), ""&lt;&gt;"")"),"00")</f>
        <v>00</v>
      </c>
      <c r="K81" s="7" t="str">
        <f ca="1">IFERROR(__xludf.DUMMYFUNCTION("IFERROR(TEXT((REGEXEXTRACT($C81, K$4)),""00""), ""&lt;&gt;"")"),"00")</f>
        <v>00</v>
      </c>
      <c r="L81" s="7" t="str">
        <f ca="1">IFERROR(__xludf.DUMMYFUNCTION("IFERROR(TEXT((REGEXEXTRACT($C81, L$4)),""00""), ""&lt;&gt;"")"),"FF")</f>
        <v>FF</v>
      </c>
      <c r="M81" s="7" t="str">
        <f ca="1">IFERROR(__xludf.DUMMYFUNCTION("IFERROR(TEXT((REGEXEXTRACT($C81, M$4)),""00""), ""&lt;&gt;"")"),"FF")</f>
        <v>FF</v>
      </c>
      <c r="N81" s="7" t="str">
        <f ca="1">IFERROR(__xludf.DUMMYFUNCTION("IFERROR(TEXT((REGEXEXTRACT($C81, N$4)),""00""), ""&lt;&gt;"")"),"FF")</f>
        <v>FF</v>
      </c>
      <c r="O81" s="7"/>
      <c r="P81" s="7" t="str">
        <f t="shared" ca="1" si="2"/>
        <v/>
      </c>
      <c r="Q81" s="7" t="str">
        <f t="shared" ca="1" si="1"/>
        <v/>
      </c>
      <c r="R81" s="7" t="str">
        <f t="shared" ca="1" si="3"/>
        <v/>
      </c>
      <c r="S81" s="7"/>
      <c r="T81" s="7" t="s">
        <v>274</v>
      </c>
      <c r="U81" s="7"/>
      <c r="V81" s="7"/>
      <c r="W81" s="7"/>
      <c r="X81" s="7"/>
      <c r="Y81" s="7"/>
      <c r="Z81" s="7"/>
      <c r="AA81" s="7"/>
      <c r="AB81" s="7"/>
    </row>
    <row r="82" spans="1:28" x14ac:dyDescent="0.2">
      <c r="A82" s="7" t="s">
        <v>26</v>
      </c>
      <c r="B82" s="8" t="str">
        <f ca="1">IFERROR(__xludf.DUMMYFUNCTION("IFERROR(REGEXEXTRACT($A82, B$4), ""&lt;&gt;"")"),"3C")</f>
        <v>3C</v>
      </c>
      <c r="C82" s="7" t="str">
        <f ca="1">IFERROR(__xludf.DUMMYFUNCTION("IFERROR(REGEXEXTRACT($A82, C$4), ""&lt;&gt;"")"),"0103223AF7FFFFFF")</f>
        <v>0103223AF7FFFFFF</v>
      </c>
      <c r="D82" s="7"/>
      <c r="E82" s="7" t="str">
        <f ca="1">IFERROR(__xludf.DUMMYFUNCTION("IFERROR(REGEXEXTRACT($C82, E$4), ""&lt;&gt;"")"),"01")</f>
        <v>01</v>
      </c>
      <c r="F82" s="7">
        <f ca="1">IFERROR(__xludf.DUMMYFUNCTION("IFERROR(HEX2DEC(REGEXEXTRACT($C82, F$4)), ""&lt;&gt;"")"),0)</f>
        <v>0</v>
      </c>
      <c r="G82" s="7">
        <f ca="1">IFERROR(__xludf.DUMMYFUNCTION("IFERROR(HEX2DEC(REGEXEXTRACT($C82, G$4)), ""&lt;&gt;"")"),3)</f>
        <v>3</v>
      </c>
      <c r="H82" s="7"/>
      <c r="I82" s="7" t="str">
        <f ca="1">IFERROR(__xludf.DUMMYFUNCTION("IFERROR(TEXT((REGEXEXTRACT($C82, I$4)),""00""), ""&lt;&gt;"")"),"22")</f>
        <v>22</v>
      </c>
      <c r="J82" s="7" t="str">
        <f ca="1">IFERROR(__xludf.DUMMYFUNCTION("IFERROR(TEXT((REGEXEXTRACT($C82, J$4)),""00""), ""&lt;&gt;"")"),"3A")</f>
        <v>3A</v>
      </c>
      <c r="K82" s="7" t="str">
        <f ca="1">IFERROR(__xludf.DUMMYFUNCTION("IFERROR(TEXT((REGEXEXTRACT($C82, K$4)),""00""), ""&lt;&gt;"")"),"F7")</f>
        <v>F7</v>
      </c>
      <c r="L82" s="7" t="str">
        <f ca="1">IFERROR(__xludf.DUMMYFUNCTION("IFERROR(TEXT((REGEXEXTRACT($C82, L$4)),""00""), ""&lt;&gt;"")"),"FF")</f>
        <v>FF</v>
      </c>
      <c r="M82" s="7" t="str">
        <f ca="1">IFERROR(__xludf.DUMMYFUNCTION("IFERROR(TEXT((REGEXEXTRACT($C82, M$4)),""00""), ""&lt;&gt;"")"),"FF")</f>
        <v>FF</v>
      </c>
      <c r="N82" s="7" t="str">
        <f ca="1">IFERROR(__xludf.DUMMYFUNCTION("IFERROR(TEXT((REGEXEXTRACT($C82, N$4)),""00""), ""&lt;&gt;"")"),"FF")</f>
        <v>FF</v>
      </c>
      <c r="O82" s="7"/>
      <c r="P82" s="7" t="str">
        <f t="shared" ca="1" si="2"/>
        <v/>
      </c>
      <c r="Q82" s="7" t="str">
        <f t="shared" ca="1" si="1"/>
        <v/>
      </c>
      <c r="R82" s="7" t="str">
        <f t="shared" ca="1" si="3"/>
        <v/>
      </c>
      <c r="S82" s="7"/>
      <c r="T82" s="7" t="s">
        <v>266</v>
      </c>
      <c r="U82" s="7"/>
      <c r="V82" s="7"/>
      <c r="W82" s="7"/>
      <c r="X82" s="7"/>
      <c r="Y82" s="7"/>
      <c r="Z82" s="7"/>
      <c r="AA82" s="7"/>
      <c r="AB82" s="7"/>
    </row>
    <row r="83" spans="1:28" x14ac:dyDescent="0.2">
      <c r="A83" s="7" t="s">
        <v>27</v>
      </c>
      <c r="B83" s="8" t="str">
        <f ca="1">IFERROR(__xludf.DUMMYFUNCTION("IFERROR(REGEXEXTRACT($A83, B$4), ""&lt;&gt;"")"),"3D")</f>
        <v>3D</v>
      </c>
      <c r="C83" s="7" t="str">
        <f ca="1">IFERROR(__xludf.DUMMYFUNCTION("IFERROR(REGEXEXTRACT($A83, C$4), ""&lt;&gt;"")"),"0104623AF700FFFF")</f>
        <v>0104623AF700FFFF</v>
      </c>
      <c r="D83" s="7"/>
      <c r="E83" s="7" t="str">
        <f ca="1">IFERROR(__xludf.DUMMYFUNCTION("IFERROR(REGEXEXTRACT($C83, E$4), ""&lt;&gt;"")"),"01")</f>
        <v>01</v>
      </c>
      <c r="F83" s="7">
        <f ca="1">IFERROR(__xludf.DUMMYFUNCTION("IFERROR(HEX2DEC(REGEXEXTRACT($C83, F$4)), ""&lt;&gt;"")"),0)</f>
        <v>0</v>
      </c>
      <c r="G83" s="7">
        <f ca="1">IFERROR(__xludf.DUMMYFUNCTION("IFERROR(HEX2DEC(REGEXEXTRACT($C83, G$4)), ""&lt;&gt;"")"),4)</f>
        <v>4</v>
      </c>
      <c r="H83" s="7"/>
      <c r="I83" s="7" t="str">
        <f ca="1">IFERROR(__xludf.DUMMYFUNCTION("IFERROR(TEXT((REGEXEXTRACT($C83, I$4)),""00""), ""&lt;&gt;"")"),"62")</f>
        <v>62</v>
      </c>
      <c r="J83" s="7" t="str">
        <f ca="1">IFERROR(__xludf.DUMMYFUNCTION("IFERROR(TEXT((REGEXEXTRACT($C83, J$4)),""00""), ""&lt;&gt;"")"),"3A")</f>
        <v>3A</v>
      </c>
      <c r="K83" s="7" t="str">
        <f ca="1">IFERROR(__xludf.DUMMYFUNCTION("IFERROR(TEXT((REGEXEXTRACT($C83, K$4)),""00""), ""&lt;&gt;"")"),"F7")</f>
        <v>F7</v>
      </c>
      <c r="L83" s="7" t="str">
        <f ca="1">IFERROR(__xludf.DUMMYFUNCTION("IFERROR(TEXT((REGEXEXTRACT($C83, L$4)),""00""), ""&lt;&gt;"")"),"00")</f>
        <v>00</v>
      </c>
      <c r="M83" s="7" t="str">
        <f ca="1">IFERROR(__xludf.DUMMYFUNCTION("IFERROR(TEXT((REGEXEXTRACT($C83, M$4)),""00""), ""&lt;&gt;"")"),"FF")</f>
        <v>FF</v>
      </c>
      <c r="N83" s="7" t="str">
        <f ca="1">IFERROR(__xludf.DUMMYFUNCTION("IFERROR(TEXT((REGEXEXTRACT($C83, N$4)),""00""), ""&lt;&gt;"")"),"FF")</f>
        <v>FF</v>
      </c>
      <c r="O83" s="7"/>
      <c r="P83" s="7" t="str">
        <f t="shared" ca="1" si="2"/>
        <v/>
      </c>
      <c r="Q83" s="7" t="str">
        <f t="shared" ca="1" si="1"/>
        <v/>
      </c>
      <c r="R83" s="7" t="str">
        <f t="shared" ca="1" si="3"/>
        <v/>
      </c>
      <c r="S83" s="7"/>
      <c r="T83" s="7" t="s">
        <v>267</v>
      </c>
      <c r="U83" s="7"/>
      <c r="V83" s="7"/>
      <c r="W83" s="7"/>
      <c r="X83" s="7"/>
      <c r="Y83" s="7"/>
      <c r="Z83" s="7"/>
      <c r="AA83" s="7"/>
      <c r="AB83" s="7"/>
    </row>
    <row r="84" spans="1:28" x14ac:dyDescent="0.2">
      <c r="A84" s="7" t="s">
        <v>28</v>
      </c>
      <c r="B84" s="8" t="str">
        <f ca="1">IFERROR(__xludf.DUMMYFUNCTION("IFERROR(REGEXEXTRACT($A84, B$4), ""&lt;&gt;"")"),"3C")</f>
        <v>3C</v>
      </c>
      <c r="C84" s="7" t="str">
        <f ca="1">IFERROR(__xludf.DUMMYFUNCTION("IFERROR(REGEXEXTRACT($A84, C$4), ""&lt;&gt;"")"),"0103223AFFFFFFFF")</f>
        <v>0103223AFFFFFFFF</v>
      </c>
      <c r="D84" s="7"/>
      <c r="E84" s="7" t="str">
        <f ca="1">IFERROR(__xludf.DUMMYFUNCTION("IFERROR(REGEXEXTRACT($C84, E$4), ""&lt;&gt;"")"),"01")</f>
        <v>01</v>
      </c>
      <c r="F84" s="7">
        <f ca="1">IFERROR(__xludf.DUMMYFUNCTION("IFERROR(HEX2DEC(REGEXEXTRACT($C84, F$4)), ""&lt;&gt;"")"),0)</f>
        <v>0</v>
      </c>
      <c r="G84" s="7">
        <f ca="1">IFERROR(__xludf.DUMMYFUNCTION("IFERROR(HEX2DEC(REGEXEXTRACT($C84, G$4)), ""&lt;&gt;"")"),3)</f>
        <v>3</v>
      </c>
      <c r="H84" s="7"/>
      <c r="I84" s="7" t="str">
        <f ca="1">IFERROR(__xludf.DUMMYFUNCTION("IFERROR(TEXT((REGEXEXTRACT($C84, I$4)),""00""), ""&lt;&gt;"")"),"22")</f>
        <v>22</v>
      </c>
      <c r="J84" s="7" t="str">
        <f ca="1">IFERROR(__xludf.DUMMYFUNCTION("IFERROR(TEXT((REGEXEXTRACT($C84, J$4)),""00""), ""&lt;&gt;"")"),"3A")</f>
        <v>3A</v>
      </c>
      <c r="K84" s="7" t="str">
        <f ca="1">IFERROR(__xludf.DUMMYFUNCTION("IFERROR(TEXT((REGEXEXTRACT($C84, K$4)),""00""), ""&lt;&gt;"")"),"FF")</f>
        <v>FF</v>
      </c>
      <c r="L84" s="7" t="str">
        <f ca="1">IFERROR(__xludf.DUMMYFUNCTION("IFERROR(TEXT((REGEXEXTRACT($C84, L$4)),""00""), ""&lt;&gt;"")"),"FF")</f>
        <v>FF</v>
      </c>
      <c r="M84" s="7" t="str">
        <f ca="1">IFERROR(__xludf.DUMMYFUNCTION("IFERROR(TEXT((REGEXEXTRACT($C84, M$4)),""00""), ""&lt;&gt;"")"),"FF")</f>
        <v>FF</v>
      </c>
      <c r="N84" s="7" t="str">
        <f ca="1">IFERROR(__xludf.DUMMYFUNCTION("IFERROR(TEXT((REGEXEXTRACT($C84, N$4)),""00""), ""&lt;&gt;"")"),"FF")</f>
        <v>FF</v>
      </c>
      <c r="O84" s="7"/>
      <c r="P84" s="7" t="str">
        <f t="shared" ca="1" si="2"/>
        <v/>
      </c>
      <c r="Q84" s="7" t="str">
        <f t="shared" ca="1" si="1"/>
        <v/>
      </c>
      <c r="R84" s="7" t="str">
        <f t="shared" ca="1" si="3"/>
        <v/>
      </c>
      <c r="S84" s="7"/>
      <c r="T84" s="7" t="s">
        <v>268</v>
      </c>
      <c r="U84" s="7"/>
      <c r="V84" s="7"/>
      <c r="W84" s="7"/>
      <c r="X84" s="7"/>
      <c r="Y84" s="7"/>
      <c r="Z84" s="7"/>
      <c r="AA84" s="7"/>
      <c r="AB84" s="7"/>
    </row>
    <row r="85" spans="1:28" x14ac:dyDescent="0.2">
      <c r="A85" s="7" t="s">
        <v>29</v>
      </c>
      <c r="B85" s="8" t="str">
        <f ca="1">IFERROR(__xludf.DUMMYFUNCTION("IFERROR(REGEXEXTRACT($A85, B$4), ""&lt;&gt;"")"),"3D")</f>
        <v>3D</v>
      </c>
      <c r="C85" s="7" t="str">
        <f ca="1">IFERROR(__xludf.DUMMYFUNCTION("IFERROR(REGEXEXTRACT($A85, C$4), ""&lt;&gt;"")"),"0105623AFF0477FF")</f>
        <v>0105623AFF0477FF</v>
      </c>
      <c r="D85" s="7"/>
      <c r="E85" s="7" t="str">
        <f ca="1">IFERROR(__xludf.DUMMYFUNCTION("IFERROR(REGEXEXTRACT($C85, E$4), ""&lt;&gt;"")"),"01")</f>
        <v>01</v>
      </c>
      <c r="F85" s="7">
        <f ca="1">IFERROR(__xludf.DUMMYFUNCTION("IFERROR(HEX2DEC(REGEXEXTRACT($C85, F$4)), ""&lt;&gt;"")"),0)</f>
        <v>0</v>
      </c>
      <c r="G85" s="7">
        <f ca="1">IFERROR(__xludf.DUMMYFUNCTION("IFERROR(HEX2DEC(REGEXEXTRACT($C85, G$4)), ""&lt;&gt;"")"),5)</f>
        <v>5</v>
      </c>
      <c r="H85" s="7"/>
      <c r="I85" s="7" t="str">
        <f ca="1">IFERROR(__xludf.DUMMYFUNCTION("IFERROR(TEXT((REGEXEXTRACT($C85, I$4)),""00""), ""&lt;&gt;"")"),"62")</f>
        <v>62</v>
      </c>
      <c r="J85" s="7" t="str">
        <f ca="1">IFERROR(__xludf.DUMMYFUNCTION("IFERROR(TEXT((REGEXEXTRACT($C85, J$4)),""00""), ""&lt;&gt;"")"),"3A")</f>
        <v>3A</v>
      </c>
      <c r="K85" s="7" t="str">
        <f ca="1">IFERROR(__xludf.DUMMYFUNCTION("IFERROR(TEXT((REGEXEXTRACT($C85, K$4)),""00""), ""&lt;&gt;"")"),"FF")</f>
        <v>FF</v>
      </c>
      <c r="L85" s="7" t="str">
        <f ca="1">IFERROR(__xludf.DUMMYFUNCTION("IFERROR(TEXT((REGEXEXTRACT($C85, L$4)),""00""), ""&lt;&gt;"")"),"04")</f>
        <v>04</v>
      </c>
      <c r="M85" s="7" t="str">
        <f ca="1">IFERROR(__xludf.DUMMYFUNCTION("IFERROR(TEXT((REGEXEXTRACT($C85, M$4)),""00""), ""&lt;&gt;"")"),"77")</f>
        <v>77</v>
      </c>
      <c r="N85" s="7" t="str">
        <f ca="1">IFERROR(__xludf.DUMMYFUNCTION("IFERROR(TEXT((REGEXEXTRACT($C85, N$4)),""00""), ""&lt;&gt;"")"),"FF")</f>
        <v>FF</v>
      </c>
      <c r="O85" s="7"/>
      <c r="P85" s="7" t="str">
        <f t="shared" ca="1" si="2"/>
        <v/>
      </c>
      <c r="Q85" s="7" t="str">
        <f t="shared" ca="1" si="1"/>
        <v/>
      </c>
      <c r="R85" s="7" t="str">
        <f t="shared" ca="1" si="3"/>
        <v/>
      </c>
      <c r="S85" s="7"/>
      <c r="T85" s="7" t="s">
        <v>269</v>
      </c>
      <c r="U85" s="7"/>
      <c r="V85" s="7"/>
      <c r="W85" s="7"/>
      <c r="X85" s="7"/>
      <c r="Y85" s="7"/>
      <c r="Z85" s="7"/>
      <c r="AA85" s="7"/>
      <c r="AB85" s="7"/>
    </row>
    <row r="86" spans="1:28" x14ac:dyDescent="0.2">
      <c r="A86" s="7" t="s">
        <v>30</v>
      </c>
      <c r="B86" s="8" t="str">
        <f ca="1">IFERROR(__xludf.DUMMYFUNCTION("IFERROR(REGEXEXTRACT($A86, B$4), ""&lt;&gt;"")"),"3C")</f>
        <v>3C</v>
      </c>
      <c r="C86" s="7" t="str">
        <f ca="1">IFERROR(__xludf.DUMMYFUNCTION("IFERROR(REGEXEXTRACT($A86, C$4), ""&lt;&gt;"")"),"010322500CFFFFFF")</f>
        <v>010322500CFFFFFF</v>
      </c>
      <c r="D86" s="7"/>
      <c r="E86" s="7" t="str">
        <f ca="1">IFERROR(__xludf.DUMMYFUNCTION("IFERROR(REGEXEXTRACT($C86, E$4), ""&lt;&gt;"")"),"01")</f>
        <v>01</v>
      </c>
      <c r="F86" s="7">
        <f ca="1">IFERROR(__xludf.DUMMYFUNCTION("IFERROR(HEX2DEC(REGEXEXTRACT($C86, F$4)), ""&lt;&gt;"")"),0)</f>
        <v>0</v>
      </c>
      <c r="G86" s="7">
        <f ca="1">IFERROR(__xludf.DUMMYFUNCTION("IFERROR(HEX2DEC(REGEXEXTRACT($C86, G$4)), ""&lt;&gt;"")"),3)</f>
        <v>3</v>
      </c>
      <c r="H86" s="7"/>
      <c r="I86" s="7" t="str">
        <f ca="1">IFERROR(__xludf.DUMMYFUNCTION("IFERROR(TEXT((REGEXEXTRACT($C86, I$4)),""00""), ""&lt;&gt;"")"),"22")</f>
        <v>22</v>
      </c>
      <c r="J86" s="7" t="str">
        <f ca="1">IFERROR(__xludf.DUMMYFUNCTION("IFERROR(TEXT((REGEXEXTRACT($C86, J$4)),""00""), ""&lt;&gt;"")"),"50")</f>
        <v>50</v>
      </c>
      <c r="K86" s="7" t="str">
        <f ca="1">IFERROR(__xludf.DUMMYFUNCTION("IFERROR(TEXT((REGEXEXTRACT($C86, K$4)),""00""), ""&lt;&gt;"")"),"0C")</f>
        <v>0C</v>
      </c>
      <c r="L86" s="7" t="str">
        <f ca="1">IFERROR(__xludf.DUMMYFUNCTION("IFERROR(TEXT((REGEXEXTRACT($C86, L$4)),""00""), ""&lt;&gt;"")"),"FF")</f>
        <v>FF</v>
      </c>
      <c r="M86" s="7" t="str">
        <f ca="1">IFERROR(__xludf.DUMMYFUNCTION("IFERROR(TEXT((REGEXEXTRACT($C86, M$4)),""00""), ""&lt;&gt;"")"),"FF")</f>
        <v>FF</v>
      </c>
      <c r="N86" s="7" t="str">
        <f ca="1">IFERROR(__xludf.DUMMYFUNCTION("IFERROR(TEXT((REGEXEXTRACT($C86, N$4)),""00""), ""&lt;&gt;"")"),"FF")</f>
        <v>FF</v>
      </c>
      <c r="O86" s="7"/>
      <c r="P86" s="7" t="str">
        <f t="shared" ca="1" si="2"/>
        <v/>
      </c>
      <c r="Q86" s="7" t="str">
        <f t="shared" ca="1" si="1"/>
        <v/>
      </c>
      <c r="R86" s="7" t="str">
        <f t="shared" ca="1" si="3"/>
        <v/>
      </c>
      <c r="S86" s="7"/>
      <c r="T86" s="7" t="s">
        <v>270</v>
      </c>
      <c r="U86" s="7"/>
      <c r="V86" s="7"/>
      <c r="W86" s="7"/>
      <c r="X86" s="7"/>
      <c r="Y86" s="7"/>
      <c r="Z86" s="7"/>
      <c r="AA86" s="7"/>
      <c r="AB86" s="7"/>
    </row>
    <row r="87" spans="1:28" x14ac:dyDescent="0.2">
      <c r="A87" s="7" t="s">
        <v>31</v>
      </c>
      <c r="B87" s="8" t="str">
        <f ca="1">IFERROR(__xludf.DUMMYFUNCTION("IFERROR(REGEXEXTRACT($A87, B$4), ""&lt;&gt;"")"),"3D")</f>
        <v>3D</v>
      </c>
      <c r="C87" s="7" t="str">
        <f ca="1">IFERROR(__xludf.DUMMYFUNCTION("IFERROR(REGEXEXTRACT($A87, C$4), ""&lt;&gt;"")"),"010462500C05FFFF")</f>
        <v>010462500C05FFFF</v>
      </c>
      <c r="D87" s="7"/>
      <c r="E87" s="7" t="str">
        <f ca="1">IFERROR(__xludf.DUMMYFUNCTION("IFERROR(REGEXEXTRACT($C87, E$4), ""&lt;&gt;"")"),"01")</f>
        <v>01</v>
      </c>
      <c r="F87" s="7">
        <f ca="1">IFERROR(__xludf.DUMMYFUNCTION("IFERROR(HEX2DEC(REGEXEXTRACT($C87, F$4)), ""&lt;&gt;"")"),0)</f>
        <v>0</v>
      </c>
      <c r="G87" s="7">
        <f ca="1">IFERROR(__xludf.DUMMYFUNCTION("IFERROR(HEX2DEC(REGEXEXTRACT($C87, G$4)), ""&lt;&gt;"")"),4)</f>
        <v>4</v>
      </c>
      <c r="H87" s="7"/>
      <c r="I87" s="7" t="str">
        <f ca="1">IFERROR(__xludf.DUMMYFUNCTION("IFERROR(TEXT((REGEXEXTRACT($C87, I$4)),""00""), ""&lt;&gt;"")"),"62")</f>
        <v>62</v>
      </c>
      <c r="J87" s="7" t="str">
        <f ca="1">IFERROR(__xludf.DUMMYFUNCTION("IFERROR(TEXT((REGEXEXTRACT($C87, J$4)),""00""), ""&lt;&gt;"")"),"50")</f>
        <v>50</v>
      </c>
      <c r="K87" s="7" t="str">
        <f ca="1">IFERROR(__xludf.DUMMYFUNCTION("IFERROR(TEXT((REGEXEXTRACT($C87, K$4)),""00""), ""&lt;&gt;"")"),"0C")</f>
        <v>0C</v>
      </c>
      <c r="L87" s="7" t="str">
        <f ca="1">IFERROR(__xludf.DUMMYFUNCTION("IFERROR(TEXT((REGEXEXTRACT($C87, L$4)),""00""), ""&lt;&gt;"")"),"05")</f>
        <v>05</v>
      </c>
      <c r="M87" s="7" t="str">
        <f ca="1">IFERROR(__xludf.DUMMYFUNCTION("IFERROR(TEXT((REGEXEXTRACT($C87, M$4)),""00""), ""&lt;&gt;"")"),"FF")</f>
        <v>FF</v>
      </c>
      <c r="N87" s="7" t="str">
        <f ca="1">IFERROR(__xludf.DUMMYFUNCTION("IFERROR(TEXT((REGEXEXTRACT($C87, N$4)),""00""), ""&lt;&gt;"")"),"FF")</f>
        <v>FF</v>
      </c>
      <c r="O87" s="7"/>
      <c r="P87" s="7" t="str">
        <f t="shared" ca="1" si="2"/>
        <v/>
      </c>
      <c r="Q87" s="7" t="str">
        <f t="shared" ca="1" si="1"/>
        <v/>
      </c>
      <c r="R87" s="7" t="str">
        <f t="shared" ca="1" si="3"/>
        <v/>
      </c>
      <c r="S87" s="7"/>
      <c r="T87" s="7" t="s">
        <v>271</v>
      </c>
      <c r="U87" s="7"/>
      <c r="V87" s="7"/>
      <c r="W87" s="7"/>
      <c r="X87" s="7"/>
      <c r="Y87" s="7"/>
      <c r="Z87" s="7"/>
      <c r="AA87" s="7"/>
      <c r="AB87" s="7"/>
    </row>
    <row r="88" spans="1:28" x14ac:dyDescent="0.2">
      <c r="A88" s="7" t="s">
        <v>32</v>
      </c>
      <c r="B88" s="8" t="str">
        <f ca="1">IFERROR(__xludf.DUMMYFUNCTION("IFERROR(REGEXEXTRACT($A88, B$4), ""&lt;&gt;"")"),"3C")</f>
        <v>3C</v>
      </c>
      <c r="C88" s="7" t="str">
        <f ca="1">IFERROR(__xludf.DUMMYFUNCTION("IFERROR(REGEXEXTRACT($A88, C$4), ""&lt;&gt;"")"),"0103223AE5FFFFFF")</f>
        <v>0103223AE5FFFFFF</v>
      </c>
      <c r="D88" s="7"/>
      <c r="E88" s="7" t="str">
        <f ca="1">IFERROR(__xludf.DUMMYFUNCTION("IFERROR(REGEXEXTRACT($C88, E$4), ""&lt;&gt;"")"),"01")</f>
        <v>01</v>
      </c>
      <c r="F88" s="7">
        <f ca="1">IFERROR(__xludf.DUMMYFUNCTION("IFERROR(HEX2DEC(REGEXEXTRACT($C88, F$4)), ""&lt;&gt;"")"),0)</f>
        <v>0</v>
      </c>
      <c r="G88" s="7">
        <f ca="1">IFERROR(__xludf.DUMMYFUNCTION("IFERROR(HEX2DEC(REGEXEXTRACT($C88, G$4)), ""&lt;&gt;"")"),3)</f>
        <v>3</v>
      </c>
      <c r="H88" s="7"/>
      <c r="I88" s="7" t="str">
        <f ca="1">IFERROR(__xludf.DUMMYFUNCTION("IFERROR(TEXT((REGEXEXTRACT($C88, I$4)),""00""), ""&lt;&gt;"")"),"22")</f>
        <v>22</v>
      </c>
      <c r="J88" s="7" t="str">
        <f ca="1">IFERROR(__xludf.DUMMYFUNCTION("IFERROR(TEXT((REGEXEXTRACT($C88, J$4)),""00""), ""&lt;&gt;"")"),"3A")</f>
        <v>3A</v>
      </c>
      <c r="K88" s="7" t="str">
        <f ca="1">IFERROR(__xludf.DUMMYFUNCTION("IFERROR(TEXT((REGEXEXTRACT($C88, K$4)),""00""), ""&lt;&gt;"")"),"E5")</f>
        <v>E5</v>
      </c>
      <c r="L88" s="7" t="str">
        <f ca="1">IFERROR(__xludf.DUMMYFUNCTION("IFERROR(TEXT((REGEXEXTRACT($C88, L$4)),""00""), ""&lt;&gt;"")"),"FF")</f>
        <v>FF</v>
      </c>
      <c r="M88" s="7" t="str">
        <f ca="1">IFERROR(__xludf.DUMMYFUNCTION("IFERROR(TEXT((REGEXEXTRACT($C88, M$4)),""00""), ""&lt;&gt;"")"),"FF")</f>
        <v>FF</v>
      </c>
      <c r="N88" s="7" t="str">
        <f ca="1">IFERROR(__xludf.DUMMYFUNCTION("IFERROR(TEXT((REGEXEXTRACT($C88, N$4)),""00""), ""&lt;&gt;"")"),"FF")</f>
        <v>FF</v>
      </c>
      <c r="O88" s="7"/>
      <c r="P88" s="7" t="str">
        <f t="shared" ca="1" si="2"/>
        <v/>
      </c>
      <c r="Q88" s="7" t="str">
        <f t="shared" ca="1" si="1"/>
        <v/>
      </c>
      <c r="R88" s="7" t="str">
        <f t="shared" ca="1" si="3"/>
        <v/>
      </c>
      <c r="S88" s="7"/>
      <c r="T88" s="7" t="s">
        <v>272</v>
      </c>
      <c r="U88" s="7"/>
      <c r="V88" s="7"/>
      <c r="W88" s="7"/>
      <c r="X88" s="7"/>
      <c r="Y88" s="7"/>
      <c r="Z88" s="7"/>
      <c r="AA88" s="7"/>
      <c r="AB88" s="7"/>
    </row>
    <row r="89" spans="1:28" x14ac:dyDescent="0.2">
      <c r="A89" s="7" t="s">
        <v>33</v>
      </c>
      <c r="B89" s="8" t="str">
        <f ca="1">IFERROR(__xludf.DUMMYFUNCTION("IFERROR(REGEXEXTRACT($A89, B$4), ""&lt;&gt;"")"),"3D")</f>
        <v>3D</v>
      </c>
      <c r="C89" s="7" t="str">
        <f ca="1">IFERROR(__xludf.DUMMYFUNCTION("IFERROR(REGEXEXTRACT($A89, C$4), ""&lt;&gt;"")"),"01100A623AE50000")</f>
        <v>01100A623AE50000</v>
      </c>
      <c r="D89" s="7"/>
      <c r="E89" s="7" t="str">
        <f ca="1">IFERROR(__xludf.DUMMYFUNCTION("IFERROR(REGEXEXTRACT($C89, E$4), ""&lt;&gt;"")"),"01")</f>
        <v>01</v>
      </c>
      <c r="F89" s="7">
        <f ca="1">IFERROR(__xludf.DUMMYFUNCTION("IFERROR(HEX2DEC(REGEXEXTRACT($C89, F$4)), ""&lt;&gt;"")"),1)</f>
        <v>1</v>
      </c>
      <c r="G89" s="7">
        <f ca="1">IFERROR(__xludf.DUMMYFUNCTION("IFERROR(HEX2DEC(REGEXEXTRACT($C89, G$4)), ""&lt;&gt;"")"),0)</f>
        <v>0</v>
      </c>
      <c r="H89" s="7"/>
      <c r="I89" s="7" t="str">
        <f ca="1">IFERROR(__xludf.DUMMYFUNCTION("IFERROR(TEXT((REGEXEXTRACT($C89, I$4)),""00""), ""&lt;&gt;"")"),"0A")</f>
        <v>0A</v>
      </c>
      <c r="J89" s="7" t="str">
        <f ca="1">IFERROR(__xludf.DUMMYFUNCTION("IFERROR(TEXT((REGEXEXTRACT($C89, J$4)),""00""), ""&lt;&gt;"")"),"62")</f>
        <v>62</v>
      </c>
      <c r="K89" s="7" t="str">
        <f ca="1">IFERROR(__xludf.DUMMYFUNCTION("IFERROR(TEXT((REGEXEXTRACT($C89, K$4)),""00""), ""&lt;&gt;"")"),"3A")</f>
        <v>3A</v>
      </c>
      <c r="L89" s="7" t="str">
        <f ca="1">IFERROR(__xludf.DUMMYFUNCTION("IFERROR(TEXT((REGEXEXTRACT($C89, L$4)),""00""), ""&lt;&gt;"")"),"E5")</f>
        <v>E5</v>
      </c>
      <c r="M89" s="7" t="str">
        <f ca="1">IFERROR(__xludf.DUMMYFUNCTION("IFERROR(TEXT((REGEXEXTRACT($C89, M$4)),""00""), ""&lt;&gt;"")"),"00")</f>
        <v>00</v>
      </c>
      <c r="N89" s="7" t="str">
        <f ca="1">IFERROR(__xludf.DUMMYFUNCTION("IFERROR(TEXT((REGEXEXTRACT($C89, N$4)),""00""), ""&lt;&gt;"")"),"00")</f>
        <v>00</v>
      </c>
      <c r="O89" s="7"/>
      <c r="P89" s="7" t="str">
        <f t="shared" ca="1" si="2"/>
        <v/>
      </c>
      <c r="Q89" s="7" t="str">
        <f t="shared" ca="1" si="1"/>
        <v/>
      </c>
      <c r="R89" s="7" t="str">
        <f t="shared" ca="1" si="3"/>
        <v/>
      </c>
      <c r="S89" s="7"/>
      <c r="T89" s="7" t="s">
        <v>273</v>
      </c>
      <c r="U89" s="7"/>
      <c r="V89" s="7"/>
      <c r="W89" s="7"/>
      <c r="X89" s="7"/>
      <c r="Y89" s="7"/>
      <c r="Z89" s="7"/>
      <c r="AA89" s="7"/>
      <c r="AB89" s="7"/>
    </row>
    <row r="90" spans="1:28" x14ac:dyDescent="0.2">
      <c r="A90" s="7" t="s">
        <v>34</v>
      </c>
      <c r="B90" s="8" t="str">
        <f ca="1">IFERROR(__xludf.DUMMYFUNCTION("IFERROR(REGEXEXTRACT($A90, B$4), ""&lt;&gt;"")"),"3D")</f>
        <v>3D</v>
      </c>
      <c r="C90" s="7" t="str">
        <f ca="1">IFERROR(__xludf.DUMMYFUNCTION("IFERROR(REGEXEXTRACT($A90, C$4), ""&lt;&gt;"")"),"01210000000000FF")</f>
        <v>01210000000000FF</v>
      </c>
      <c r="D90" s="7"/>
      <c r="E90" s="7" t="str">
        <f ca="1">IFERROR(__xludf.DUMMYFUNCTION("IFERROR(REGEXEXTRACT($C90, E$4), ""&lt;&gt;"")"),"01")</f>
        <v>01</v>
      </c>
      <c r="F90" s="7">
        <f ca="1">IFERROR(__xludf.DUMMYFUNCTION("IFERROR(HEX2DEC(REGEXEXTRACT($C90, F$4)), ""&lt;&gt;"")"),2)</f>
        <v>2</v>
      </c>
      <c r="G90" s="7">
        <f ca="1">IFERROR(__xludf.DUMMYFUNCTION("IFERROR(HEX2DEC(REGEXEXTRACT($C90, G$4)), ""&lt;&gt;"")"),1)</f>
        <v>1</v>
      </c>
      <c r="H90" s="7"/>
      <c r="I90" s="7" t="str">
        <f ca="1">IFERROR(__xludf.DUMMYFUNCTION("IFERROR(TEXT((REGEXEXTRACT($C90, I$4)),""00""), ""&lt;&gt;"")"),"00")</f>
        <v>00</v>
      </c>
      <c r="J90" s="7" t="str">
        <f ca="1">IFERROR(__xludf.DUMMYFUNCTION("IFERROR(TEXT((REGEXEXTRACT($C90, J$4)),""00""), ""&lt;&gt;"")"),"00")</f>
        <v>00</v>
      </c>
      <c r="K90" s="7" t="str">
        <f ca="1">IFERROR(__xludf.DUMMYFUNCTION("IFERROR(TEXT((REGEXEXTRACT($C90, K$4)),""00""), ""&lt;&gt;"")"),"00")</f>
        <v>00</v>
      </c>
      <c r="L90" s="7" t="str">
        <f ca="1">IFERROR(__xludf.DUMMYFUNCTION("IFERROR(TEXT((REGEXEXTRACT($C90, L$4)),""00""), ""&lt;&gt;"")"),"00")</f>
        <v>00</v>
      </c>
      <c r="M90" s="7" t="str">
        <f ca="1">IFERROR(__xludf.DUMMYFUNCTION("IFERROR(TEXT((REGEXEXTRACT($C90, M$4)),""00""), ""&lt;&gt;"")"),"00")</f>
        <v>00</v>
      </c>
      <c r="N90" s="7" t="str">
        <f ca="1">IFERROR(__xludf.DUMMYFUNCTION("IFERROR(TEXT((REGEXEXTRACT($C90, N$4)),""00""), ""&lt;&gt;"")"),"FF")</f>
        <v>FF</v>
      </c>
      <c r="O90" s="7"/>
      <c r="P90" s="7" t="str">
        <f t="shared" ca="1" si="2"/>
        <v/>
      </c>
      <c r="Q90" s="7" t="str">
        <f t="shared" ca="1" si="1"/>
        <v/>
      </c>
      <c r="R90" s="7" t="str">
        <f t="shared" ca="1" si="3"/>
        <v/>
      </c>
      <c r="S90" s="7"/>
      <c r="T90" s="7" t="s">
        <v>274</v>
      </c>
      <c r="U90" s="7"/>
      <c r="V90" s="7"/>
      <c r="W90" s="7"/>
      <c r="X90" s="7"/>
      <c r="Y90" s="7"/>
      <c r="Z90" s="7"/>
      <c r="AA90" s="7"/>
      <c r="AB90" s="7"/>
    </row>
    <row r="91" spans="1:28" x14ac:dyDescent="0.2">
      <c r="A91" s="7" t="s">
        <v>35</v>
      </c>
      <c r="B91" s="8" t="str">
        <f ca="1">IFERROR(__xludf.DUMMYFUNCTION("IFERROR(REGEXEXTRACT($A91, B$4), ""&lt;&gt;"")"),"3C")</f>
        <v>3C</v>
      </c>
      <c r="C91" s="7" t="str">
        <f ca="1">IFERROR(__xludf.DUMMYFUNCTION("IFERROR(REGEXEXTRACT($A91, C$4), ""&lt;&gt;"")"),"0103223AE6FFFFFF")</f>
        <v>0103223AE6FFFFFF</v>
      </c>
      <c r="D91" s="7"/>
      <c r="E91" s="7" t="str">
        <f ca="1">IFERROR(__xludf.DUMMYFUNCTION("IFERROR(REGEXEXTRACT($C91, E$4), ""&lt;&gt;"")"),"01")</f>
        <v>01</v>
      </c>
      <c r="F91" s="7">
        <f ca="1">IFERROR(__xludf.DUMMYFUNCTION("IFERROR(HEX2DEC(REGEXEXTRACT($C91, F$4)), ""&lt;&gt;"")"),0)</f>
        <v>0</v>
      </c>
      <c r="G91" s="7">
        <f ca="1">IFERROR(__xludf.DUMMYFUNCTION("IFERROR(HEX2DEC(REGEXEXTRACT($C91, G$4)), ""&lt;&gt;"")"),3)</f>
        <v>3</v>
      </c>
      <c r="H91" s="7"/>
      <c r="I91" s="7" t="str">
        <f ca="1">IFERROR(__xludf.DUMMYFUNCTION("IFERROR(TEXT((REGEXEXTRACT($C91, I$4)),""00""), ""&lt;&gt;"")"),"22")</f>
        <v>22</v>
      </c>
      <c r="J91" s="7" t="str">
        <f ca="1">IFERROR(__xludf.DUMMYFUNCTION("IFERROR(TEXT((REGEXEXTRACT($C91, J$4)),""00""), ""&lt;&gt;"")"),"3A")</f>
        <v>3A</v>
      </c>
      <c r="K91" s="7" t="str">
        <f ca="1">IFERROR(__xludf.DUMMYFUNCTION("IFERROR(TEXT((REGEXEXTRACT($C91, K$4)),""00""), ""&lt;&gt;"")"),"E6")</f>
        <v>E6</v>
      </c>
      <c r="L91" s="7" t="str">
        <f ca="1">IFERROR(__xludf.DUMMYFUNCTION("IFERROR(TEXT((REGEXEXTRACT($C91, L$4)),""00""), ""&lt;&gt;"")"),"FF")</f>
        <v>FF</v>
      </c>
      <c r="M91" s="7" t="str">
        <f ca="1">IFERROR(__xludf.DUMMYFUNCTION("IFERROR(TEXT((REGEXEXTRACT($C91, M$4)),""00""), ""&lt;&gt;"")"),"FF")</f>
        <v>FF</v>
      </c>
      <c r="N91" s="7" t="str">
        <f ca="1">IFERROR(__xludf.DUMMYFUNCTION("IFERROR(TEXT((REGEXEXTRACT($C91, N$4)),""00""), ""&lt;&gt;"")"),"FF")</f>
        <v>FF</v>
      </c>
      <c r="O91" s="7"/>
      <c r="P91" s="7" t="str">
        <f t="shared" ca="1" si="2"/>
        <v/>
      </c>
      <c r="Q91" s="7" t="str">
        <f t="shared" ca="1" si="1"/>
        <v/>
      </c>
      <c r="R91" s="7" t="str">
        <f t="shared" ca="1" si="3"/>
        <v/>
      </c>
      <c r="S91" s="7"/>
      <c r="T91" s="7" t="s">
        <v>275</v>
      </c>
      <c r="U91" s="7"/>
      <c r="V91" s="7"/>
      <c r="W91" s="7"/>
      <c r="X91" s="7"/>
      <c r="Y91" s="7"/>
      <c r="Z91" s="7"/>
      <c r="AA91" s="7"/>
      <c r="AB91" s="7"/>
    </row>
    <row r="92" spans="1:28" x14ac:dyDescent="0.2">
      <c r="A92" s="7" t="s">
        <v>36</v>
      </c>
      <c r="B92" s="8" t="str">
        <f ca="1">IFERROR(__xludf.DUMMYFUNCTION("IFERROR(REGEXEXTRACT($A92, B$4), ""&lt;&gt;"")"),"3D")</f>
        <v>3D</v>
      </c>
      <c r="C92" s="7" t="str">
        <f ca="1">IFERROR(__xludf.DUMMYFUNCTION("IFERROR(REGEXEXTRACT($A92, C$4), ""&lt;&gt;"")"),"01100A623AE60000")</f>
        <v>01100A623AE60000</v>
      </c>
      <c r="D92" s="7"/>
      <c r="E92" s="7" t="str">
        <f ca="1">IFERROR(__xludf.DUMMYFUNCTION("IFERROR(REGEXEXTRACT($C92, E$4), ""&lt;&gt;"")"),"01")</f>
        <v>01</v>
      </c>
      <c r="F92" s="7">
        <f ca="1">IFERROR(__xludf.DUMMYFUNCTION("IFERROR(HEX2DEC(REGEXEXTRACT($C92, F$4)), ""&lt;&gt;"")"),1)</f>
        <v>1</v>
      </c>
      <c r="G92" s="7">
        <f ca="1">IFERROR(__xludf.DUMMYFUNCTION("IFERROR(HEX2DEC(REGEXEXTRACT($C92, G$4)), ""&lt;&gt;"")"),0)</f>
        <v>0</v>
      </c>
      <c r="H92" s="7"/>
      <c r="I92" s="7" t="str">
        <f ca="1">IFERROR(__xludf.DUMMYFUNCTION("IFERROR(TEXT((REGEXEXTRACT($C92, I$4)),""00""), ""&lt;&gt;"")"),"0A")</f>
        <v>0A</v>
      </c>
      <c r="J92" s="7" t="str">
        <f ca="1">IFERROR(__xludf.DUMMYFUNCTION("IFERROR(TEXT((REGEXEXTRACT($C92, J$4)),""00""), ""&lt;&gt;"")"),"62")</f>
        <v>62</v>
      </c>
      <c r="K92" s="7" t="str">
        <f ca="1">IFERROR(__xludf.DUMMYFUNCTION("IFERROR(TEXT((REGEXEXTRACT($C92, K$4)),""00""), ""&lt;&gt;"")"),"3A")</f>
        <v>3A</v>
      </c>
      <c r="L92" s="7" t="str">
        <f ca="1">IFERROR(__xludf.DUMMYFUNCTION("IFERROR(TEXT((REGEXEXTRACT($C92, L$4)),""00""), ""&lt;&gt;"")"),"E6")</f>
        <v>E6</v>
      </c>
      <c r="M92" s="7" t="str">
        <f ca="1">IFERROR(__xludf.DUMMYFUNCTION("IFERROR(TEXT((REGEXEXTRACT($C92, M$4)),""00""), ""&lt;&gt;"")"),"00")</f>
        <v>00</v>
      </c>
      <c r="N92" s="7" t="str">
        <f ca="1">IFERROR(__xludf.DUMMYFUNCTION("IFERROR(TEXT((REGEXEXTRACT($C92, N$4)),""00""), ""&lt;&gt;"")"),"00")</f>
        <v>00</v>
      </c>
      <c r="O92" s="7"/>
      <c r="P92" s="7" t="str">
        <f t="shared" ca="1" si="2"/>
        <v/>
      </c>
      <c r="Q92" s="7" t="str">
        <f t="shared" ca="1" si="1"/>
        <v/>
      </c>
      <c r="R92" s="7" t="str">
        <f t="shared" ca="1" si="3"/>
        <v/>
      </c>
      <c r="S92" s="7"/>
      <c r="T92" s="7" t="s">
        <v>276</v>
      </c>
      <c r="U92" s="7"/>
      <c r="V92" s="7"/>
      <c r="W92" s="7"/>
      <c r="X92" s="7"/>
      <c r="Y92" s="7"/>
      <c r="Z92" s="7"/>
      <c r="AA92" s="7"/>
      <c r="AB92" s="7"/>
    </row>
    <row r="93" spans="1:28" x14ac:dyDescent="0.2">
      <c r="A93" s="7" t="s">
        <v>34</v>
      </c>
      <c r="B93" s="8" t="str">
        <f ca="1">IFERROR(__xludf.DUMMYFUNCTION("IFERROR(REGEXEXTRACT($A93, B$4), ""&lt;&gt;"")"),"3D")</f>
        <v>3D</v>
      </c>
      <c r="C93" s="7" t="str">
        <f ca="1">IFERROR(__xludf.DUMMYFUNCTION("IFERROR(REGEXEXTRACT($A93, C$4), ""&lt;&gt;"")"),"01210000000000FF")</f>
        <v>01210000000000FF</v>
      </c>
      <c r="D93" s="7"/>
      <c r="E93" s="7" t="str">
        <f ca="1">IFERROR(__xludf.DUMMYFUNCTION("IFERROR(REGEXEXTRACT($C93, E$4), ""&lt;&gt;"")"),"01")</f>
        <v>01</v>
      </c>
      <c r="F93" s="7">
        <f ca="1">IFERROR(__xludf.DUMMYFUNCTION("IFERROR(HEX2DEC(REGEXEXTRACT($C93, F$4)), ""&lt;&gt;"")"),2)</f>
        <v>2</v>
      </c>
      <c r="G93" s="7">
        <f ca="1">IFERROR(__xludf.DUMMYFUNCTION("IFERROR(HEX2DEC(REGEXEXTRACT($C93, G$4)), ""&lt;&gt;"")"),1)</f>
        <v>1</v>
      </c>
      <c r="H93" s="7"/>
      <c r="I93" s="7" t="str">
        <f ca="1">IFERROR(__xludf.DUMMYFUNCTION("IFERROR(TEXT((REGEXEXTRACT($C93, I$4)),""00""), ""&lt;&gt;"")"),"00")</f>
        <v>00</v>
      </c>
      <c r="J93" s="7" t="str">
        <f ca="1">IFERROR(__xludf.DUMMYFUNCTION("IFERROR(TEXT((REGEXEXTRACT($C93, J$4)),""00""), ""&lt;&gt;"")"),"00")</f>
        <v>00</v>
      </c>
      <c r="K93" s="7" t="str">
        <f ca="1">IFERROR(__xludf.DUMMYFUNCTION("IFERROR(TEXT((REGEXEXTRACT($C93, K$4)),""00""), ""&lt;&gt;"")"),"00")</f>
        <v>00</v>
      </c>
      <c r="L93" s="7" t="str">
        <f ca="1">IFERROR(__xludf.DUMMYFUNCTION("IFERROR(TEXT((REGEXEXTRACT($C93, L$4)),""00""), ""&lt;&gt;"")"),"00")</f>
        <v>00</v>
      </c>
      <c r="M93" s="7" t="str">
        <f ca="1">IFERROR(__xludf.DUMMYFUNCTION("IFERROR(TEXT((REGEXEXTRACT($C93, M$4)),""00""), ""&lt;&gt;"")"),"00")</f>
        <v>00</v>
      </c>
      <c r="N93" s="7" t="str">
        <f ca="1">IFERROR(__xludf.DUMMYFUNCTION("IFERROR(TEXT((REGEXEXTRACT($C93, N$4)),""00""), ""&lt;&gt;"")"),"FF")</f>
        <v>FF</v>
      </c>
      <c r="O93" s="7"/>
      <c r="P93" s="7" t="str">
        <f t="shared" ca="1" si="2"/>
        <v/>
      </c>
      <c r="Q93" s="7" t="str">
        <f t="shared" ca="1" si="1"/>
        <v/>
      </c>
      <c r="R93" s="7" t="str">
        <f t="shared" ca="1" si="3"/>
        <v/>
      </c>
      <c r="S93" s="7"/>
      <c r="T93" s="7" t="s">
        <v>274</v>
      </c>
      <c r="U93" s="7"/>
      <c r="V93" s="7"/>
      <c r="W93" s="7"/>
      <c r="X93" s="7"/>
      <c r="Y93" s="7"/>
      <c r="Z93" s="7"/>
      <c r="AA93" s="7"/>
      <c r="AB93" s="7"/>
    </row>
    <row r="94" spans="1:28" x14ac:dyDescent="0.2">
      <c r="A94" s="7" t="s">
        <v>37</v>
      </c>
      <c r="B94" s="8" t="str">
        <f ca="1">IFERROR(__xludf.DUMMYFUNCTION("IFERROR(REGEXEXTRACT($A94, B$4), ""&lt;&gt;"")"),"3C")</f>
        <v>3C</v>
      </c>
      <c r="C94" s="7" t="str">
        <f ca="1">IFERROR(__xludf.DUMMYFUNCTION("IFERROR(REGEXEXTRACT($A94, C$4), ""&lt;&gt;"")"),"0103223AE7FFFFFF")</f>
        <v>0103223AE7FFFFFF</v>
      </c>
      <c r="D94" s="7"/>
      <c r="E94" s="7" t="str">
        <f ca="1">IFERROR(__xludf.DUMMYFUNCTION("IFERROR(REGEXEXTRACT($C94, E$4), ""&lt;&gt;"")"),"01")</f>
        <v>01</v>
      </c>
      <c r="F94" s="7">
        <f ca="1">IFERROR(__xludf.DUMMYFUNCTION("IFERROR(HEX2DEC(REGEXEXTRACT($C94, F$4)), ""&lt;&gt;"")"),0)</f>
        <v>0</v>
      </c>
      <c r="G94" s="7">
        <f ca="1">IFERROR(__xludf.DUMMYFUNCTION("IFERROR(HEX2DEC(REGEXEXTRACT($C94, G$4)), ""&lt;&gt;"")"),3)</f>
        <v>3</v>
      </c>
      <c r="H94" s="7"/>
      <c r="I94" s="7" t="str">
        <f ca="1">IFERROR(__xludf.DUMMYFUNCTION("IFERROR(TEXT((REGEXEXTRACT($C94, I$4)),""00""), ""&lt;&gt;"")"),"22")</f>
        <v>22</v>
      </c>
      <c r="J94" s="7" t="str">
        <f ca="1">IFERROR(__xludf.DUMMYFUNCTION("IFERROR(TEXT((REGEXEXTRACT($C94, J$4)),""00""), ""&lt;&gt;"")"),"3A")</f>
        <v>3A</v>
      </c>
      <c r="K94" s="7" t="str">
        <f ca="1">IFERROR(__xludf.DUMMYFUNCTION("IFERROR(TEXT((REGEXEXTRACT($C94, K$4)),""00""), ""&lt;&gt;"")"),"E7")</f>
        <v>E7</v>
      </c>
      <c r="L94" s="7" t="str">
        <f ca="1">IFERROR(__xludf.DUMMYFUNCTION("IFERROR(TEXT((REGEXEXTRACT($C94, L$4)),""00""), ""&lt;&gt;"")"),"FF")</f>
        <v>FF</v>
      </c>
      <c r="M94" s="7" t="str">
        <f ca="1">IFERROR(__xludf.DUMMYFUNCTION("IFERROR(TEXT((REGEXEXTRACT($C94, M$4)),""00""), ""&lt;&gt;"")"),"FF")</f>
        <v>FF</v>
      </c>
      <c r="N94" s="7" t="str">
        <f ca="1">IFERROR(__xludf.DUMMYFUNCTION("IFERROR(TEXT((REGEXEXTRACT($C94, N$4)),""00""), ""&lt;&gt;"")"),"FF")</f>
        <v>FF</v>
      </c>
      <c r="O94" s="7"/>
      <c r="P94" s="7" t="str">
        <f t="shared" ca="1" si="2"/>
        <v/>
      </c>
      <c r="Q94" s="7" t="str">
        <f t="shared" ca="1" si="1"/>
        <v/>
      </c>
      <c r="R94" s="7" t="str">
        <f t="shared" ca="1" si="3"/>
        <v/>
      </c>
      <c r="S94" s="7"/>
      <c r="T94" s="7" t="s">
        <v>277</v>
      </c>
      <c r="U94" s="7"/>
      <c r="V94" s="7"/>
      <c r="W94" s="7"/>
      <c r="X94" s="7"/>
      <c r="Y94" s="7"/>
      <c r="Z94" s="7"/>
      <c r="AA94" s="7"/>
      <c r="AB94" s="7"/>
    </row>
    <row r="95" spans="1:28" x14ac:dyDescent="0.2">
      <c r="A95" s="7" t="s">
        <v>38</v>
      </c>
      <c r="B95" s="8" t="str">
        <f ca="1">IFERROR(__xludf.DUMMYFUNCTION("IFERROR(REGEXEXTRACT($A95, B$4), ""&lt;&gt;"")"),"3D")</f>
        <v>3D</v>
      </c>
      <c r="C95" s="7" t="str">
        <f ca="1">IFERROR(__xludf.DUMMYFUNCTION("IFERROR(REGEXEXTRACT($A95, C$4), ""&lt;&gt;"")"),"01100A623AE70000")</f>
        <v>01100A623AE70000</v>
      </c>
      <c r="D95" s="7"/>
      <c r="E95" s="7" t="str">
        <f ca="1">IFERROR(__xludf.DUMMYFUNCTION("IFERROR(REGEXEXTRACT($C95, E$4), ""&lt;&gt;"")"),"01")</f>
        <v>01</v>
      </c>
      <c r="F95" s="7">
        <f ca="1">IFERROR(__xludf.DUMMYFUNCTION("IFERROR(HEX2DEC(REGEXEXTRACT($C95, F$4)), ""&lt;&gt;"")"),1)</f>
        <v>1</v>
      </c>
      <c r="G95" s="7">
        <f ca="1">IFERROR(__xludf.DUMMYFUNCTION("IFERROR(HEX2DEC(REGEXEXTRACT($C95, G$4)), ""&lt;&gt;"")"),0)</f>
        <v>0</v>
      </c>
      <c r="H95" s="7"/>
      <c r="I95" s="7" t="str">
        <f ca="1">IFERROR(__xludf.DUMMYFUNCTION("IFERROR(TEXT((REGEXEXTRACT($C95, I$4)),""00""), ""&lt;&gt;"")"),"0A")</f>
        <v>0A</v>
      </c>
      <c r="J95" s="7" t="str">
        <f ca="1">IFERROR(__xludf.DUMMYFUNCTION("IFERROR(TEXT((REGEXEXTRACT($C95, J$4)),""00""), ""&lt;&gt;"")"),"62")</f>
        <v>62</v>
      </c>
      <c r="K95" s="7" t="str">
        <f ca="1">IFERROR(__xludf.DUMMYFUNCTION("IFERROR(TEXT((REGEXEXTRACT($C95, K$4)),""00""), ""&lt;&gt;"")"),"3A")</f>
        <v>3A</v>
      </c>
      <c r="L95" s="7" t="str">
        <f ca="1">IFERROR(__xludf.DUMMYFUNCTION("IFERROR(TEXT((REGEXEXTRACT($C95, L$4)),""00""), ""&lt;&gt;"")"),"E7")</f>
        <v>E7</v>
      </c>
      <c r="M95" s="7" t="str">
        <f ca="1">IFERROR(__xludf.DUMMYFUNCTION("IFERROR(TEXT((REGEXEXTRACT($C95, M$4)),""00""), ""&lt;&gt;"")"),"00")</f>
        <v>00</v>
      </c>
      <c r="N95" s="7" t="str">
        <f ca="1">IFERROR(__xludf.DUMMYFUNCTION("IFERROR(TEXT((REGEXEXTRACT($C95, N$4)),""00""), ""&lt;&gt;"")"),"00")</f>
        <v>00</v>
      </c>
      <c r="O95" s="7"/>
      <c r="P95" s="7" t="str">
        <f t="shared" ca="1" si="2"/>
        <v/>
      </c>
      <c r="Q95" s="7" t="str">
        <f t="shared" ca="1" si="1"/>
        <v/>
      </c>
      <c r="R95" s="7" t="str">
        <f t="shared" ca="1" si="3"/>
        <v/>
      </c>
      <c r="S95" s="7"/>
      <c r="T95" s="7" t="s">
        <v>278</v>
      </c>
      <c r="U95" s="7"/>
      <c r="V95" s="7"/>
      <c r="W95" s="7"/>
      <c r="X95" s="7"/>
      <c r="Y95" s="7"/>
      <c r="Z95" s="7"/>
      <c r="AA95" s="7"/>
      <c r="AB95" s="7"/>
    </row>
    <row r="96" spans="1:28" x14ac:dyDescent="0.2">
      <c r="A96" s="7" t="s">
        <v>34</v>
      </c>
      <c r="B96" s="8" t="str">
        <f ca="1">IFERROR(__xludf.DUMMYFUNCTION("IFERROR(REGEXEXTRACT($A96, B$4), ""&lt;&gt;"")"),"3D")</f>
        <v>3D</v>
      </c>
      <c r="C96" s="7" t="str">
        <f ca="1">IFERROR(__xludf.DUMMYFUNCTION("IFERROR(REGEXEXTRACT($A96, C$4), ""&lt;&gt;"")"),"01210000000000FF")</f>
        <v>01210000000000FF</v>
      </c>
      <c r="D96" s="7"/>
      <c r="E96" s="7" t="str">
        <f ca="1">IFERROR(__xludf.DUMMYFUNCTION("IFERROR(REGEXEXTRACT($C96, E$4), ""&lt;&gt;"")"),"01")</f>
        <v>01</v>
      </c>
      <c r="F96" s="7">
        <f ca="1">IFERROR(__xludf.DUMMYFUNCTION("IFERROR(HEX2DEC(REGEXEXTRACT($C96, F$4)), ""&lt;&gt;"")"),2)</f>
        <v>2</v>
      </c>
      <c r="G96" s="7">
        <f ca="1">IFERROR(__xludf.DUMMYFUNCTION("IFERROR(HEX2DEC(REGEXEXTRACT($C96, G$4)), ""&lt;&gt;"")"),1)</f>
        <v>1</v>
      </c>
      <c r="H96" s="7"/>
      <c r="I96" s="7" t="str">
        <f ca="1">IFERROR(__xludf.DUMMYFUNCTION("IFERROR(TEXT((REGEXEXTRACT($C96, I$4)),""00""), ""&lt;&gt;"")"),"00")</f>
        <v>00</v>
      </c>
      <c r="J96" s="7" t="str">
        <f ca="1">IFERROR(__xludf.DUMMYFUNCTION("IFERROR(TEXT((REGEXEXTRACT($C96, J$4)),""00""), ""&lt;&gt;"")"),"00")</f>
        <v>00</v>
      </c>
      <c r="K96" s="7" t="str">
        <f ca="1">IFERROR(__xludf.DUMMYFUNCTION("IFERROR(TEXT((REGEXEXTRACT($C96, K$4)),""00""), ""&lt;&gt;"")"),"00")</f>
        <v>00</v>
      </c>
      <c r="L96" s="7" t="str">
        <f ca="1">IFERROR(__xludf.DUMMYFUNCTION("IFERROR(TEXT((REGEXEXTRACT($C96, L$4)),""00""), ""&lt;&gt;"")"),"00")</f>
        <v>00</v>
      </c>
      <c r="M96" s="7" t="str">
        <f ca="1">IFERROR(__xludf.DUMMYFUNCTION("IFERROR(TEXT((REGEXEXTRACT($C96, M$4)),""00""), ""&lt;&gt;"")"),"00")</f>
        <v>00</v>
      </c>
      <c r="N96" s="7" t="str">
        <f ca="1">IFERROR(__xludf.DUMMYFUNCTION("IFERROR(TEXT((REGEXEXTRACT($C96, N$4)),""00""), ""&lt;&gt;"")"),"FF")</f>
        <v>FF</v>
      </c>
      <c r="O96" s="7"/>
      <c r="P96" s="7" t="str">
        <f t="shared" ca="1" si="2"/>
        <v/>
      </c>
      <c r="Q96" s="7" t="str">
        <f t="shared" ca="1" si="1"/>
        <v/>
      </c>
      <c r="R96" s="7" t="str">
        <f t="shared" ca="1" si="3"/>
        <v/>
      </c>
      <c r="S96" s="7"/>
      <c r="T96" s="7" t="s">
        <v>274</v>
      </c>
      <c r="U96" s="7"/>
      <c r="V96" s="7"/>
      <c r="W96" s="7"/>
      <c r="X96" s="7"/>
      <c r="Y96" s="7"/>
      <c r="Z96" s="7"/>
      <c r="AA96" s="7"/>
      <c r="AB96" s="7"/>
    </row>
    <row r="97" spans="1:28" x14ac:dyDescent="0.2">
      <c r="A97" s="7" t="s">
        <v>39</v>
      </c>
      <c r="B97" s="8" t="str">
        <f ca="1">IFERROR(__xludf.DUMMYFUNCTION("IFERROR(REGEXEXTRACT($A97, B$4), ""&lt;&gt;"")"),"3C")</f>
        <v>3C</v>
      </c>
      <c r="C97" s="7" t="str">
        <f ca="1">IFERROR(__xludf.DUMMYFUNCTION("IFERROR(REGEXEXTRACT($A97, C$4), ""&lt;&gt;"")"),"0103223AE8FFFFFF")</f>
        <v>0103223AE8FFFFFF</v>
      </c>
      <c r="D97" s="7"/>
      <c r="E97" s="7" t="str">
        <f ca="1">IFERROR(__xludf.DUMMYFUNCTION("IFERROR(REGEXEXTRACT($C97, E$4), ""&lt;&gt;"")"),"01")</f>
        <v>01</v>
      </c>
      <c r="F97" s="7">
        <f ca="1">IFERROR(__xludf.DUMMYFUNCTION("IFERROR(HEX2DEC(REGEXEXTRACT($C97, F$4)), ""&lt;&gt;"")"),0)</f>
        <v>0</v>
      </c>
      <c r="G97" s="7">
        <f ca="1">IFERROR(__xludf.DUMMYFUNCTION("IFERROR(HEX2DEC(REGEXEXTRACT($C97, G$4)), ""&lt;&gt;"")"),3)</f>
        <v>3</v>
      </c>
      <c r="H97" s="7"/>
      <c r="I97" s="7" t="str">
        <f ca="1">IFERROR(__xludf.DUMMYFUNCTION("IFERROR(TEXT((REGEXEXTRACT($C97, I$4)),""00""), ""&lt;&gt;"")"),"22")</f>
        <v>22</v>
      </c>
      <c r="J97" s="7" t="str">
        <f ca="1">IFERROR(__xludf.DUMMYFUNCTION("IFERROR(TEXT((REGEXEXTRACT($C97, J$4)),""00""), ""&lt;&gt;"")"),"3A")</f>
        <v>3A</v>
      </c>
      <c r="K97" s="7" t="str">
        <f ca="1">IFERROR(__xludf.DUMMYFUNCTION("IFERROR(TEXT((REGEXEXTRACT($C97, K$4)),""00""), ""&lt;&gt;"")"),"E8")</f>
        <v>E8</v>
      </c>
      <c r="L97" s="7" t="str">
        <f ca="1">IFERROR(__xludf.DUMMYFUNCTION("IFERROR(TEXT((REGEXEXTRACT($C97, L$4)),""00""), ""&lt;&gt;"")"),"FF")</f>
        <v>FF</v>
      </c>
      <c r="M97" s="7" t="str">
        <f ca="1">IFERROR(__xludf.DUMMYFUNCTION("IFERROR(TEXT((REGEXEXTRACT($C97, M$4)),""00""), ""&lt;&gt;"")"),"FF")</f>
        <v>FF</v>
      </c>
      <c r="N97" s="7" t="str">
        <f ca="1">IFERROR(__xludf.DUMMYFUNCTION("IFERROR(TEXT((REGEXEXTRACT($C97, N$4)),""00""), ""&lt;&gt;"")"),"FF")</f>
        <v>FF</v>
      </c>
      <c r="O97" s="7"/>
      <c r="P97" s="7" t="str">
        <f t="shared" ca="1" si="2"/>
        <v/>
      </c>
      <c r="Q97" s="7" t="str">
        <f t="shared" ca="1" si="1"/>
        <v/>
      </c>
      <c r="R97" s="7" t="str">
        <f t="shared" ca="1" si="3"/>
        <v/>
      </c>
      <c r="S97" s="7"/>
      <c r="T97" s="7" t="s">
        <v>279</v>
      </c>
      <c r="U97" s="7"/>
      <c r="V97" s="7"/>
      <c r="W97" s="7"/>
      <c r="X97" s="7"/>
      <c r="Y97" s="7"/>
      <c r="Z97" s="7"/>
      <c r="AA97" s="7"/>
      <c r="AB97" s="7"/>
    </row>
    <row r="98" spans="1:28" x14ac:dyDescent="0.2">
      <c r="A98" s="7" t="s">
        <v>40</v>
      </c>
      <c r="B98" s="8" t="str">
        <f ca="1">IFERROR(__xludf.DUMMYFUNCTION("IFERROR(REGEXEXTRACT($A98, B$4), ""&lt;&gt;"")"),"3D")</f>
        <v>3D</v>
      </c>
      <c r="C98" s="7" t="str">
        <f ca="1">IFERROR(__xludf.DUMMYFUNCTION("IFERROR(REGEXEXTRACT($A98, C$4), ""&lt;&gt;"")"),"01037F2278FFFFFF")</f>
        <v>01037F2278FFFFFF</v>
      </c>
      <c r="D98" s="7"/>
      <c r="E98" s="7" t="str">
        <f ca="1">IFERROR(__xludf.DUMMYFUNCTION("IFERROR(REGEXEXTRACT($C98, E$4), ""&lt;&gt;"")"),"01")</f>
        <v>01</v>
      </c>
      <c r="F98" s="7">
        <f ca="1">IFERROR(__xludf.DUMMYFUNCTION("IFERROR(HEX2DEC(REGEXEXTRACT($C98, F$4)), ""&lt;&gt;"")"),0)</f>
        <v>0</v>
      </c>
      <c r="G98" s="7">
        <f ca="1">IFERROR(__xludf.DUMMYFUNCTION("IFERROR(HEX2DEC(REGEXEXTRACT($C98, G$4)), ""&lt;&gt;"")"),3)</f>
        <v>3</v>
      </c>
      <c r="H98" s="7"/>
      <c r="I98" s="7" t="str">
        <f ca="1">IFERROR(__xludf.DUMMYFUNCTION("IFERROR(TEXT((REGEXEXTRACT($C98, I$4)),""00""), ""&lt;&gt;"")"),"7F")</f>
        <v>7F</v>
      </c>
      <c r="J98" s="7" t="str">
        <f ca="1">IFERROR(__xludf.DUMMYFUNCTION("IFERROR(TEXT((REGEXEXTRACT($C98, J$4)),""00""), ""&lt;&gt;"")"),"22")</f>
        <v>22</v>
      </c>
      <c r="K98" s="7" t="str">
        <f ca="1">IFERROR(__xludf.DUMMYFUNCTION("IFERROR(TEXT((REGEXEXTRACT($C98, K$4)),""00""), ""&lt;&gt;"")"),"78")</f>
        <v>78</v>
      </c>
      <c r="L98" s="7" t="str">
        <f ca="1">IFERROR(__xludf.DUMMYFUNCTION("IFERROR(TEXT((REGEXEXTRACT($C98, L$4)),""00""), ""&lt;&gt;"")"),"FF")</f>
        <v>FF</v>
      </c>
      <c r="M98" s="7" t="str">
        <f ca="1">IFERROR(__xludf.DUMMYFUNCTION("IFERROR(TEXT((REGEXEXTRACT($C98, M$4)),""00""), ""&lt;&gt;"")"),"FF")</f>
        <v>FF</v>
      </c>
      <c r="N98" s="7" t="str">
        <f ca="1">IFERROR(__xludf.DUMMYFUNCTION("IFERROR(TEXT((REGEXEXTRACT($C98, N$4)),""00""), ""&lt;&gt;"")"),"FF")</f>
        <v>FF</v>
      </c>
      <c r="O98" s="7"/>
      <c r="P98" s="7" t="str">
        <f t="shared" ca="1" si="2"/>
        <v/>
      </c>
      <c r="Q98" s="7" t="str">
        <f t="shared" ca="1" si="1"/>
        <v/>
      </c>
      <c r="R98" s="7" t="str">
        <f t="shared" ca="1" si="3"/>
        <v/>
      </c>
      <c r="S98" s="7"/>
      <c r="T98" s="7" t="s">
        <v>280</v>
      </c>
      <c r="U98" s="7"/>
      <c r="V98" s="7"/>
      <c r="W98" s="7"/>
      <c r="X98" s="7"/>
      <c r="Y98" s="7"/>
      <c r="Z98" s="7"/>
      <c r="AA98" s="7"/>
      <c r="AB98" s="7"/>
    </row>
    <row r="99" spans="1:28" x14ac:dyDescent="0.2">
      <c r="A99" s="7" t="s">
        <v>41</v>
      </c>
      <c r="B99" s="8" t="str">
        <f ca="1">IFERROR(__xludf.DUMMYFUNCTION("IFERROR(REGEXEXTRACT($A99, B$4), ""&lt;&gt;"")"),"3D")</f>
        <v>3D</v>
      </c>
      <c r="C99" s="7" t="str">
        <f ca="1">IFERROR(__xludf.DUMMYFUNCTION("IFERROR(REGEXEXTRACT($A99, C$4), ""&lt;&gt;"")"),"011008623AE80000")</f>
        <v>011008623AE80000</v>
      </c>
      <c r="D99" s="7"/>
      <c r="E99" s="7" t="str">
        <f ca="1">IFERROR(__xludf.DUMMYFUNCTION("IFERROR(REGEXEXTRACT($C99, E$4), ""&lt;&gt;"")"),"01")</f>
        <v>01</v>
      </c>
      <c r="F99" s="7">
        <f ca="1">IFERROR(__xludf.DUMMYFUNCTION("IFERROR(HEX2DEC(REGEXEXTRACT($C99, F$4)), ""&lt;&gt;"")"),1)</f>
        <v>1</v>
      </c>
      <c r="G99" s="7">
        <f ca="1">IFERROR(__xludf.DUMMYFUNCTION("IFERROR(HEX2DEC(REGEXEXTRACT($C99, G$4)), ""&lt;&gt;"")"),0)</f>
        <v>0</v>
      </c>
      <c r="H99" s="7"/>
      <c r="I99" s="7" t="str">
        <f ca="1">IFERROR(__xludf.DUMMYFUNCTION("IFERROR(TEXT((REGEXEXTRACT($C99, I$4)),""00""), ""&lt;&gt;"")"),"08")</f>
        <v>08</v>
      </c>
      <c r="J99" s="7" t="str">
        <f ca="1">IFERROR(__xludf.DUMMYFUNCTION("IFERROR(TEXT((REGEXEXTRACT($C99, J$4)),""00""), ""&lt;&gt;"")"),"62")</f>
        <v>62</v>
      </c>
      <c r="K99" s="7" t="str">
        <f ca="1">IFERROR(__xludf.DUMMYFUNCTION("IFERROR(TEXT((REGEXEXTRACT($C99, K$4)),""00""), ""&lt;&gt;"")"),"3A")</f>
        <v>3A</v>
      </c>
      <c r="L99" s="7" t="str">
        <f ca="1">IFERROR(__xludf.DUMMYFUNCTION("IFERROR(TEXT((REGEXEXTRACT($C99, L$4)),""00""), ""&lt;&gt;"")"),"E8")</f>
        <v>E8</v>
      </c>
      <c r="M99" s="7" t="str">
        <f ca="1">IFERROR(__xludf.DUMMYFUNCTION("IFERROR(TEXT((REGEXEXTRACT($C99, M$4)),""00""), ""&lt;&gt;"")"),"00")</f>
        <v>00</v>
      </c>
      <c r="N99" s="7" t="str">
        <f ca="1">IFERROR(__xludf.DUMMYFUNCTION("IFERROR(TEXT((REGEXEXTRACT($C99, N$4)),""00""), ""&lt;&gt;"")"),"00")</f>
        <v>00</v>
      </c>
      <c r="O99" s="7"/>
      <c r="P99" s="7" t="str">
        <f t="shared" ca="1" si="2"/>
        <v/>
      </c>
      <c r="Q99" s="7" t="str">
        <f t="shared" ca="1" si="1"/>
        <v/>
      </c>
      <c r="R99" s="7" t="str">
        <f t="shared" ca="1" si="3"/>
        <v/>
      </c>
      <c r="S99" s="7"/>
      <c r="T99" s="7" t="s">
        <v>281</v>
      </c>
      <c r="U99" s="7"/>
      <c r="V99" s="7"/>
      <c r="W99" s="7"/>
      <c r="X99" s="7"/>
      <c r="Y99" s="7"/>
      <c r="Z99" s="7"/>
      <c r="AA99" s="7"/>
      <c r="AB99" s="7"/>
    </row>
    <row r="100" spans="1:28" x14ac:dyDescent="0.2">
      <c r="A100" s="7" t="s">
        <v>42</v>
      </c>
      <c r="B100" s="8" t="str">
        <f ca="1">IFERROR(__xludf.DUMMYFUNCTION("IFERROR(REGEXEXTRACT($A100, B$4), ""&lt;&gt;"")"),"3D")</f>
        <v>3D</v>
      </c>
      <c r="C100" s="7" t="str">
        <f ca="1">IFERROR(__xludf.DUMMYFUNCTION("IFERROR(REGEXEXTRACT($A100, C$4), ""&lt;&gt;"")"),"0121000000FFFFFF")</f>
        <v>0121000000FFFFFF</v>
      </c>
      <c r="D100" s="7"/>
      <c r="E100" s="7" t="str">
        <f ca="1">IFERROR(__xludf.DUMMYFUNCTION("IFERROR(REGEXEXTRACT($C100, E$4), ""&lt;&gt;"")"),"01")</f>
        <v>01</v>
      </c>
      <c r="F100" s="7">
        <f ca="1">IFERROR(__xludf.DUMMYFUNCTION("IFERROR(HEX2DEC(REGEXEXTRACT($C100, F$4)), ""&lt;&gt;"")"),2)</f>
        <v>2</v>
      </c>
      <c r="G100" s="7">
        <f ca="1">IFERROR(__xludf.DUMMYFUNCTION("IFERROR(HEX2DEC(REGEXEXTRACT($C100, G$4)), ""&lt;&gt;"")"),1)</f>
        <v>1</v>
      </c>
      <c r="H100" s="7"/>
      <c r="I100" s="7" t="str">
        <f ca="1">IFERROR(__xludf.DUMMYFUNCTION("IFERROR(TEXT((REGEXEXTRACT($C100, I$4)),""00""), ""&lt;&gt;"")"),"00")</f>
        <v>00</v>
      </c>
      <c r="J100" s="7" t="str">
        <f ca="1">IFERROR(__xludf.DUMMYFUNCTION("IFERROR(TEXT((REGEXEXTRACT($C100, J$4)),""00""), ""&lt;&gt;"")"),"00")</f>
        <v>00</v>
      </c>
      <c r="K100" s="7" t="str">
        <f ca="1">IFERROR(__xludf.DUMMYFUNCTION("IFERROR(TEXT((REGEXEXTRACT($C100, K$4)),""00""), ""&lt;&gt;"")"),"00")</f>
        <v>00</v>
      </c>
      <c r="L100" s="7" t="str">
        <f ca="1">IFERROR(__xludf.DUMMYFUNCTION("IFERROR(TEXT((REGEXEXTRACT($C100, L$4)),""00""), ""&lt;&gt;"")"),"FF")</f>
        <v>FF</v>
      </c>
      <c r="M100" s="7" t="str">
        <f ca="1">IFERROR(__xludf.DUMMYFUNCTION("IFERROR(TEXT((REGEXEXTRACT($C100, M$4)),""00""), ""&lt;&gt;"")"),"FF")</f>
        <v>FF</v>
      </c>
      <c r="N100" s="7" t="str">
        <f ca="1">IFERROR(__xludf.DUMMYFUNCTION("IFERROR(TEXT((REGEXEXTRACT($C100, N$4)),""00""), ""&lt;&gt;"")"),"FF")</f>
        <v>FF</v>
      </c>
      <c r="O100" s="7"/>
      <c r="P100" s="7" t="str">
        <f t="shared" ca="1" si="2"/>
        <v/>
      </c>
      <c r="Q100" s="7" t="str">
        <f t="shared" ca="1" si="1"/>
        <v/>
      </c>
      <c r="R100" s="7" t="str">
        <f t="shared" ca="1" si="3"/>
        <v/>
      </c>
      <c r="S100" s="7"/>
      <c r="T100" s="7" t="s">
        <v>274</v>
      </c>
      <c r="U100" s="7"/>
      <c r="V100" s="7"/>
      <c r="W100" s="7"/>
      <c r="X100" s="7"/>
      <c r="Y100" s="7"/>
      <c r="Z100" s="7"/>
      <c r="AA100" s="7"/>
      <c r="AB100" s="7"/>
    </row>
    <row r="101" spans="1:28" x14ac:dyDescent="0.2">
      <c r="A101" s="7" t="s">
        <v>43</v>
      </c>
      <c r="B101" s="8" t="str">
        <f ca="1">IFERROR(__xludf.DUMMYFUNCTION("IFERROR(REGEXEXTRACT($A101, B$4), ""&lt;&gt;"")"),"3C")</f>
        <v>3C</v>
      </c>
      <c r="C101" s="7" t="str">
        <f ca="1">IFERROR(__xludf.DUMMYFUNCTION("IFERROR(REGEXEXTRACT($A101, C$4), ""&lt;&gt;"")"),"0103223AE9FFFFFF")</f>
        <v>0103223AE9FFFFFF</v>
      </c>
      <c r="D101" s="7"/>
      <c r="E101" s="7" t="str">
        <f ca="1">IFERROR(__xludf.DUMMYFUNCTION("IFERROR(REGEXEXTRACT($C101, E$4), ""&lt;&gt;"")"),"01")</f>
        <v>01</v>
      </c>
      <c r="F101" s="7">
        <f ca="1">IFERROR(__xludf.DUMMYFUNCTION("IFERROR(HEX2DEC(REGEXEXTRACT($C101, F$4)), ""&lt;&gt;"")"),0)</f>
        <v>0</v>
      </c>
      <c r="G101" s="7">
        <f ca="1">IFERROR(__xludf.DUMMYFUNCTION("IFERROR(HEX2DEC(REGEXEXTRACT($C101, G$4)), ""&lt;&gt;"")"),3)</f>
        <v>3</v>
      </c>
      <c r="H101" s="7"/>
      <c r="I101" s="7" t="str">
        <f ca="1">IFERROR(__xludf.DUMMYFUNCTION("IFERROR(TEXT((REGEXEXTRACT($C101, I$4)),""00""), ""&lt;&gt;"")"),"22")</f>
        <v>22</v>
      </c>
      <c r="J101" s="7" t="str">
        <f ca="1">IFERROR(__xludf.DUMMYFUNCTION("IFERROR(TEXT((REGEXEXTRACT($C101, J$4)),""00""), ""&lt;&gt;"")"),"3A")</f>
        <v>3A</v>
      </c>
      <c r="K101" s="7" t="str">
        <f ca="1">IFERROR(__xludf.DUMMYFUNCTION("IFERROR(TEXT((REGEXEXTRACT($C101, K$4)),""00""), ""&lt;&gt;"")"),"E9")</f>
        <v>E9</v>
      </c>
      <c r="L101" s="7" t="str">
        <f ca="1">IFERROR(__xludf.DUMMYFUNCTION("IFERROR(TEXT((REGEXEXTRACT($C101, L$4)),""00""), ""&lt;&gt;"")"),"FF")</f>
        <v>FF</v>
      </c>
      <c r="M101" s="7" t="str">
        <f ca="1">IFERROR(__xludf.DUMMYFUNCTION("IFERROR(TEXT((REGEXEXTRACT($C101, M$4)),""00""), ""&lt;&gt;"")"),"FF")</f>
        <v>FF</v>
      </c>
      <c r="N101" s="7" t="str">
        <f ca="1">IFERROR(__xludf.DUMMYFUNCTION("IFERROR(TEXT((REGEXEXTRACT($C101, N$4)),""00""), ""&lt;&gt;"")"),"FF")</f>
        <v>FF</v>
      </c>
      <c r="O101" s="7"/>
      <c r="P101" s="7" t="str">
        <f t="shared" ca="1" si="2"/>
        <v/>
      </c>
      <c r="Q101" s="7" t="str">
        <f t="shared" ca="1" si="1"/>
        <v/>
      </c>
      <c r="R101" s="7" t="str">
        <f t="shared" ca="1" si="3"/>
        <v/>
      </c>
      <c r="S101" s="7"/>
      <c r="T101" s="7" t="s">
        <v>282</v>
      </c>
      <c r="U101" s="7"/>
      <c r="V101" s="7"/>
      <c r="W101" s="7"/>
      <c r="X101" s="7"/>
      <c r="Y101" s="7"/>
      <c r="Z101" s="7"/>
      <c r="AA101" s="7"/>
      <c r="AB101" s="7"/>
    </row>
    <row r="102" spans="1:28" x14ac:dyDescent="0.2">
      <c r="A102" s="7" t="s">
        <v>40</v>
      </c>
      <c r="B102" s="8" t="str">
        <f ca="1">IFERROR(__xludf.DUMMYFUNCTION("IFERROR(REGEXEXTRACT($A102, B$4), ""&lt;&gt;"")"),"3D")</f>
        <v>3D</v>
      </c>
      <c r="C102" s="7" t="str">
        <f ca="1">IFERROR(__xludf.DUMMYFUNCTION("IFERROR(REGEXEXTRACT($A102, C$4), ""&lt;&gt;"")"),"01037F2278FFFFFF")</f>
        <v>01037F2278FFFFFF</v>
      </c>
      <c r="D102" s="7"/>
      <c r="E102" s="7" t="str">
        <f ca="1">IFERROR(__xludf.DUMMYFUNCTION("IFERROR(REGEXEXTRACT($C102, E$4), ""&lt;&gt;"")"),"01")</f>
        <v>01</v>
      </c>
      <c r="F102" s="7">
        <f ca="1">IFERROR(__xludf.DUMMYFUNCTION("IFERROR(HEX2DEC(REGEXEXTRACT($C102, F$4)), ""&lt;&gt;"")"),0)</f>
        <v>0</v>
      </c>
      <c r="G102" s="7">
        <f ca="1">IFERROR(__xludf.DUMMYFUNCTION("IFERROR(HEX2DEC(REGEXEXTRACT($C102, G$4)), ""&lt;&gt;"")"),3)</f>
        <v>3</v>
      </c>
      <c r="H102" s="7"/>
      <c r="I102" s="7" t="str">
        <f ca="1">IFERROR(__xludf.DUMMYFUNCTION("IFERROR(TEXT((REGEXEXTRACT($C102, I$4)),""00""), ""&lt;&gt;"")"),"7F")</f>
        <v>7F</v>
      </c>
      <c r="J102" s="7" t="str">
        <f ca="1">IFERROR(__xludf.DUMMYFUNCTION("IFERROR(TEXT((REGEXEXTRACT($C102, J$4)),""00""), ""&lt;&gt;"")"),"22")</f>
        <v>22</v>
      </c>
      <c r="K102" s="7" t="str">
        <f ca="1">IFERROR(__xludf.DUMMYFUNCTION("IFERROR(TEXT((REGEXEXTRACT($C102, K$4)),""00""), ""&lt;&gt;"")"),"78")</f>
        <v>78</v>
      </c>
      <c r="L102" s="7" t="str">
        <f ca="1">IFERROR(__xludf.DUMMYFUNCTION("IFERROR(TEXT((REGEXEXTRACT($C102, L$4)),""00""), ""&lt;&gt;"")"),"FF")</f>
        <v>FF</v>
      </c>
      <c r="M102" s="7" t="str">
        <f ca="1">IFERROR(__xludf.DUMMYFUNCTION("IFERROR(TEXT((REGEXEXTRACT($C102, M$4)),""00""), ""&lt;&gt;"")"),"FF")</f>
        <v>FF</v>
      </c>
      <c r="N102" s="7" t="str">
        <f ca="1">IFERROR(__xludf.DUMMYFUNCTION("IFERROR(TEXT((REGEXEXTRACT($C102, N$4)),""00""), ""&lt;&gt;"")"),"FF")</f>
        <v>FF</v>
      </c>
      <c r="O102" s="7"/>
      <c r="P102" s="7" t="str">
        <f t="shared" ca="1" si="2"/>
        <v/>
      </c>
      <c r="Q102" s="7" t="str">
        <f t="shared" ca="1" si="1"/>
        <v/>
      </c>
      <c r="R102" s="7" t="str">
        <f t="shared" ca="1" si="3"/>
        <v/>
      </c>
      <c r="S102" s="7"/>
      <c r="T102" s="7" t="s">
        <v>280</v>
      </c>
      <c r="U102" s="7"/>
      <c r="V102" s="7"/>
      <c r="W102" s="7"/>
      <c r="X102" s="7"/>
      <c r="Y102" s="7"/>
      <c r="Z102" s="7"/>
      <c r="AA102" s="7"/>
      <c r="AB102" s="7"/>
    </row>
    <row r="103" spans="1:28" x14ac:dyDescent="0.2">
      <c r="A103" s="7" t="s">
        <v>44</v>
      </c>
      <c r="B103" s="8" t="str">
        <f ca="1">IFERROR(__xludf.DUMMYFUNCTION("IFERROR(REGEXEXTRACT($A103, B$4), ""&lt;&gt;"")"),"3D")</f>
        <v>3D</v>
      </c>
      <c r="C103" s="7" t="str">
        <f ca="1">IFERROR(__xludf.DUMMYFUNCTION("IFERROR(REGEXEXTRACT($A103, C$4), ""&lt;&gt;"")"),"011008623AE90000")</f>
        <v>011008623AE90000</v>
      </c>
      <c r="D103" s="7"/>
      <c r="E103" s="7" t="str">
        <f ca="1">IFERROR(__xludf.DUMMYFUNCTION("IFERROR(REGEXEXTRACT($C103, E$4), ""&lt;&gt;"")"),"01")</f>
        <v>01</v>
      </c>
      <c r="F103" s="7">
        <f ca="1">IFERROR(__xludf.DUMMYFUNCTION("IFERROR(HEX2DEC(REGEXEXTRACT($C103, F$4)), ""&lt;&gt;"")"),1)</f>
        <v>1</v>
      </c>
      <c r="G103" s="7">
        <f ca="1">IFERROR(__xludf.DUMMYFUNCTION("IFERROR(HEX2DEC(REGEXEXTRACT($C103, G$4)), ""&lt;&gt;"")"),0)</f>
        <v>0</v>
      </c>
      <c r="H103" s="7"/>
      <c r="I103" s="7" t="str">
        <f ca="1">IFERROR(__xludf.DUMMYFUNCTION("IFERROR(TEXT((REGEXEXTRACT($C103, I$4)),""00""), ""&lt;&gt;"")"),"08")</f>
        <v>08</v>
      </c>
      <c r="J103" s="7" t="str">
        <f ca="1">IFERROR(__xludf.DUMMYFUNCTION("IFERROR(TEXT((REGEXEXTRACT($C103, J$4)),""00""), ""&lt;&gt;"")"),"62")</f>
        <v>62</v>
      </c>
      <c r="K103" s="7" t="str">
        <f ca="1">IFERROR(__xludf.DUMMYFUNCTION("IFERROR(TEXT((REGEXEXTRACT($C103, K$4)),""00""), ""&lt;&gt;"")"),"3A")</f>
        <v>3A</v>
      </c>
      <c r="L103" s="7" t="str">
        <f ca="1">IFERROR(__xludf.DUMMYFUNCTION("IFERROR(TEXT((REGEXEXTRACT($C103, L$4)),""00""), ""&lt;&gt;"")"),"E9")</f>
        <v>E9</v>
      </c>
      <c r="M103" s="7" t="str">
        <f ca="1">IFERROR(__xludf.DUMMYFUNCTION("IFERROR(TEXT((REGEXEXTRACT($C103, M$4)),""00""), ""&lt;&gt;"")"),"00")</f>
        <v>00</v>
      </c>
      <c r="N103" s="7" t="str">
        <f ca="1">IFERROR(__xludf.DUMMYFUNCTION("IFERROR(TEXT((REGEXEXTRACT($C103, N$4)),""00""), ""&lt;&gt;"")"),"00")</f>
        <v>00</v>
      </c>
      <c r="O103" s="7"/>
      <c r="P103" s="7" t="str">
        <f t="shared" ca="1" si="2"/>
        <v/>
      </c>
      <c r="Q103" s="7" t="str">
        <f t="shared" ca="1" si="1"/>
        <v/>
      </c>
      <c r="R103" s="7" t="str">
        <f t="shared" ca="1" si="3"/>
        <v/>
      </c>
      <c r="S103" s="7"/>
      <c r="T103" s="7" t="s">
        <v>283</v>
      </c>
      <c r="U103" s="7"/>
      <c r="V103" s="7"/>
      <c r="W103" s="7"/>
      <c r="X103" s="7"/>
      <c r="Y103" s="7"/>
      <c r="Z103" s="7"/>
      <c r="AA103" s="7"/>
      <c r="AB103" s="7"/>
    </row>
    <row r="104" spans="1:28" x14ac:dyDescent="0.2">
      <c r="A104" s="7" t="s">
        <v>42</v>
      </c>
      <c r="B104" s="8" t="str">
        <f ca="1">IFERROR(__xludf.DUMMYFUNCTION("IFERROR(REGEXEXTRACT($A104, B$4), ""&lt;&gt;"")"),"3D")</f>
        <v>3D</v>
      </c>
      <c r="C104" s="7" t="str">
        <f ca="1">IFERROR(__xludf.DUMMYFUNCTION("IFERROR(REGEXEXTRACT($A104, C$4), ""&lt;&gt;"")"),"0121000000FFFFFF")</f>
        <v>0121000000FFFFFF</v>
      </c>
      <c r="D104" s="7"/>
      <c r="E104" s="7" t="str">
        <f ca="1">IFERROR(__xludf.DUMMYFUNCTION("IFERROR(REGEXEXTRACT($C104, E$4), ""&lt;&gt;"")"),"01")</f>
        <v>01</v>
      </c>
      <c r="F104" s="7">
        <f ca="1">IFERROR(__xludf.DUMMYFUNCTION("IFERROR(HEX2DEC(REGEXEXTRACT($C104, F$4)), ""&lt;&gt;"")"),2)</f>
        <v>2</v>
      </c>
      <c r="G104" s="7">
        <f ca="1">IFERROR(__xludf.DUMMYFUNCTION("IFERROR(HEX2DEC(REGEXEXTRACT($C104, G$4)), ""&lt;&gt;"")"),1)</f>
        <v>1</v>
      </c>
      <c r="H104" s="7"/>
      <c r="I104" s="7" t="str">
        <f ca="1">IFERROR(__xludf.DUMMYFUNCTION("IFERROR(TEXT((REGEXEXTRACT($C104, I$4)),""00""), ""&lt;&gt;"")"),"00")</f>
        <v>00</v>
      </c>
      <c r="J104" s="7" t="str">
        <f ca="1">IFERROR(__xludf.DUMMYFUNCTION("IFERROR(TEXT((REGEXEXTRACT($C104, J$4)),""00""), ""&lt;&gt;"")"),"00")</f>
        <v>00</v>
      </c>
      <c r="K104" s="7" t="str">
        <f ca="1">IFERROR(__xludf.DUMMYFUNCTION("IFERROR(TEXT((REGEXEXTRACT($C104, K$4)),""00""), ""&lt;&gt;"")"),"00")</f>
        <v>00</v>
      </c>
      <c r="L104" s="7" t="str">
        <f ca="1">IFERROR(__xludf.DUMMYFUNCTION("IFERROR(TEXT((REGEXEXTRACT($C104, L$4)),""00""), ""&lt;&gt;"")"),"FF")</f>
        <v>FF</v>
      </c>
      <c r="M104" s="7" t="str">
        <f ca="1">IFERROR(__xludf.DUMMYFUNCTION("IFERROR(TEXT((REGEXEXTRACT($C104, M$4)),""00""), ""&lt;&gt;"")"),"FF")</f>
        <v>FF</v>
      </c>
      <c r="N104" s="7" t="str">
        <f ca="1">IFERROR(__xludf.DUMMYFUNCTION("IFERROR(TEXT((REGEXEXTRACT($C104, N$4)),""00""), ""&lt;&gt;"")"),"FF")</f>
        <v>FF</v>
      </c>
      <c r="O104" s="7"/>
      <c r="P104" s="7" t="str">
        <f t="shared" ca="1" si="2"/>
        <v/>
      </c>
      <c r="Q104" s="7" t="str">
        <f t="shared" ca="1" si="1"/>
        <v/>
      </c>
      <c r="R104" s="7" t="str">
        <f t="shared" ca="1" si="3"/>
        <v/>
      </c>
      <c r="S104" s="7"/>
      <c r="T104" s="7" t="s">
        <v>274</v>
      </c>
      <c r="U104" s="7"/>
      <c r="V104" s="7"/>
      <c r="W104" s="7"/>
      <c r="X104" s="7"/>
      <c r="Y104" s="7"/>
      <c r="Z104" s="7"/>
      <c r="AA104" s="7"/>
      <c r="AB104" s="7"/>
    </row>
    <row r="105" spans="1:28" x14ac:dyDescent="0.2">
      <c r="A105" s="7" t="s">
        <v>45</v>
      </c>
      <c r="B105" s="8" t="str">
        <f ca="1">IFERROR(__xludf.DUMMYFUNCTION("IFERROR(REGEXEXTRACT($A105, B$4), ""&lt;&gt;"")"),"3C")</f>
        <v>3C</v>
      </c>
      <c r="C105" s="7" t="str">
        <f ca="1">IFERROR(__xludf.DUMMYFUNCTION("IFERROR(REGEXEXTRACT($A105, C$4), ""&lt;&gt;"")"),"0103223AEAFFFFFF")</f>
        <v>0103223AEAFFFFFF</v>
      </c>
      <c r="D105" s="7"/>
      <c r="E105" s="7" t="str">
        <f ca="1">IFERROR(__xludf.DUMMYFUNCTION("IFERROR(REGEXEXTRACT($C105, E$4), ""&lt;&gt;"")"),"01")</f>
        <v>01</v>
      </c>
      <c r="F105" s="7">
        <f ca="1">IFERROR(__xludf.DUMMYFUNCTION("IFERROR(HEX2DEC(REGEXEXTRACT($C105, F$4)), ""&lt;&gt;"")"),0)</f>
        <v>0</v>
      </c>
      <c r="G105" s="7">
        <f ca="1">IFERROR(__xludf.DUMMYFUNCTION("IFERROR(HEX2DEC(REGEXEXTRACT($C105, G$4)), ""&lt;&gt;"")"),3)</f>
        <v>3</v>
      </c>
      <c r="H105" s="7"/>
      <c r="I105" s="7" t="str">
        <f ca="1">IFERROR(__xludf.DUMMYFUNCTION("IFERROR(TEXT((REGEXEXTRACT($C105, I$4)),""00""), ""&lt;&gt;"")"),"22")</f>
        <v>22</v>
      </c>
      <c r="J105" s="7" t="str">
        <f ca="1">IFERROR(__xludf.DUMMYFUNCTION("IFERROR(TEXT((REGEXEXTRACT($C105, J$4)),""00""), ""&lt;&gt;"")"),"3A")</f>
        <v>3A</v>
      </c>
      <c r="K105" s="7" t="str">
        <f ca="1">IFERROR(__xludf.DUMMYFUNCTION("IFERROR(TEXT((REGEXEXTRACT($C105, K$4)),""00""), ""&lt;&gt;"")"),"EA")</f>
        <v>EA</v>
      </c>
      <c r="L105" s="7" t="str">
        <f ca="1">IFERROR(__xludf.DUMMYFUNCTION("IFERROR(TEXT((REGEXEXTRACT($C105, L$4)),""00""), ""&lt;&gt;"")"),"FF")</f>
        <v>FF</v>
      </c>
      <c r="M105" s="7" t="str">
        <f ca="1">IFERROR(__xludf.DUMMYFUNCTION("IFERROR(TEXT((REGEXEXTRACT($C105, M$4)),""00""), ""&lt;&gt;"")"),"FF")</f>
        <v>FF</v>
      </c>
      <c r="N105" s="7" t="str">
        <f ca="1">IFERROR(__xludf.DUMMYFUNCTION("IFERROR(TEXT((REGEXEXTRACT($C105, N$4)),""00""), ""&lt;&gt;"")"),"FF")</f>
        <v>FF</v>
      </c>
      <c r="O105" s="7"/>
      <c r="P105" s="7" t="str">
        <f t="shared" ca="1" si="2"/>
        <v/>
      </c>
      <c r="Q105" s="7" t="str">
        <f t="shared" ca="1" si="1"/>
        <v/>
      </c>
      <c r="R105" s="7" t="str">
        <f t="shared" ca="1" si="3"/>
        <v/>
      </c>
      <c r="S105" s="7"/>
      <c r="T105" s="7" t="s">
        <v>284</v>
      </c>
      <c r="U105" s="7"/>
      <c r="V105" s="7"/>
      <c r="W105" s="7"/>
      <c r="X105" s="7"/>
      <c r="Y105" s="7"/>
      <c r="Z105" s="7"/>
      <c r="AA105" s="7"/>
      <c r="AB105" s="7"/>
    </row>
    <row r="106" spans="1:28" x14ac:dyDescent="0.2">
      <c r="A106" s="7" t="s">
        <v>40</v>
      </c>
      <c r="B106" s="8" t="str">
        <f ca="1">IFERROR(__xludf.DUMMYFUNCTION("IFERROR(REGEXEXTRACT($A106, B$4), ""&lt;&gt;"")"),"3D")</f>
        <v>3D</v>
      </c>
      <c r="C106" s="7" t="str">
        <f ca="1">IFERROR(__xludf.DUMMYFUNCTION("IFERROR(REGEXEXTRACT($A106, C$4), ""&lt;&gt;"")"),"01037F2278FFFFFF")</f>
        <v>01037F2278FFFFFF</v>
      </c>
      <c r="D106" s="7"/>
      <c r="E106" s="7" t="str">
        <f ca="1">IFERROR(__xludf.DUMMYFUNCTION("IFERROR(REGEXEXTRACT($C106, E$4), ""&lt;&gt;"")"),"01")</f>
        <v>01</v>
      </c>
      <c r="F106" s="7">
        <f ca="1">IFERROR(__xludf.DUMMYFUNCTION("IFERROR(HEX2DEC(REGEXEXTRACT($C106, F$4)), ""&lt;&gt;"")"),0)</f>
        <v>0</v>
      </c>
      <c r="G106" s="7">
        <f ca="1">IFERROR(__xludf.DUMMYFUNCTION("IFERROR(HEX2DEC(REGEXEXTRACT($C106, G$4)), ""&lt;&gt;"")"),3)</f>
        <v>3</v>
      </c>
      <c r="H106" s="7"/>
      <c r="I106" s="7" t="str">
        <f ca="1">IFERROR(__xludf.DUMMYFUNCTION("IFERROR(TEXT((REGEXEXTRACT($C106, I$4)),""00""), ""&lt;&gt;"")"),"7F")</f>
        <v>7F</v>
      </c>
      <c r="J106" s="7" t="str">
        <f ca="1">IFERROR(__xludf.DUMMYFUNCTION("IFERROR(TEXT((REGEXEXTRACT($C106, J$4)),""00""), ""&lt;&gt;"")"),"22")</f>
        <v>22</v>
      </c>
      <c r="K106" s="7" t="str">
        <f ca="1">IFERROR(__xludf.DUMMYFUNCTION("IFERROR(TEXT((REGEXEXTRACT($C106, K$4)),""00""), ""&lt;&gt;"")"),"78")</f>
        <v>78</v>
      </c>
      <c r="L106" s="7" t="str">
        <f ca="1">IFERROR(__xludf.DUMMYFUNCTION("IFERROR(TEXT((REGEXEXTRACT($C106, L$4)),""00""), ""&lt;&gt;"")"),"FF")</f>
        <v>FF</v>
      </c>
      <c r="M106" s="7" t="str">
        <f ca="1">IFERROR(__xludf.DUMMYFUNCTION("IFERROR(TEXT((REGEXEXTRACT($C106, M$4)),""00""), ""&lt;&gt;"")"),"FF")</f>
        <v>FF</v>
      </c>
      <c r="N106" s="7" t="str">
        <f ca="1">IFERROR(__xludf.DUMMYFUNCTION("IFERROR(TEXT((REGEXEXTRACT($C106, N$4)),""00""), ""&lt;&gt;"")"),"FF")</f>
        <v>FF</v>
      </c>
      <c r="O106" s="7"/>
      <c r="P106" s="7" t="str">
        <f t="shared" ca="1" si="2"/>
        <v/>
      </c>
      <c r="Q106" s="7" t="str">
        <f t="shared" ca="1" si="1"/>
        <v/>
      </c>
      <c r="R106" s="7" t="str">
        <f t="shared" ca="1" si="3"/>
        <v/>
      </c>
      <c r="S106" s="7"/>
      <c r="T106" s="7" t="s">
        <v>280</v>
      </c>
      <c r="U106" s="7"/>
      <c r="V106" s="7"/>
      <c r="W106" s="7"/>
      <c r="X106" s="7"/>
      <c r="Y106" s="7"/>
      <c r="Z106" s="7"/>
      <c r="AA106" s="7"/>
      <c r="AB106" s="7"/>
    </row>
    <row r="107" spans="1:28" x14ac:dyDescent="0.2">
      <c r="A107" s="7" t="s">
        <v>46</v>
      </c>
      <c r="B107" s="8" t="str">
        <f ca="1">IFERROR(__xludf.DUMMYFUNCTION("IFERROR(REGEXEXTRACT($A107, B$4), ""&lt;&gt;"")"),"3D")</f>
        <v>3D</v>
      </c>
      <c r="C107" s="7" t="str">
        <f ca="1">IFERROR(__xludf.DUMMYFUNCTION("IFERROR(REGEXEXTRACT($A107, C$4), ""&lt;&gt;"")"),"011008623AEA0000")</f>
        <v>011008623AEA0000</v>
      </c>
      <c r="D107" s="7"/>
      <c r="E107" s="7" t="str">
        <f ca="1">IFERROR(__xludf.DUMMYFUNCTION("IFERROR(REGEXEXTRACT($C107, E$4), ""&lt;&gt;"")"),"01")</f>
        <v>01</v>
      </c>
      <c r="F107" s="7">
        <f ca="1">IFERROR(__xludf.DUMMYFUNCTION("IFERROR(HEX2DEC(REGEXEXTRACT($C107, F$4)), ""&lt;&gt;"")"),1)</f>
        <v>1</v>
      </c>
      <c r="G107" s="7">
        <f ca="1">IFERROR(__xludf.DUMMYFUNCTION("IFERROR(HEX2DEC(REGEXEXTRACT($C107, G$4)), ""&lt;&gt;"")"),0)</f>
        <v>0</v>
      </c>
      <c r="H107" s="7"/>
      <c r="I107" s="7" t="str">
        <f ca="1">IFERROR(__xludf.DUMMYFUNCTION("IFERROR(TEXT((REGEXEXTRACT($C107, I$4)),""00""), ""&lt;&gt;"")"),"08")</f>
        <v>08</v>
      </c>
      <c r="J107" s="7" t="str">
        <f ca="1">IFERROR(__xludf.DUMMYFUNCTION("IFERROR(TEXT((REGEXEXTRACT($C107, J$4)),""00""), ""&lt;&gt;"")"),"62")</f>
        <v>62</v>
      </c>
      <c r="K107" s="7" t="str">
        <f ca="1">IFERROR(__xludf.DUMMYFUNCTION("IFERROR(TEXT((REGEXEXTRACT($C107, K$4)),""00""), ""&lt;&gt;"")"),"3A")</f>
        <v>3A</v>
      </c>
      <c r="L107" s="7" t="str">
        <f ca="1">IFERROR(__xludf.DUMMYFUNCTION("IFERROR(TEXT((REGEXEXTRACT($C107, L$4)),""00""), ""&lt;&gt;"")"),"EA")</f>
        <v>EA</v>
      </c>
      <c r="M107" s="7" t="str">
        <f ca="1">IFERROR(__xludf.DUMMYFUNCTION("IFERROR(TEXT((REGEXEXTRACT($C107, M$4)),""00""), ""&lt;&gt;"")"),"00")</f>
        <v>00</v>
      </c>
      <c r="N107" s="7" t="str">
        <f ca="1">IFERROR(__xludf.DUMMYFUNCTION("IFERROR(TEXT((REGEXEXTRACT($C107, N$4)),""00""), ""&lt;&gt;"")"),"00")</f>
        <v>00</v>
      </c>
      <c r="O107" s="7"/>
      <c r="P107" s="7" t="str">
        <f t="shared" ca="1" si="2"/>
        <v/>
      </c>
      <c r="Q107" s="7" t="str">
        <f t="shared" ca="1" si="1"/>
        <v/>
      </c>
      <c r="R107" s="7" t="str">
        <f t="shared" ca="1" si="3"/>
        <v/>
      </c>
      <c r="S107" s="7"/>
      <c r="T107" s="7" t="s">
        <v>285</v>
      </c>
      <c r="U107" s="7"/>
      <c r="V107" s="7"/>
      <c r="W107" s="7"/>
      <c r="X107" s="7"/>
      <c r="Y107" s="7"/>
      <c r="Z107" s="7"/>
      <c r="AA107" s="7"/>
      <c r="AB107" s="7"/>
    </row>
    <row r="108" spans="1:28" x14ac:dyDescent="0.2">
      <c r="A108" s="7" t="s">
        <v>42</v>
      </c>
      <c r="B108" s="8" t="str">
        <f ca="1">IFERROR(__xludf.DUMMYFUNCTION("IFERROR(REGEXEXTRACT($A108, B$4), ""&lt;&gt;"")"),"3D")</f>
        <v>3D</v>
      </c>
      <c r="C108" s="7" t="str">
        <f ca="1">IFERROR(__xludf.DUMMYFUNCTION("IFERROR(REGEXEXTRACT($A108, C$4), ""&lt;&gt;"")"),"0121000000FFFFFF")</f>
        <v>0121000000FFFFFF</v>
      </c>
      <c r="D108" s="7"/>
      <c r="E108" s="7" t="str">
        <f ca="1">IFERROR(__xludf.DUMMYFUNCTION("IFERROR(REGEXEXTRACT($C108, E$4), ""&lt;&gt;"")"),"01")</f>
        <v>01</v>
      </c>
      <c r="F108" s="7">
        <f ca="1">IFERROR(__xludf.DUMMYFUNCTION("IFERROR(HEX2DEC(REGEXEXTRACT($C108, F$4)), ""&lt;&gt;"")"),2)</f>
        <v>2</v>
      </c>
      <c r="G108" s="7">
        <f ca="1">IFERROR(__xludf.DUMMYFUNCTION("IFERROR(HEX2DEC(REGEXEXTRACT($C108, G$4)), ""&lt;&gt;"")"),1)</f>
        <v>1</v>
      </c>
      <c r="H108" s="7"/>
      <c r="I108" s="7" t="str">
        <f ca="1">IFERROR(__xludf.DUMMYFUNCTION("IFERROR(TEXT((REGEXEXTRACT($C108, I$4)),""00""), ""&lt;&gt;"")"),"00")</f>
        <v>00</v>
      </c>
      <c r="J108" s="7" t="str">
        <f ca="1">IFERROR(__xludf.DUMMYFUNCTION("IFERROR(TEXT((REGEXEXTRACT($C108, J$4)),""00""), ""&lt;&gt;"")"),"00")</f>
        <v>00</v>
      </c>
      <c r="K108" s="7" t="str">
        <f ca="1">IFERROR(__xludf.DUMMYFUNCTION("IFERROR(TEXT((REGEXEXTRACT($C108, K$4)),""00""), ""&lt;&gt;"")"),"00")</f>
        <v>00</v>
      </c>
      <c r="L108" s="7" t="str">
        <f ca="1">IFERROR(__xludf.DUMMYFUNCTION("IFERROR(TEXT((REGEXEXTRACT($C108, L$4)),""00""), ""&lt;&gt;"")"),"FF")</f>
        <v>FF</v>
      </c>
      <c r="M108" s="7" t="str">
        <f ca="1">IFERROR(__xludf.DUMMYFUNCTION("IFERROR(TEXT((REGEXEXTRACT($C108, M$4)),""00""), ""&lt;&gt;"")"),"FF")</f>
        <v>FF</v>
      </c>
      <c r="N108" s="7" t="str">
        <f ca="1">IFERROR(__xludf.DUMMYFUNCTION("IFERROR(TEXT((REGEXEXTRACT($C108, N$4)),""00""), ""&lt;&gt;"")"),"FF")</f>
        <v>FF</v>
      </c>
      <c r="O108" s="7"/>
      <c r="P108" s="7" t="str">
        <f t="shared" ca="1" si="2"/>
        <v/>
      </c>
      <c r="Q108" s="7" t="str">
        <f t="shared" ca="1" si="1"/>
        <v/>
      </c>
      <c r="R108" s="7" t="str">
        <f t="shared" ca="1" si="3"/>
        <v/>
      </c>
      <c r="S108" s="7"/>
      <c r="T108" s="7" t="s">
        <v>274</v>
      </c>
      <c r="U108" s="7"/>
      <c r="V108" s="7"/>
      <c r="W108" s="7"/>
      <c r="X108" s="7"/>
      <c r="Y108" s="7"/>
      <c r="Z108" s="7"/>
      <c r="AA108" s="7"/>
      <c r="AB108" s="7"/>
    </row>
    <row r="109" spans="1:28" x14ac:dyDescent="0.2">
      <c r="A109" s="7" t="s">
        <v>47</v>
      </c>
      <c r="B109" s="8" t="str">
        <f ca="1">IFERROR(__xludf.DUMMYFUNCTION("IFERROR(REGEXEXTRACT($A109, B$4), ""&lt;&gt;"")"),"3C")</f>
        <v>3C</v>
      </c>
      <c r="C109" s="7" t="str">
        <f ca="1">IFERROR(__xludf.DUMMYFUNCTION("IFERROR(REGEXEXTRACT($A109, C$4), ""&lt;&gt;"")"),"0103223AEBFFFFFF")</f>
        <v>0103223AEBFFFFFF</v>
      </c>
      <c r="D109" s="7"/>
      <c r="E109" s="7" t="str">
        <f ca="1">IFERROR(__xludf.DUMMYFUNCTION("IFERROR(REGEXEXTRACT($C109, E$4), ""&lt;&gt;"")"),"01")</f>
        <v>01</v>
      </c>
      <c r="F109" s="7">
        <f ca="1">IFERROR(__xludf.DUMMYFUNCTION("IFERROR(HEX2DEC(REGEXEXTRACT($C109, F$4)), ""&lt;&gt;"")"),0)</f>
        <v>0</v>
      </c>
      <c r="G109" s="7">
        <f ca="1">IFERROR(__xludf.DUMMYFUNCTION("IFERROR(HEX2DEC(REGEXEXTRACT($C109, G$4)), ""&lt;&gt;"")"),3)</f>
        <v>3</v>
      </c>
      <c r="H109" s="7"/>
      <c r="I109" s="7" t="str">
        <f ca="1">IFERROR(__xludf.DUMMYFUNCTION("IFERROR(TEXT((REGEXEXTRACT($C109, I$4)),""00""), ""&lt;&gt;"")"),"22")</f>
        <v>22</v>
      </c>
      <c r="J109" s="7" t="str">
        <f ca="1">IFERROR(__xludf.DUMMYFUNCTION("IFERROR(TEXT((REGEXEXTRACT($C109, J$4)),""00""), ""&lt;&gt;"")"),"3A")</f>
        <v>3A</v>
      </c>
      <c r="K109" s="7" t="str">
        <f ca="1">IFERROR(__xludf.DUMMYFUNCTION("IFERROR(TEXT((REGEXEXTRACT($C109, K$4)),""00""), ""&lt;&gt;"")"),"EB")</f>
        <v>EB</v>
      </c>
      <c r="L109" s="7" t="str">
        <f ca="1">IFERROR(__xludf.DUMMYFUNCTION("IFERROR(TEXT((REGEXEXTRACT($C109, L$4)),""00""), ""&lt;&gt;"")"),"FF")</f>
        <v>FF</v>
      </c>
      <c r="M109" s="7" t="str">
        <f ca="1">IFERROR(__xludf.DUMMYFUNCTION("IFERROR(TEXT((REGEXEXTRACT($C109, M$4)),""00""), ""&lt;&gt;"")"),"FF")</f>
        <v>FF</v>
      </c>
      <c r="N109" s="7" t="str">
        <f ca="1">IFERROR(__xludf.DUMMYFUNCTION("IFERROR(TEXT((REGEXEXTRACT($C109, N$4)),""00""), ""&lt;&gt;"")"),"FF")</f>
        <v>FF</v>
      </c>
      <c r="O109" s="7"/>
      <c r="P109" s="7" t="str">
        <f t="shared" ca="1" si="2"/>
        <v/>
      </c>
      <c r="Q109" s="7" t="str">
        <f t="shared" ca="1" si="1"/>
        <v/>
      </c>
      <c r="R109" s="7" t="str">
        <f t="shared" ca="1" si="3"/>
        <v/>
      </c>
      <c r="S109" s="7"/>
      <c r="T109" s="7" t="s">
        <v>286</v>
      </c>
      <c r="U109" s="7"/>
      <c r="V109" s="7"/>
      <c r="W109" s="7"/>
      <c r="X109" s="7"/>
      <c r="Y109" s="7"/>
      <c r="Z109" s="7"/>
      <c r="AA109" s="7"/>
      <c r="AB109" s="7"/>
    </row>
    <row r="110" spans="1:28" x14ac:dyDescent="0.2">
      <c r="A110" s="7" t="s">
        <v>40</v>
      </c>
      <c r="B110" s="8" t="str">
        <f ca="1">IFERROR(__xludf.DUMMYFUNCTION("IFERROR(REGEXEXTRACT($A110, B$4), ""&lt;&gt;"")"),"3D")</f>
        <v>3D</v>
      </c>
      <c r="C110" s="7" t="str">
        <f ca="1">IFERROR(__xludf.DUMMYFUNCTION("IFERROR(REGEXEXTRACT($A110, C$4), ""&lt;&gt;"")"),"01037F2278FFFFFF")</f>
        <v>01037F2278FFFFFF</v>
      </c>
      <c r="D110" s="7"/>
      <c r="E110" s="7" t="str">
        <f ca="1">IFERROR(__xludf.DUMMYFUNCTION("IFERROR(REGEXEXTRACT($C110, E$4), ""&lt;&gt;"")"),"01")</f>
        <v>01</v>
      </c>
      <c r="F110" s="7">
        <f ca="1">IFERROR(__xludf.DUMMYFUNCTION("IFERROR(HEX2DEC(REGEXEXTRACT($C110, F$4)), ""&lt;&gt;"")"),0)</f>
        <v>0</v>
      </c>
      <c r="G110" s="7">
        <f ca="1">IFERROR(__xludf.DUMMYFUNCTION("IFERROR(HEX2DEC(REGEXEXTRACT($C110, G$4)), ""&lt;&gt;"")"),3)</f>
        <v>3</v>
      </c>
      <c r="H110" s="7"/>
      <c r="I110" s="7" t="str">
        <f ca="1">IFERROR(__xludf.DUMMYFUNCTION("IFERROR(TEXT((REGEXEXTRACT($C110, I$4)),""00""), ""&lt;&gt;"")"),"7F")</f>
        <v>7F</v>
      </c>
      <c r="J110" s="7" t="str">
        <f ca="1">IFERROR(__xludf.DUMMYFUNCTION("IFERROR(TEXT((REGEXEXTRACT($C110, J$4)),""00""), ""&lt;&gt;"")"),"22")</f>
        <v>22</v>
      </c>
      <c r="K110" s="7" t="str">
        <f ca="1">IFERROR(__xludf.DUMMYFUNCTION("IFERROR(TEXT((REGEXEXTRACT($C110, K$4)),""00""), ""&lt;&gt;"")"),"78")</f>
        <v>78</v>
      </c>
      <c r="L110" s="7" t="str">
        <f ca="1">IFERROR(__xludf.DUMMYFUNCTION("IFERROR(TEXT((REGEXEXTRACT($C110, L$4)),""00""), ""&lt;&gt;"")"),"FF")</f>
        <v>FF</v>
      </c>
      <c r="M110" s="7" t="str">
        <f ca="1">IFERROR(__xludf.DUMMYFUNCTION("IFERROR(TEXT((REGEXEXTRACT($C110, M$4)),""00""), ""&lt;&gt;"")"),"FF")</f>
        <v>FF</v>
      </c>
      <c r="N110" s="7" t="str">
        <f ca="1">IFERROR(__xludf.DUMMYFUNCTION("IFERROR(TEXT((REGEXEXTRACT($C110, N$4)),""00""), ""&lt;&gt;"")"),"FF")</f>
        <v>FF</v>
      </c>
      <c r="O110" s="7"/>
      <c r="P110" s="7" t="str">
        <f t="shared" ca="1" si="2"/>
        <v/>
      </c>
      <c r="Q110" s="7" t="str">
        <f t="shared" ca="1" si="1"/>
        <v/>
      </c>
      <c r="R110" s="7" t="str">
        <f t="shared" ca="1" si="3"/>
        <v/>
      </c>
      <c r="S110" s="7"/>
      <c r="T110" s="7" t="s">
        <v>280</v>
      </c>
      <c r="U110" s="7"/>
      <c r="V110" s="7"/>
      <c r="W110" s="7"/>
      <c r="X110" s="7"/>
      <c r="Y110" s="7"/>
      <c r="Z110" s="7"/>
      <c r="AA110" s="7"/>
      <c r="AB110" s="7"/>
    </row>
    <row r="111" spans="1:28" x14ac:dyDescent="0.2">
      <c r="A111" s="7" t="s">
        <v>48</v>
      </c>
      <c r="B111" s="8" t="str">
        <f ca="1">IFERROR(__xludf.DUMMYFUNCTION("IFERROR(REGEXEXTRACT($A111, B$4), ""&lt;&gt;"")"),"3D")</f>
        <v>3D</v>
      </c>
      <c r="C111" s="7" t="str">
        <f ca="1">IFERROR(__xludf.DUMMYFUNCTION("IFERROR(REGEXEXTRACT($A111, C$4), ""&lt;&gt;"")"),"011008623AEB0000")</f>
        <v>011008623AEB0000</v>
      </c>
      <c r="D111" s="7"/>
      <c r="E111" s="7" t="str">
        <f ca="1">IFERROR(__xludf.DUMMYFUNCTION("IFERROR(REGEXEXTRACT($C111, E$4), ""&lt;&gt;"")"),"01")</f>
        <v>01</v>
      </c>
      <c r="F111" s="7">
        <f ca="1">IFERROR(__xludf.DUMMYFUNCTION("IFERROR(HEX2DEC(REGEXEXTRACT($C111, F$4)), ""&lt;&gt;"")"),1)</f>
        <v>1</v>
      </c>
      <c r="G111" s="7">
        <f ca="1">IFERROR(__xludf.DUMMYFUNCTION("IFERROR(HEX2DEC(REGEXEXTRACT($C111, G$4)), ""&lt;&gt;"")"),0)</f>
        <v>0</v>
      </c>
      <c r="H111" s="7"/>
      <c r="I111" s="7" t="str">
        <f ca="1">IFERROR(__xludf.DUMMYFUNCTION("IFERROR(TEXT((REGEXEXTRACT($C111, I$4)),""00""), ""&lt;&gt;"")"),"08")</f>
        <v>08</v>
      </c>
      <c r="J111" s="7" t="str">
        <f ca="1">IFERROR(__xludf.DUMMYFUNCTION("IFERROR(TEXT((REGEXEXTRACT($C111, J$4)),""00""), ""&lt;&gt;"")"),"62")</f>
        <v>62</v>
      </c>
      <c r="K111" s="7" t="str">
        <f ca="1">IFERROR(__xludf.DUMMYFUNCTION("IFERROR(TEXT((REGEXEXTRACT($C111, K$4)),""00""), ""&lt;&gt;"")"),"3A")</f>
        <v>3A</v>
      </c>
      <c r="L111" s="7" t="str">
        <f ca="1">IFERROR(__xludf.DUMMYFUNCTION("IFERROR(TEXT((REGEXEXTRACT($C111, L$4)),""00""), ""&lt;&gt;"")"),"EB")</f>
        <v>EB</v>
      </c>
      <c r="M111" s="7" t="str">
        <f ca="1">IFERROR(__xludf.DUMMYFUNCTION("IFERROR(TEXT((REGEXEXTRACT($C111, M$4)),""00""), ""&lt;&gt;"")"),"00")</f>
        <v>00</v>
      </c>
      <c r="N111" s="7" t="str">
        <f ca="1">IFERROR(__xludf.DUMMYFUNCTION("IFERROR(TEXT((REGEXEXTRACT($C111, N$4)),""00""), ""&lt;&gt;"")"),"00")</f>
        <v>00</v>
      </c>
      <c r="O111" s="7"/>
      <c r="P111" s="7" t="str">
        <f t="shared" ca="1" si="2"/>
        <v/>
      </c>
      <c r="Q111" s="7" t="str">
        <f t="shared" ca="1" si="1"/>
        <v/>
      </c>
      <c r="R111" s="7" t="str">
        <f t="shared" ca="1" si="3"/>
        <v/>
      </c>
      <c r="S111" s="7"/>
      <c r="T111" s="7" t="s">
        <v>287</v>
      </c>
      <c r="U111" s="7"/>
      <c r="V111" s="7"/>
      <c r="W111" s="7"/>
      <c r="X111" s="7"/>
      <c r="Y111" s="7"/>
      <c r="Z111" s="7"/>
      <c r="AA111" s="7"/>
      <c r="AB111" s="7"/>
    </row>
    <row r="112" spans="1:28" x14ac:dyDescent="0.2">
      <c r="A112" s="7" t="s">
        <v>42</v>
      </c>
      <c r="B112" s="8" t="str">
        <f ca="1">IFERROR(__xludf.DUMMYFUNCTION("IFERROR(REGEXEXTRACT($A112, B$4), ""&lt;&gt;"")"),"3D")</f>
        <v>3D</v>
      </c>
      <c r="C112" s="7" t="str">
        <f ca="1">IFERROR(__xludf.DUMMYFUNCTION("IFERROR(REGEXEXTRACT($A112, C$4), ""&lt;&gt;"")"),"0121000000FFFFFF")</f>
        <v>0121000000FFFFFF</v>
      </c>
      <c r="D112" s="7"/>
      <c r="E112" s="7" t="str">
        <f ca="1">IFERROR(__xludf.DUMMYFUNCTION("IFERROR(REGEXEXTRACT($C112, E$4), ""&lt;&gt;"")"),"01")</f>
        <v>01</v>
      </c>
      <c r="F112" s="7">
        <f ca="1">IFERROR(__xludf.DUMMYFUNCTION("IFERROR(HEX2DEC(REGEXEXTRACT($C112, F$4)), ""&lt;&gt;"")"),2)</f>
        <v>2</v>
      </c>
      <c r="G112" s="7">
        <f ca="1">IFERROR(__xludf.DUMMYFUNCTION("IFERROR(HEX2DEC(REGEXEXTRACT($C112, G$4)), ""&lt;&gt;"")"),1)</f>
        <v>1</v>
      </c>
      <c r="H112" s="7"/>
      <c r="I112" s="7" t="str">
        <f ca="1">IFERROR(__xludf.DUMMYFUNCTION("IFERROR(TEXT((REGEXEXTRACT($C112, I$4)),""00""), ""&lt;&gt;"")"),"00")</f>
        <v>00</v>
      </c>
      <c r="J112" s="7" t="str">
        <f ca="1">IFERROR(__xludf.DUMMYFUNCTION("IFERROR(TEXT((REGEXEXTRACT($C112, J$4)),""00""), ""&lt;&gt;"")"),"00")</f>
        <v>00</v>
      </c>
      <c r="K112" s="7" t="str">
        <f ca="1">IFERROR(__xludf.DUMMYFUNCTION("IFERROR(TEXT((REGEXEXTRACT($C112, K$4)),""00""), ""&lt;&gt;"")"),"00")</f>
        <v>00</v>
      </c>
      <c r="L112" s="7" t="str">
        <f ca="1">IFERROR(__xludf.DUMMYFUNCTION("IFERROR(TEXT((REGEXEXTRACT($C112, L$4)),""00""), ""&lt;&gt;"")"),"FF")</f>
        <v>FF</v>
      </c>
      <c r="M112" s="7" t="str">
        <f ca="1">IFERROR(__xludf.DUMMYFUNCTION("IFERROR(TEXT((REGEXEXTRACT($C112, M$4)),""00""), ""&lt;&gt;"")"),"FF")</f>
        <v>FF</v>
      </c>
      <c r="N112" s="7" t="str">
        <f ca="1">IFERROR(__xludf.DUMMYFUNCTION("IFERROR(TEXT((REGEXEXTRACT($C112, N$4)),""00""), ""&lt;&gt;"")"),"FF")</f>
        <v>FF</v>
      </c>
      <c r="O112" s="7"/>
      <c r="P112" s="7" t="str">
        <f t="shared" ca="1" si="2"/>
        <v/>
      </c>
      <c r="Q112" s="7" t="str">
        <f t="shared" ca="1" si="1"/>
        <v/>
      </c>
      <c r="R112" s="7" t="str">
        <f t="shared" ca="1" si="3"/>
        <v/>
      </c>
      <c r="S112" s="7"/>
      <c r="T112" s="7" t="s">
        <v>274</v>
      </c>
      <c r="U112" s="7"/>
      <c r="V112" s="7"/>
      <c r="W112" s="7"/>
      <c r="X112" s="7"/>
      <c r="Y112" s="7"/>
      <c r="Z112" s="7"/>
      <c r="AA112" s="7"/>
      <c r="AB112" s="7"/>
    </row>
    <row r="113" spans="1:28" x14ac:dyDescent="0.2">
      <c r="A113" s="7" t="s">
        <v>49</v>
      </c>
      <c r="B113" s="8" t="str">
        <f ca="1">IFERROR(__xludf.DUMMYFUNCTION("IFERROR(REGEXEXTRACT($A113, B$4), ""&lt;&gt;"")"),"3C")</f>
        <v>3C</v>
      </c>
      <c r="C113" s="7" t="str">
        <f ca="1">IFERROR(__xludf.DUMMYFUNCTION("IFERROR(REGEXEXTRACT($A113, C$4), ""&lt;&gt;"")"),"0103223AECFFFFFF")</f>
        <v>0103223AECFFFFFF</v>
      </c>
      <c r="D113" s="7"/>
      <c r="E113" s="7" t="str">
        <f ca="1">IFERROR(__xludf.DUMMYFUNCTION("IFERROR(REGEXEXTRACT($C113, E$4), ""&lt;&gt;"")"),"01")</f>
        <v>01</v>
      </c>
      <c r="F113" s="7">
        <f ca="1">IFERROR(__xludf.DUMMYFUNCTION("IFERROR(HEX2DEC(REGEXEXTRACT($C113, F$4)), ""&lt;&gt;"")"),0)</f>
        <v>0</v>
      </c>
      <c r="G113" s="7">
        <f ca="1">IFERROR(__xludf.DUMMYFUNCTION("IFERROR(HEX2DEC(REGEXEXTRACT($C113, G$4)), ""&lt;&gt;"")"),3)</f>
        <v>3</v>
      </c>
      <c r="H113" s="7"/>
      <c r="I113" s="7" t="str">
        <f ca="1">IFERROR(__xludf.DUMMYFUNCTION("IFERROR(TEXT((REGEXEXTRACT($C113, I$4)),""00""), ""&lt;&gt;"")"),"22")</f>
        <v>22</v>
      </c>
      <c r="J113" s="7" t="str">
        <f ca="1">IFERROR(__xludf.DUMMYFUNCTION("IFERROR(TEXT((REGEXEXTRACT($C113, J$4)),""00""), ""&lt;&gt;"")"),"3A")</f>
        <v>3A</v>
      </c>
      <c r="K113" s="7" t="str">
        <f ca="1">IFERROR(__xludf.DUMMYFUNCTION("IFERROR(TEXT((REGEXEXTRACT($C113, K$4)),""00""), ""&lt;&gt;"")"),"EC")</f>
        <v>EC</v>
      </c>
      <c r="L113" s="7" t="str">
        <f ca="1">IFERROR(__xludf.DUMMYFUNCTION("IFERROR(TEXT((REGEXEXTRACT($C113, L$4)),""00""), ""&lt;&gt;"")"),"FF")</f>
        <v>FF</v>
      </c>
      <c r="M113" s="7" t="str">
        <f ca="1">IFERROR(__xludf.DUMMYFUNCTION("IFERROR(TEXT((REGEXEXTRACT($C113, M$4)),""00""), ""&lt;&gt;"")"),"FF")</f>
        <v>FF</v>
      </c>
      <c r="N113" s="7" t="str">
        <f ca="1">IFERROR(__xludf.DUMMYFUNCTION("IFERROR(TEXT((REGEXEXTRACT($C113, N$4)),""00""), ""&lt;&gt;"")"),"FF")</f>
        <v>FF</v>
      </c>
      <c r="O113" s="7"/>
      <c r="P113" s="7" t="str">
        <f t="shared" ca="1" si="2"/>
        <v/>
      </c>
      <c r="Q113" s="7" t="str">
        <f t="shared" ca="1" si="1"/>
        <v/>
      </c>
      <c r="R113" s="7" t="str">
        <f t="shared" ca="1" si="3"/>
        <v/>
      </c>
      <c r="S113" s="7"/>
      <c r="T113" s="7" t="s">
        <v>288</v>
      </c>
      <c r="U113" s="7"/>
      <c r="V113" s="7"/>
      <c r="W113" s="7"/>
      <c r="X113" s="7"/>
      <c r="Y113" s="7"/>
      <c r="Z113" s="7"/>
      <c r="AA113" s="7"/>
      <c r="AB113" s="7"/>
    </row>
    <row r="114" spans="1:28" x14ac:dyDescent="0.2">
      <c r="A114" s="7" t="s">
        <v>40</v>
      </c>
      <c r="B114" s="8" t="str">
        <f ca="1">IFERROR(__xludf.DUMMYFUNCTION("IFERROR(REGEXEXTRACT($A114, B$4), ""&lt;&gt;"")"),"3D")</f>
        <v>3D</v>
      </c>
      <c r="C114" s="7" t="str">
        <f ca="1">IFERROR(__xludf.DUMMYFUNCTION("IFERROR(REGEXEXTRACT($A114, C$4), ""&lt;&gt;"")"),"01037F2278FFFFFF")</f>
        <v>01037F2278FFFFFF</v>
      </c>
      <c r="D114" s="7"/>
      <c r="E114" s="7" t="str">
        <f ca="1">IFERROR(__xludf.DUMMYFUNCTION("IFERROR(REGEXEXTRACT($C114, E$4), ""&lt;&gt;"")"),"01")</f>
        <v>01</v>
      </c>
      <c r="F114" s="7">
        <f ca="1">IFERROR(__xludf.DUMMYFUNCTION("IFERROR(HEX2DEC(REGEXEXTRACT($C114, F$4)), ""&lt;&gt;"")"),0)</f>
        <v>0</v>
      </c>
      <c r="G114" s="7">
        <f ca="1">IFERROR(__xludf.DUMMYFUNCTION("IFERROR(HEX2DEC(REGEXEXTRACT($C114, G$4)), ""&lt;&gt;"")"),3)</f>
        <v>3</v>
      </c>
      <c r="H114" s="7"/>
      <c r="I114" s="7" t="str">
        <f ca="1">IFERROR(__xludf.DUMMYFUNCTION("IFERROR(TEXT((REGEXEXTRACT($C114, I$4)),""00""), ""&lt;&gt;"")"),"7F")</f>
        <v>7F</v>
      </c>
      <c r="J114" s="7" t="str">
        <f ca="1">IFERROR(__xludf.DUMMYFUNCTION("IFERROR(TEXT((REGEXEXTRACT($C114, J$4)),""00""), ""&lt;&gt;"")"),"22")</f>
        <v>22</v>
      </c>
      <c r="K114" s="7" t="str">
        <f ca="1">IFERROR(__xludf.DUMMYFUNCTION("IFERROR(TEXT((REGEXEXTRACT($C114, K$4)),""00""), ""&lt;&gt;"")"),"78")</f>
        <v>78</v>
      </c>
      <c r="L114" s="7" t="str">
        <f ca="1">IFERROR(__xludf.DUMMYFUNCTION("IFERROR(TEXT((REGEXEXTRACT($C114, L$4)),""00""), ""&lt;&gt;"")"),"FF")</f>
        <v>FF</v>
      </c>
      <c r="M114" s="7" t="str">
        <f ca="1">IFERROR(__xludf.DUMMYFUNCTION("IFERROR(TEXT((REGEXEXTRACT($C114, M$4)),""00""), ""&lt;&gt;"")"),"FF")</f>
        <v>FF</v>
      </c>
      <c r="N114" s="7" t="str">
        <f ca="1">IFERROR(__xludf.DUMMYFUNCTION("IFERROR(TEXT((REGEXEXTRACT($C114, N$4)),""00""), ""&lt;&gt;"")"),"FF")</f>
        <v>FF</v>
      </c>
      <c r="O114" s="7"/>
      <c r="P114" s="7" t="str">
        <f t="shared" ca="1" si="2"/>
        <v/>
      </c>
      <c r="Q114" s="7" t="str">
        <f t="shared" ca="1" si="1"/>
        <v/>
      </c>
      <c r="R114" s="7" t="str">
        <f t="shared" ca="1" si="3"/>
        <v/>
      </c>
      <c r="S114" s="7"/>
      <c r="T114" s="7" t="s">
        <v>280</v>
      </c>
      <c r="U114" s="7"/>
      <c r="V114" s="7"/>
      <c r="W114" s="7"/>
      <c r="X114" s="7"/>
      <c r="Y114" s="7"/>
      <c r="Z114" s="7"/>
      <c r="AA114" s="7"/>
      <c r="AB114" s="7"/>
    </row>
    <row r="115" spans="1:28" x14ac:dyDescent="0.2">
      <c r="A115" s="7" t="s">
        <v>50</v>
      </c>
      <c r="B115" s="8" t="str">
        <f ca="1">IFERROR(__xludf.DUMMYFUNCTION("IFERROR(REGEXEXTRACT($A115, B$4), ""&lt;&gt;"")"),"3D")</f>
        <v>3D</v>
      </c>
      <c r="C115" s="7" t="str">
        <f ca="1">IFERROR(__xludf.DUMMYFUNCTION("IFERROR(REGEXEXTRACT($A115, C$4), ""&lt;&gt;"")"),"011008623AEC0000")</f>
        <v>011008623AEC0000</v>
      </c>
      <c r="D115" s="7"/>
      <c r="E115" s="7" t="str">
        <f ca="1">IFERROR(__xludf.DUMMYFUNCTION("IFERROR(REGEXEXTRACT($C115, E$4), ""&lt;&gt;"")"),"01")</f>
        <v>01</v>
      </c>
      <c r="F115" s="7">
        <f ca="1">IFERROR(__xludf.DUMMYFUNCTION("IFERROR(HEX2DEC(REGEXEXTRACT($C115, F$4)), ""&lt;&gt;"")"),1)</f>
        <v>1</v>
      </c>
      <c r="G115" s="7">
        <f ca="1">IFERROR(__xludf.DUMMYFUNCTION("IFERROR(HEX2DEC(REGEXEXTRACT($C115, G$4)), ""&lt;&gt;"")"),0)</f>
        <v>0</v>
      </c>
      <c r="H115" s="7"/>
      <c r="I115" s="7" t="str">
        <f ca="1">IFERROR(__xludf.DUMMYFUNCTION("IFERROR(TEXT((REGEXEXTRACT($C115, I$4)),""00""), ""&lt;&gt;"")"),"08")</f>
        <v>08</v>
      </c>
      <c r="J115" s="7" t="str">
        <f ca="1">IFERROR(__xludf.DUMMYFUNCTION("IFERROR(TEXT((REGEXEXTRACT($C115, J$4)),""00""), ""&lt;&gt;"")"),"62")</f>
        <v>62</v>
      </c>
      <c r="K115" s="7" t="str">
        <f ca="1">IFERROR(__xludf.DUMMYFUNCTION("IFERROR(TEXT((REGEXEXTRACT($C115, K$4)),""00""), ""&lt;&gt;"")"),"3A")</f>
        <v>3A</v>
      </c>
      <c r="L115" s="7" t="str">
        <f ca="1">IFERROR(__xludf.DUMMYFUNCTION("IFERROR(TEXT((REGEXEXTRACT($C115, L$4)),""00""), ""&lt;&gt;"")"),"EC")</f>
        <v>EC</v>
      </c>
      <c r="M115" s="7" t="str">
        <f ca="1">IFERROR(__xludf.DUMMYFUNCTION("IFERROR(TEXT((REGEXEXTRACT($C115, M$4)),""00""), ""&lt;&gt;"")"),"00")</f>
        <v>00</v>
      </c>
      <c r="N115" s="7" t="str">
        <f ca="1">IFERROR(__xludf.DUMMYFUNCTION("IFERROR(TEXT((REGEXEXTRACT($C115, N$4)),""00""), ""&lt;&gt;"")"),"00")</f>
        <v>00</v>
      </c>
      <c r="O115" s="7"/>
      <c r="P115" s="7" t="str">
        <f t="shared" ca="1" si="2"/>
        <v/>
      </c>
      <c r="Q115" s="7" t="str">
        <f t="shared" ca="1" si="1"/>
        <v/>
      </c>
      <c r="R115" s="7" t="str">
        <f t="shared" ca="1" si="3"/>
        <v/>
      </c>
      <c r="S115" s="7"/>
      <c r="T115" s="7" t="s">
        <v>289</v>
      </c>
      <c r="U115" s="7"/>
      <c r="V115" s="7"/>
      <c r="W115" s="7"/>
      <c r="X115" s="7"/>
      <c r="Y115" s="7"/>
      <c r="Z115" s="7"/>
      <c r="AA115" s="7"/>
      <c r="AB115" s="7"/>
    </row>
    <row r="116" spans="1:28" x14ac:dyDescent="0.2">
      <c r="A116" s="7" t="s">
        <v>42</v>
      </c>
      <c r="B116" s="8" t="str">
        <f ca="1">IFERROR(__xludf.DUMMYFUNCTION("IFERROR(REGEXEXTRACT($A116, B$4), ""&lt;&gt;"")"),"3D")</f>
        <v>3D</v>
      </c>
      <c r="C116" s="7" t="str">
        <f ca="1">IFERROR(__xludf.DUMMYFUNCTION("IFERROR(REGEXEXTRACT($A116, C$4), ""&lt;&gt;"")"),"0121000000FFFFFF")</f>
        <v>0121000000FFFFFF</v>
      </c>
      <c r="D116" s="7"/>
      <c r="E116" s="7" t="str">
        <f ca="1">IFERROR(__xludf.DUMMYFUNCTION("IFERROR(REGEXEXTRACT($C116, E$4), ""&lt;&gt;"")"),"01")</f>
        <v>01</v>
      </c>
      <c r="F116" s="7">
        <f ca="1">IFERROR(__xludf.DUMMYFUNCTION("IFERROR(HEX2DEC(REGEXEXTRACT($C116, F$4)), ""&lt;&gt;"")"),2)</f>
        <v>2</v>
      </c>
      <c r="G116" s="7">
        <f ca="1">IFERROR(__xludf.DUMMYFUNCTION("IFERROR(HEX2DEC(REGEXEXTRACT($C116, G$4)), ""&lt;&gt;"")"),1)</f>
        <v>1</v>
      </c>
      <c r="H116" s="7"/>
      <c r="I116" s="7" t="str">
        <f ca="1">IFERROR(__xludf.DUMMYFUNCTION("IFERROR(TEXT((REGEXEXTRACT($C116, I$4)),""00""), ""&lt;&gt;"")"),"00")</f>
        <v>00</v>
      </c>
      <c r="J116" s="7" t="str">
        <f ca="1">IFERROR(__xludf.DUMMYFUNCTION("IFERROR(TEXT((REGEXEXTRACT($C116, J$4)),""00""), ""&lt;&gt;"")"),"00")</f>
        <v>00</v>
      </c>
      <c r="K116" s="7" t="str">
        <f ca="1">IFERROR(__xludf.DUMMYFUNCTION("IFERROR(TEXT((REGEXEXTRACT($C116, K$4)),""00""), ""&lt;&gt;"")"),"00")</f>
        <v>00</v>
      </c>
      <c r="L116" s="7" t="str">
        <f ca="1">IFERROR(__xludf.DUMMYFUNCTION("IFERROR(TEXT((REGEXEXTRACT($C116, L$4)),""00""), ""&lt;&gt;"")"),"FF")</f>
        <v>FF</v>
      </c>
      <c r="M116" s="7" t="str">
        <f ca="1">IFERROR(__xludf.DUMMYFUNCTION("IFERROR(TEXT((REGEXEXTRACT($C116, M$4)),""00""), ""&lt;&gt;"")"),"FF")</f>
        <v>FF</v>
      </c>
      <c r="N116" s="7" t="str">
        <f ca="1">IFERROR(__xludf.DUMMYFUNCTION("IFERROR(TEXT((REGEXEXTRACT($C116, N$4)),""00""), ""&lt;&gt;"")"),"FF")</f>
        <v>FF</v>
      </c>
      <c r="O116" s="7"/>
      <c r="P116" s="7" t="str">
        <f t="shared" ca="1" si="2"/>
        <v/>
      </c>
      <c r="Q116" s="7" t="str">
        <f t="shared" ca="1" si="1"/>
        <v/>
      </c>
      <c r="R116" s="7" t="str">
        <f t="shared" ca="1" si="3"/>
        <v/>
      </c>
      <c r="S116" s="7"/>
      <c r="T116" s="7" t="s">
        <v>274</v>
      </c>
      <c r="U116" s="7"/>
      <c r="V116" s="7"/>
      <c r="W116" s="7"/>
      <c r="X116" s="7"/>
      <c r="Y116" s="7"/>
      <c r="Z116" s="7"/>
      <c r="AA116" s="7"/>
      <c r="AB116" s="7"/>
    </row>
    <row r="117" spans="1:28" x14ac:dyDescent="0.2">
      <c r="A117" s="7" t="s">
        <v>51</v>
      </c>
      <c r="B117" s="8" t="str">
        <f ca="1">IFERROR(__xludf.DUMMYFUNCTION("IFERROR(REGEXEXTRACT($A117, B$4), ""&lt;&gt;"")"),"3C")</f>
        <v>3C</v>
      </c>
      <c r="C117" s="7" t="str">
        <f ca="1">IFERROR(__xludf.DUMMYFUNCTION("IFERROR(REGEXEXTRACT($A117, C$4), ""&lt;&gt;"")"),"0103223AEDFFFFFF")</f>
        <v>0103223AEDFFFFFF</v>
      </c>
      <c r="D117" s="7"/>
      <c r="E117" s="7" t="str">
        <f ca="1">IFERROR(__xludf.DUMMYFUNCTION("IFERROR(REGEXEXTRACT($C117, E$4), ""&lt;&gt;"")"),"01")</f>
        <v>01</v>
      </c>
      <c r="F117" s="7">
        <f ca="1">IFERROR(__xludf.DUMMYFUNCTION("IFERROR(HEX2DEC(REGEXEXTRACT($C117, F$4)), ""&lt;&gt;"")"),0)</f>
        <v>0</v>
      </c>
      <c r="G117" s="7">
        <f ca="1">IFERROR(__xludf.DUMMYFUNCTION("IFERROR(HEX2DEC(REGEXEXTRACT($C117, G$4)), ""&lt;&gt;"")"),3)</f>
        <v>3</v>
      </c>
      <c r="H117" s="7"/>
      <c r="I117" s="7" t="str">
        <f ca="1">IFERROR(__xludf.DUMMYFUNCTION("IFERROR(TEXT((REGEXEXTRACT($C117, I$4)),""00""), ""&lt;&gt;"")"),"22")</f>
        <v>22</v>
      </c>
      <c r="J117" s="7" t="str">
        <f ca="1">IFERROR(__xludf.DUMMYFUNCTION("IFERROR(TEXT((REGEXEXTRACT($C117, J$4)),""00""), ""&lt;&gt;"")"),"3A")</f>
        <v>3A</v>
      </c>
      <c r="K117" s="7" t="str">
        <f ca="1">IFERROR(__xludf.DUMMYFUNCTION("IFERROR(TEXT((REGEXEXTRACT($C117, K$4)),""00""), ""&lt;&gt;"")"),"ED")</f>
        <v>ED</v>
      </c>
      <c r="L117" s="7" t="str">
        <f ca="1">IFERROR(__xludf.DUMMYFUNCTION("IFERROR(TEXT((REGEXEXTRACT($C117, L$4)),""00""), ""&lt;&gt;"")"),"FF")</f>
        <v>FF</v>
      </c>
      <c r="M117" s="7" t="str">
        <f ca="1">IFERROR(__xludf.DUMMYFUNCTION("IFERROR(TEXT((REGEXEXTRACT($C117, M$4)),""00""), ""&lt;&gt;"")"),"FF")</f>
        <v>FF</v>
      </c>
      <c r="N117" s="7" t="str">
        <f ca="1">IFERROR(__xludf.DUMMYFUNCTION("IFERROR(TEXT((REGEXEXTRACT($C117, N$4)),""00""), ""&lt;&gt;"")"),"FF")</f>
        <v>FF</v>
      </c>
      <c r="O117" s="7"/>
      <c r="P117" s="7" t="str">
        <f t="shared" ca="1" si="2"/>
        <v/>
      </c>
      <c r="Q117" s="7" t="str">
        <f t="shared" ca="1" si="1"/>
        <v/>
      </c>
      <c r="R117" s="7" t="str">
        <f t="shared" ca="1" si="3"/>
        <v/>
      </c>
      <c r="S117" s="7"/>
      <c r="T117" s="7" t="s">
        <v>290</v>
      </c>
      <c r="U117" s="7"/>
      <c r="V117" s="7"/>
      <c r="W117" s="7"/>
      <c r="X117" s="7"/>
      <c r="Y117" s="7"/>
      <c r="Z117" s="7"/>
      <c r="AA117" s="7"/>
      <c r="AB117" s="7"/>
    </row>
    <row r="118" spans="1:28" x14ac:dyDescent="0.2">
      <c r="A118" s="7" t="s">
        <v>40</v>
      </c>
      <c r="B118" s="8" t="str">
        <f ca="1">IFERROR(__xludf.DUMMYFUNCTION("IFERROR(REGEXEXTRACT($A118, B$4), ""&lt;&gt;"")"),"3D")</f>
        <v>3D</v>
      </c>
      <c r="C118" s="7" t="str">
        <f ca="1">IFERROR(__xludf.DUMMYFUNCTION("IFERROR(REGEXEXTRACT($A118, C$4), ""&lt;&gt;"")"),"01037F2278FFFFFF")</f>
        <v>01037F2278FFFFFF</v>
      </c>
      <c r="D118" s="7"/>
      <c r="E118" s="7" t="str">
        <f ca="1">IFERROR(__xludf.DUMMYFUNCTION("IFERROR(REGEXEXTRACT($C118, E$4), ""&lt;&gt;"")"),"01")</f>
        <v>01</v>
      </c>
      <c r="F118" s="7">
        <f ca="1">IFERROR(__xludf.DUMMYFUNCTION("IFERROR(HEX2DEC(REGEXEXTRACT($C118, F$4)), ""&lt;&gt;"")"),0)</f>
        <v>0</v>
      </c>
      <c r="G118" s="7">
        <f ca="1">IFERROR(__xludf.DUMMYFUNCTION("IFERROR(HEX2DEC(REGEXEXTRACT($C118, G$4)), ""&lt;&gt;"")"),3)</f>
        <v>3</v>
      </c>
      <c r="H118" s="7"/>
      <c r="I118" s="7" t="str">
        <f ca="1">IFERROR(__xludf.DUMMYFUNCTION("IFERROR(TEXT((REGEXEXTRACT($C118, I$4)),""00""), ""&lt;&gt;"")"),"7F")</f>
        <v>7F</v>
      </c>
      <c r="J118" s="7" t="str">
        <f ca="1">IFERROR(__xludf.DUMMYFUNCTION("IFERROR(TEXT((REGEXEXTRACT($C118, J$4)),""00""), ""&lt;&gt;"")"),"22")</f>
        <v>22</v>
      </c>
      <c r="K118" s="7" t="str">
        <f ca="1">IFERROR(__xludf.DUMMYFUNCTION("IFERROR(TEXT((REGEXEXTRACT($C118, K$4)),""00""), ""&lt;&gt;"")"),"78")</f>
        <v>78</v>
      </c>
      <c r="L118" s="7" t="str">
        <f ca="1">IFERROR(__xludf.DUMMYFUNCTION("IFERROR(TEXT((REGEXEXTRACT($C118, L$4)),""00""), ""&lt;&gt;"")"),"FF")</f>
        <v>FF</v>
      </c>
      <c r="M118" s="7" t="str">
        <f ca="1">IFERROR(__xludf.DUMMYFUNCTION("IFERROR(TEXT((REGEXEXTRACT($C118, M$4)),""00""), ""&lt;&gt;"")"),"FF")</f>
        <v>FF</v>
      </c>
      <c r="N118" s="7" t="str">
        <f ca="1">IFERROR(__xludf.DUMMYFUNCTION("IFERROR(TEXT((REGEXEXTRACT($C118, N$4)),""00""), ""&lt;&gt;"")"),"FF")</f>
        <v>FF</v>
      </c>
      <c r="O118" s="7"/>
      <c r="P118" s="7" t="str">
        <f t="shared" ca="1" si="2"/>
        <v/>
      </c>
      <c r="Q118" s="7" t="str">
        <f t="shared" ca="1" si="1"/>
        <v/>
      </c>
      <c r="R118" s="7" t="str">
        <f t="shared" ca="1" si="3"/>
        <v/>
      </c>
      <c r="S118" s="7"/>
      <c r="T118" s="7" t="s">
        <v>280</v>
      </c>
      <c r="U118" s="7"/>
      <c r="V118" s="7"/>
      <c r="W118" s="7"/>
      <c r="X118" s="7"/>
      <c r="Y118" s="7"/>
      <c r="Z118" s="7"/>
      <c r="AA118" s="7"/>
      <c r="AB118" s="7"/>
    </row>
    <row r="119" spans="1:28" x14ac:dyDescent="0.2">
      <c r="A119" s="7" t="s">
        <v>52</v>
      </c>
      <c r="B119" s="8" t="str">
        <f ca="1">IFERROR(__xludf.DUMMYFUNCTION("IFERROR(REGEXEXTRACT($A119, B$4), ""&lt;&gt;"")"),"3D")</f>
        <v>3D</v>
      </c>
      <c r="C119" s="7" t="str">
        <f ca="1">IFERROR(__xludf.DUMMYFUNCTION("IFERROR(REGEXEXTRACT($A119, C$4), ""&lt;&gt;"")"),"011008623AED0000")</f>
        <v>011008623AED0000</v>
      </c>
      <c r="D119" s="7"/>
      <c r="E119" s="7" t="str">
        <f ca="1">IFERROR(__xludf.DUMMYFUNCTION("IFERROR(REGEXEXTRACT($C119, E$4), ""&lt;&gt;"")"),"01")</f>
        <v>01</v>
      </c>
      <c r="F119" s="7">
        <f ca="1">IFERROR(__xludf.DUMMYFUNCTION("IFERROR(HEX2DEC(REGEXEXTRACT($C119, F$4)), ""&lt;&gt;"")"),1)</f>
        <v>1</v>
      </c>
      <c r="G119" s="7">
        <f ca="1">IFERROR(__xludf.DUMMYFUNCTION("IFERROR(HEX2DEC(REGEXEXTRACT($C119, G$4)), ""&lt;&gt;"")"),0)</f>
        <v>0</v>
      </c>
      <c r="H119" s="7"/>
      <c r="I119" s="7" t="str">
        <f ca="1">IFERROR(__xludf.DUMMYFUNCTION("IFERROR(TEXT((REGEXEXTRACT($C119, I$4)),""00""), ""&lt;&gt;"")"),"08")</f>
        <v>08</v>
      </c>
      <c r="J119" s="7" t="str">
        <f ca="1">IFERROR(__xludf.DUMMYFUNCTION("IFERROR(TEXT((REGEXEXTRACT($C119, J$4)),""00""), ""&lt;&gt;"")"),"62")</f>
        <v>62</v>
      </c>
      <c r="K119" s="7" t="str">
        <f ca="1">IFERROR(__xludf.DUMMYFUNCTION("IFERROR(TEXT((REGEXEXTRACT($C119, K$4)),""00""), ""&lt;&gt;"")"),"3A")</f>
        <v>3A</v>
      </c>
      <c r="L119" s="7" t="str">
        <f ca="1">IFERROR(__xludf.DUMMYFUNCTION("IFERROR(TEXT((REGEXEXTRACT($C119, L$4)),""00""), ""&lt;&gt;"")"),"ED")</f>
        <v>ED</v>
      </c>
      <c r="M119" s="7" t="str">
        <f ca="1">IFERROR(__xludf.DUMMYFUNCTION("IFERROR(TEXT((REGEXEXTRACT($C119, M$4)),""00""), ""&lt;&gt;"")"),"00")</f>
        <v>00</v>
      </c>
      <c r="N119" s="7" t="str">
        <f ca="1">IFERROR(__xludf.DUMMYFUNCTION("IFERROR(TEXT((REGEXEXTRACT($C119, N$4)),""00""), ""&lt;&gt;"")"),"00")</f>
        <v>00</v>
      </c>
      <c r="O119" s="7"/>
      <c r="P119" s="7" t="str">
        <f t="shared" ca="1" si="2"/>
        <v/>
      </c>
      <c r="Q119" s="7" t="str">
        <f t="shared" ca="1" si="1"/>
        <v/>
      </c>
      <c r="R119" s="7" t="str">
        <f t="shared" ca="1" si="3"/>
        <v/>
      </c>
      <c r="S119" s="7"/>
      <c r="T119" s="7" t="s">
        <v>291</v>
      </c>
      <c r="U119" s="7"/>
      <c r="V119" s="7"/>
      <c r="W119" s="7"/>
      <c r="X119" s="7"/>
      <c r="Y119" s="7"/>
      <c r="Z119" s="7"/>
      <c r="AA119" s="7"/>
      <c r="AB119" s="7"/>
    </row>
    <row r="120" spans="1:28" x14ac:dyDescent="0.2">
      <c r="A120" s="7" t="s">
        <v>42</v>
      </c>
      <c r="B120" s="8" t="str">
        <f ca="1">IFERROR(__xludf.DUMMYFUNCTION("IFERROR(REGEXEXTRACT($A120, B$4), ""&lt;&gt;"")"),"3D")</f>
        <v>3D</v>
      </c>
      <c r="C120" s="7" t="str">
        <f ca="1">IFERROR(__xludf.DUMMYFUNCTION("IFERROR(REGEXEXTRACT($A120, C$4), ""&lt;&gt;"")"),"0121000000FFFFFF")</f>
        <v>0121000000FFFFFF</v>
      </c>
      <c r="D120" s="7"/>
      <c r="E120" s="7" t="str">
        <f ca="1">IFERROR(__xludf.DUMMYFUNCTION("IFERROR(REGEXEXTRACT($C120, E$4), ""&lt;&gt;"")"),"01")</f>
        <v>01</v>
      </c>
      <c r="F120" s="7">
        <f ca="1">IFERROR(__xludf.DUMMYFUNCTION("IFERROR(HEX2DEC(REGEXEXTRACT($C120, F$4)), ""&lt;&gt;"")"),2)</f>
        <v>2</v>
      </c>
      <c r="G120" s="7">
        <f ca="1">IFERROR(__xludf.DUMMYFUNCTION("IFERROR(HEX2DEC(REGEXEXTRACT($C120, G$4)), ""&lt;&gt;"")"),1)</f>
        <v>1</v>
      </c>
      <c r="H120" s="7"/>
      <c r="I120" s="7" t="str">
        <f ca="1">IFERROR(__xludf.DUMMYFUNCTION("IFERROR(TEXT((REGEXEXTRACT($C120, I$4)),""00""), ""&lt;&gt;"")"),"00")</f>
        <v>00</v>
      </c>
      <c r="J120" s="7" t="str">
        <f ca="1">IFERROR(__xludf.DUMMYFUNCTION("IFERROR(TEXT((REGEXEXTRACT($C120, J$4)),""00""), ""&lt;&gt;"")"),"00")</f>
        <v>00</v>
      </c>
      <c r="K120" s="7" t="str">
        <f ca="1">IFERROR(__xludf.DUMMYFUNCTION("IFERROR(TEXT((REGEXEXTRACT($C120, K$4)),""00""), ""&lt;&gt;"")"),"00")</f>
        <v>00</v>
      </c>
      <c r="L120" s="7" t="str">
        <f ca="1">IFERROR(__xludf.DUMMYFUNCTION("IFERROR(TEXT((REGEXEXTRACT($C120, L$4)),""00""), ""&lt;&gt;"")"),"FF")</f>
        <v>FF</v>
      </c>
      <c r="M120" s="7" t="str">
        <f ca="1">IFERROR(__xludf.DUMMYFUNCTION("IFERROR(TEXT((REGEXEXTRACT($C120, M$4)),""00""), ""&lt;&gt;"")"),"FF")</f>
        <v>FF</v>
      </c>
      <c r="N120" s="7" t="str">
        <f ca="1">IFERROR(__xludf.DUMMYFUNCTION("IFERROR(TEXT((REGEXEXTRACT($C120, N$4)),""00""), ""&lt;&gt;"")"),"FF")</f>
        <v>FF</v>
      </c>
      <c r="O120" s="7"/>
      <c r="P120" s="7" t="str">
        <f t="shared" ca="1" si="2"/>
        <v/>
      </c>
      <c r="Q120" s="7" t="str">
        <f t="shared" ca="1" si="1"/>
        <v/>
      </c>
      <c r="R120" s="7" t="str">
        <f t="shared" ca="1" si="3"/>
        <v/>
      </c>
      <c r="S120" s="7"/>
      <c r="T120" s="7" t="s">
        <v>274</v>
      </c>
      <c r="U120" s="7"/>
      <c r="V120" s="7"/>
      <c r="W120" s="7"/>
      <c r="X120" s="7"/>
      <c r="Y120" s="7"/>
      <c r="Z120" s="7"/>
      <c r="AA120" s="7"/>
      <c r="AB120" s="7"/>
    </row>
    <row r="121" spans="1:28" x14ac:dyDescent="0.2">
      <c r="A121" s="7" t="s">
        <v>53</v>
      </c>
      <c r="B121" s="8" t="str">
        <f ca="1">IFERROR(__xludf.DUMMYFUNCTION("IFERROR(REGEXEXTRACT($A121, B$4), ""&lt;&gt;"")"),"3C")</f>
        <v>3C</v>
      </c>
      <c r="C121" s="7" t="str">
        <f ca="1">IFERROR(__xludf.DUMMYFUNCTION("IFERROR(REGEXEXTRACT($A121, C$4), ""&lt;&gt;"")"),"0103223AEEFFFFFF")</f>
        <v>0103223AEEFFFFFF</v>
      </c>
      <c r="D121" s="7"/>
      <c r="E121" s="7" t="str">
        <f ca="1">IFERROR(__xludf.DUMMYFUNCTION("IFERROR(REGEXEXTRACT($C121, E$4), ""&lt;&gt;"")"),"01")</f>
        <v>01</v>
      </c>
      <c r="F121" s="7">
        <f ca="1">IFERROR(__xludf.DUMMYFUNCTION("IFERROR(HEX2DEC(REGEXEXTRACT($C121, F$4)), ""&lt;&gt;"")"),0)</f>
        <v>0</v>
      </c>
      <c r="G121" s="7">
        <f ca="1">IFERROR(__xludf.DUMMYFUNCTION("IFERROR(HEX2DEC(REGEXEXTRACT($C121, G$4)), ""&lt;&gt;"")"),3)</f>
        <v>3</v>
      </c>
      <c r="H121" s="7"/>
      <c r="I121" s="7" t="str">
        <f ca="1">IFERROR(__xludf.DUMMYFUNCTION("IFERROR(TEXT((REGEXEXTRACT($C121, I$4)),""00""), ""&lt;&gt;"")"),"22")</f>
        <v>22</v>
      </c>
      <c r="J121" s="7" t="str">
        <f ca="1">IFERROR(__xludf.DUMMYFUNCTION("IFERROR(TEXT((REGEXEXTRACT($C121, J$4)),""00""), ""&lt;&gt;"")"),"3A")</f>
        <v>3A</v>
      </c>
      <c r="K121" s="7" t="str">
        <f ca="1">IFERROR(__xludf.DUMMYFUNCTION("IFERROR(TEXT((REGEXEXTRACT($C121, K$4)),""00""), ""&lt;&gt;"")"),"EE")</f>
        <v>EE</v>
      </c>
      <c r="L121" s="7" t="str">
        <f ca="1">IFERROR(__xludf.DUMMYFUNCTION("IFERROR(TEXT((REGEXEXTRACT($C121, L$4)),""00""), ""&lt;&gt;"")"),"FF")</f>
        <v>FF</v>
      </c>
      <c r="M121" s="7" t="str">
        <f ca="1">IFERROR(__xludf.DUMMYFUNCTION("IFERROR(TEXT((REGEXEXTRACT($C121, M$4)),""00""), ""&lt;&gt;"")"),"FF")</f>
        <v>FF</v>
      </c>
      <c r="N121" s="7" t="str">
        <f ca="1">IFERROR(__xludf.DUMMYFUNCTION("IFERROR(TEXT((REGEXEXTRACT($C121, N$4)),""00""), ""&lt;&gt;"")"),"FF")</f>
        <v>FF</v>
      </c>
      <c r="O121" s="7"/>
      <c r="P121" s="7" t="str">
        <f t="shared" ca="1" si="2"/>
        <v/>
      </c>
      <c r="Q121" s="7" t="str">
        <f t="shared" ca="1" si="1"/>
        <v/>
      </c>
      <c r="R121" s="7" t="str">
        <f t="shared" ca="1" si="3"/>
        <v/>
      </c>
      <c r="S121" s="7"/>
      <c r="T121" s="7" t="s">
        <v>292</v>
      </c>
      <c r="U121" s="7"/>
      <c r="V121" s="7"/>
      <c r="W121" s="7"/>
      <c r="X121" s="7"/>
      <c r="Y121" s="7"/>
      <c r="Z121" s="7"/>
      <c r="AA121" s="7"/>
      <c r="AB121" s="7"/>
    </row>
    <row r="122" spans="1:28" x14ac:dyDescent="0.2">
      <c r="A122" s="7" t="s">
        <v>40</v>
      </c>
      <c r="B122" s="8" t="str">
        <f ca="1">IFERROR(__xludf.DUMMYFUNCTION("IFERROR(REGEXEXTRACT($A122, B$4), ""&lt;&gt;"")"),"3D")</f>
        <v>3D</v>
      </c>
      <c r="C122" s="7" t="str">
        <f ca="1">IFERROR(__xludf.DUMMYFUNCTION("IFERROR(REGEXEXTRACT($A122, C$4), ""&lt;&gt;"")"),"01037F2278FFFFFF")</f>
        <v>01037F2278FFFFFF</v>
      </c>
      <c r="D122" s="7"/>
      <c r="E122" s="7" t="str">
        <f ca="1">IFERROR(__xludf.DUMMYFUNCTION("IFERROR(REGEXEXTRACT($C122, E$4), ""&lt;&gt;"")"),"01")</f>
        <v>01</v>
      </c>
      <c r="F122" s="7">
        <f ca="1">IFERROR(__xludf.DUMMYFUNCTION("IFERROR(HEX2DEC(REGEXEXTRACT($C122, F$4)), ""&lt;&gt;"")"),0)</f>
        <v>0</v>
      </c>
      <c r="G122" s="7">
        <f ca="1">IFERROR(__xludf.DUMMYFUNCTION("IFERROR(HEX2DEC(REGEXEXTRACT($C122, G$4)), ""&lt;&gt;"")"),3)</f>
        <v>3</v>
      </c>
      <c r="H122" s="7"/>
      <c r="I122" s="7" t="str">
        <f ca="1">IFERROR(__xludf.DUMMYFUNCTION("IFERROR(TEXT((REGEXEXTRACT($C122, I$4)),""00""), ""&lt;&gt;"")"),"7F")</f>
        <v>7F</v>
      </c>
      <c r="J122" s="7" t="str">
        <f ca="1">IFERROR(__xludf.DUMMYFUNCTION("IFERROR(TEXT((REGEXEXTRACT($C122, J$4)),""00""), ""&lt;&gt;"")"),"22")</f>
        <v>22</v>
      </c>
      <c r="K122" s="7" t="str">
        <f ca="1">IFERROR(__xludf.DUMMYFUNCTION("IFERROR(TEXT((REGEXEXTRACT($C122, K$4)),""00""), ""&lt;&gt;"")"),"78")</f>
        <v>78</v>
      </c>
      <c r="L122" s="7" t="str">
        <f ca="1">IFERROR(__xludf.DUMMYFUNCTION("IFERROR(TEXT((REGEXEXTRACT($C122, L$4)),""00""), ""&lt;&gt;"")"),"FF")</f>
        <v>FF</v>
      </c>
      <c r="M122" s="7" t="str">
        <f ca="1">IFERROR(__xludf.DUMMYFUNCTION("IFERROR(TEXT((REGEXEXTRACT($C122, M$4)),""00""), ""&lt;&gt;"")"),"FF")</f>
        <v>FF</v>
      </c>
      <c r="N122" s="7" t="str">
        <f ca="1">IFERROR(__xludf.DUMMYFUNCTION("IFERROR(TEXT((REGEXEXTRACT($C122, N$4)),""00""), ""&lt;&gt;"")"),"FF")</f>
        <v>FF</v>
      </c>
      <c r="O122" s="7"/>
      <c r="P122" s="7" t="str">
        <f t="shared" ca="1" si="2"/>
        <v/>
      </c>
      <c r="Q122" s="7" t="str">
        <f t="shared" ca="1" si="1"/>
        <v/>
      </c>
      <c r="R122" s="7" t="str">
        <f t="shared" ca="1" si="3"/>
        <v/>
      </c>
      <c r="S122" s="7"/>
      <c r="T122" s="7" t="s">
        <v>280</v>
      </c>
      <c r="U122" s="7"/>
      <c r="V122" s="7"/>
      <c r="W122" s="7"/>
      <c r="X122" s="7"/>
      <c r="Y122" s="7"/>
      <c r="Z122" s="7"/>
      <c r="AA122" s="7"/>
      <c r="AB122" s="7"/>
    </row>
    <row r="123" spans="1:28" x14ac:dyDescent="0.2">
      <c r="A123" s="7" t="s">
        <v>54</v>
      </c>
      <c r="B123" s="8" t="str">
        <f ca="1">IFERROR(__xludf.DUMMYFUNCTION("IFERROR(REGEXEXTRACT($A123, B$4), ""&lt;&gt;"")"),"3D")</f>
        <v>3D</v>
      </c>
      <c r="C123" s="7" t="str">
        <f ca="1">IFERROR(__xludf.DUMMYFUNCTION("IFERROR(REGEXEXTRACT($A123, C$4), ""&lt;&gt;"")"),"011008623AEE0000")</f>
        <v>011008623AEE0000</v>
      </c>
      <c r="D123" s="7"/>
      <c r="E123" s="7" t="str">
        <f ca="1">IFERROR(__xludf.DUMMYFUNCTION("IFERROR(REGEXEXTRACT($C123, E$4), ""&lt;&gt;"")"),"01")</f>
        <v>01</v>
      </c>
      <c r="F123" s="7">
        <f ca="1">IFERROR(__xludf.DUMMYFUNCTION("IFERROR(HEX2DEC(REGEXEXTRACT($C123, F$4)), ""&lt;&gt;"")"),1)</f>
        <v>1</v>
      </c>
      <c r="G123" s="7">
        <f ca="1">IFERROR(__xludf.DUMMYFUNCTION("IFERROR(HEX2DEC(REGEXEXTRACT($C123, G$4)), ""&lt;&gt;"")"),0)</f>
        <v>0</v>
      </c>
      <c r="H123" s="7"/>
      <c r="I123" s="7" t="str">
        <f ca="1">IFERROR(__xludf.DUMMYFUNCTION("IFERROR(TEXT((REGEXEXTRACT($C123, I$4)),""00""), ""&lt;&gt;"")"),"08")</f>
        <v>08</v>
      </c>
      <c r="J123" s="7" t="str">
        <f ca="1">IFERROR(__xludf.DUMMYFUNCTION("IFERROR(TEXT((REGEXEXTRACT($C123, J$4)),""00""), ""&lt;&gt;"")"),"62")</f>
        <v>62</v>
      </c>
      <c r="K123" s="7" t="str">
        <f ca="1">IFERROR(__xludf.DUMMYFUNCTION("IFERROR(TEXT((REGEXEXTRACT($C123, K$4)),""00""), ""&lt;&gt;"")"),"3A")</f>
        <v>3A</v>
      </c>
      <c r="L123" s="7" t="str">
        <f ca="1">IFERROR(__xludf.DUMMYFUNCTION("IFERROR(TEXT((REGEXEXTRACT($C123, L$4)),""00""), ""&lt;&gt;"")"),"EE")</f>
        <v>EE</v>
      </c>
      <c r="M123" s="7" t="str">
        <f ca="1">IFERROR(__xludf.DUMMYFUNCTION("IFERROR(TEXT((REGEXEXTRACT($C123, M$4)),""00""), ""&lt;&gt;"")"),"00")</f>
        <v>00</v>
      </c>
      <c r="N123" s="7" t="str">
        <f ca="1">IFERROR(__xludf.DUMMYFUNCTION("IFERROR(TEXT((REGEXEXTRACT($C123, N$4)),""00""), ""&lt;&gt;"")"),"00")</f>
        <v>00</v>
      </c>
      <c r="O123" s="7"/>
      <c r="P123" s="7" t="str">
        <f t="shared" ca="1" si="2"/>
        <v/>
      </c>
      <c r="Q123" s="7" t="str">
        <f t="shared" ca="1" si="1"/>
        <v/>
      </c>
      <c r="R123" s="7" t="str">
        <f t="shared" ca="1" si="3"/>
        <v/>
      </c>
      <c r="S123" s="7"/>
      <c r="T123" s="7" t="s">
        <v>293</v>
      </c>
      <c r="U123" s="7"/>
      <c r="V123" s="7"/>
      <c r="W123" s="7"/>
      <c r="X123" s="7"/>
      <c r="Y123" s="7"/>
      <c r="Z123" s="7"/>
      <c r="AA123" s="7"/>
      <c r="AB123" s="7"/>
    </row>
    <row r="124" spans="1:28" x14ac:dyDescent="0.2">
      <c r="A124" s="7" t="s">
        <v>42</v>
      </c>
      <c r="B124" s="8" t="str">
        <f ca="1">IFERROR(__xludf.DUMMYFUNCTION("IFERROR(REGEXEXTRACT($A124, B$4), ""&lt;&gt;"")"),"3D")</f>
        <v>3D</v>
      </c>
      <c r="C124" s="7" t="str">
        <f ca="1">IFERROR(__xludf.DUMMYFUNCTION("IFERROR(REGEXEXTRACT($A124, C$4), ""&lt;&gt;"")"),"0121000000FFFFFF")</f>
        <v>0121000000FFFFFF</v>
      </c>
      <c r="D124" s="7"/>
      <c r="E124" s="7" t="str">
        <f ca="1">IFERROR(__xludf.DUMMYFUNCTION("IFERROR(REGEXEXTRACT($C124, E$4), ""&lt;&gt;"")"),"01")</f>
        <v>01</v>
      </c>
      <c r="F124" s="7">
        <f ca="1">IFERROR(__xludf.DUMMYFUNCTION("IFERROR(HEX2DEC(REGEXEXTRACT($C124, F$4)), ""&lt;&gt;"")"),2)</f>
        <v>2</v>
      </c>
      <c r="G124" s="7">
        <f ca="1">IFERROR(__xludf.DUMMYFUNCTION("IFERROR(HEX2DEC(REGEXEXTRACT($C124, G$4)), ""&lt;&gt;"")"),1)</f>
        <v>1</v>
      </c>
      <c r="H124" s="7"/>
      <c r="I124" s="7" t="str">
        <f ca="1">IFERROR(__xludf.DUMMYFUNCTION("IFERROR(TEXT((REGEXEXTRACT($C124, I$4)),""00""), ""&lt;&gt;"")"),"00")</f>
        <v>00</v>
      </c>
      <c r="J124" s="7" t="str">
        <f ca="1">IFERROR(__xludf.DUMMYFUNCTION("IFERROR(TEXT((REGEXEXTRACT($C124, J$4)),""00""), ""&lt;&gt;"")"),"00")</f>
        <v>00</v>
      </c>
      <c r="K124" s="7" t="str">
        <f ca="1">IFERROR(__xludf.DUMMYFUNCTION("IFERROR(TEXT((REGEXEXTRACT($C124, K$4)),""00""), ""&lt;&gt;"")"),"00")</f>
        <v>00</v>
      </c>
      <c r="L124" s="7" t="str">
        <f ca="1">IFERROR(__xludf.DUMMYFUNCTION("IFERROR(TEXT((REGEXEXTRACT($C124, L$4)),""00""), ""&lt;&gt;"")"),"FF")</f>
        <v>FF</v>
      </c>
      <c r="M124" s="7" t="str">
        <f ca="1">IFERROR(__xludf.DUMMYFUNCTION("IFERROR(TEXT((REGEXEXTRACT($C124, M$4)),""00""), ""&lt;&gt;"")"),"FF")</f>
        <v>FF</v>
      </c>
      <c r="N124" s="7" t="str">
        <f ca="1">IFERROR(__xludf.DUMMYFUNCTION("IFERROR(TEXT((REGEXEXTRACT($C124, N$4)),""00""), ""&lt;&gt;"")"),"FF")</f>
        <v>FF</v>
      </c>
      <c r="O124" s="7"/>
      <c r="P124" s="7" t="str">
        <f t="shared" ca="1" si="2"/>
        <v/>
      </c>
      <c r="Q124" s="7" t="str">
        <f t="shared" ca="1" si="1"/>
        <v/>
      </c>
      <c r="R124" s="7" t="str">
        <f t="shared" ca="1" si="3"/>
        <v/>
      </c>
      <c r="S124" s="7"/>
      <c r="T124" s="7" t="s">
        <v>274</v>
      </c>
      <c r="U124" s="7"/>
      <c r="V124" s="7"/>
      <c r="W124" s="7"/>
      <c r="X124" s="7"/>
      <c r="Y124" s="7"/>
      <c r="Z124" s="7"/>
      <c r="AA124" s="7"/>
      <c r="AB124" s="7"/>
    </row>
    <row r="125" spans="1:28" x14ac:dyDescent="0.2">
      <c r="A125" s="7" t="s">
        <v>55</v>
      </c>
      <c r="B125" s="8" t="str">
        <f ca="1">IFERROR(__xludf.DUMMYFUNCTION("IFERROR(REGEXEXTRACT($A125, B$4), ""&lt;&gt;"")"),"3C")</f>
        <v>3C</v>
      </c>
      <c r="C125" s="7" t="str">
        <f ca="1">IFERROR(__xludf.DUMMYFUNCTION("IFERROR(REGEXEXTRACT($A125, C$4), ""&lt;&gt;"")"),"0103223AEFFFFFFF")</f>
        <v>0103223AEFFFFFFF</v>
      </c>
      <c r="D125" s="7"/>
      <c r="E125" s="7" t="str">
        <f ca="1">IFERROR(__xludf.DUMMYFUNCTION("IFERROR(REGEXEXTRACT($C125, E$4), ""&lt;&gt;"")"),"01")</f>
        <v>01</v>
      </c>
      <c r="F125" s="7">
        <f ca="1">IFERROR(__xludf.DUMMYFUNCTION("IFERROR(HEX2DEC(REGEXEXTRACT($C125, F$4)), ""&lt;&gt;"")"),0)</f>
        <v>0</v>
      </c>
      <c r="G125" s="7">
        <f ca="1">IFERROR(__xludf.DUMMYFUNCTION("IFERROR(HEX2DEC(REGEXEXTRACT($C125, G$4)), ""&lt;&gt;"")"),3)</f>
        <v>3</v>
      </c>
      <c r="H125" s="7"/>
      <c r="I125" s="7" t="str">
        <f ca="1">IFERROR(__xludf.DUMMYFUNCTION("IFERROR(TEXT((REGEXEXTRACT($C125, I$4)),""00""), ""&lt;&gt;"")"),"22")</f>
        <v>22</v>
      </c>
      <c r="J125" s="7" t="str">
        <f ca="1">IFERROR(__xludf.DUMMYFUNCTION("IFERROR(TEXT((REGEXEXTRACT($C125, J$4)),""00""), ""&lt;&gt;"")"),"3A")</f>
        <v>3A</v>
      </c>
      <c r="K125" s="7" t="str">
        <f ca="1">IFERROR(__xludf.DUMMYFUNCTION("IFERROR(TEXT((REGEXEXTRACT($C125, K$4)),""00""), ""&lt;&gt;"")"),"EF")</f>
        <v>EF</v>
      </c>
      <c r="L125" s="7" t="str">
        <f ca="1">IFERROR(__xludf.DUMMYFUNCTION("IFERROR(TEXT((REGEXEXTRACT($C125, L$4)),""00""), ""&lt;&gt;"")"),"FF")</f>
        <v>FF</v>
      </c>
      <c r="M125" s="7" t="str">
        <f ca="1">IFERROR(__xludf.DUMMYFUNCTION("IFERROR(TEXT((REGEXEXTRACT($C125, M$4)),""00""), ""&lt;&gt;"")"),"FF")</f>
        <v>FF</v>
      </c>
      <c r="N125" s="7" t="str">
        <f ca="1">IFERROR(__xludf.DUMMYFUNCTION("IFERROR(TEXT((REGEXEXTRACT($C125, N$4)),""00""), ""&lt;&gt;"")"),"FF")</f>
        <v>FF</v>
      </c>
      <c r="O125" s="7"/>
      <c r="P125" s="7" t="str">
        <f t="shared" ca="1" si="2"/>
        <v/>
      </c>
      <c r="Q125" s="7" t="str">
        <f t="shared" ca="1" si="1"/>
        <v/>
      </c>
      <c r="R125" s="7" t="str">
        <f t="shared" ca="1" si="3"/>
        <v/>
      </c>
      <c r="S125" s="7"/>
      <c r="T125" s="7" t="s">
        <v>294</v>
      </c>
      <c r="U125" s="7"/>
      <c r="V125" s="7"/>
      <c r="W125" s="7"/>
      <c r="X125" s="7"/>
      <c r="Y125" s="7"/>
      <c r="Z125" s="7"/>
      <c r="AA125" s="7"/>
      <c r="AB125" s="7"/>
    </row>
    <row r="126" spans="1:28" x14ac:dyDescent="0.2">
      <c r="A126" s="7" t="s">
        <v>40</v>
      </c>
      <c r="B126" s="8" t="str">
        <f ca="1">IFERROR(__xludf.DUMMYFUNCTION("IFERROR(REGEXEXTRACT($A126, B$4), ""&lt;&gt;"")"),"3D")</f>
        <v>3D</v>
      </c>
      <c r="C126" s="7" t="str">
        <f ca="1">IFERROR(__xludf.DUMMYFUNCTION("IFERROR(REGEXEXTRACT($A126, C$4), ""&lt;&gt;"")"),"01037F2278FFFFFF")</f>
        <v>01037F2278FFFFFF</v>
      </c>
      <c r="D126" s="7"/>
      <c r="E126" s="7" t="str">
        <f ca="1">IFERROR(__xludf.DUMMYFUNCTION("IFERROR(REGEXEXTRACT($C126, E$4), ""&lt;&gt;"")"),"01")</f>
        <v>01</v>
      </c>
      <c r="F126" s="7">
        <f ca="1">IFERROR(__xludf.DUMMYFUNCTION("IFERROR(HEX2DEC(REGEXEXTRACT($C126, F$4)), ""&lt;&gt;"")"),0)</f>
        <v>0</v>
      </c>
      <c r="G126" s="7">
        <f ca="1">IFERROR(__xludf.DUMMYFUNCTION("IFERROR(HEX2DEC(REGEXEXTRACT($C126, G$4)), ""&lt;&gt;"")"),3)</f>
        <v>3</v>
      </c>
      <c r="H126" s="7"/>
      <c r="I126" s="7" t="str">
        <f ca="1">IFERROR(__xludf.DUMMYFUNCTION("IFERROR(TEXT((REGEXEXTRACT($C126, I$4)),""00""), ""&lt;&gt;"")"),"7F")</f>
        <v>7F</v>
      </c>
      <c r="J126" s="7" t="str">
        <f ca="1">IFERROR(__xludf.DUMMYFUNCTION("IFERROR(TEXT((REGEXEXTRACT($C126, J$4)),""00""), ""&lt;&gt;"")"),"22")</f>
        <v>22</v>
      </c>
      <c r="K126" s="7" t="str">
        <f ca="1">IFERROR(__xludf.DUMMYFUNCTION("IFERROR(TEXT((REGEXEXTRACT($C126, K$4)),""00""), ""&lt;&gt;"")"),"78")</f>
        <v>78</v>
      </c>
      <c r="L126" s="7" t="str">
        <f ca="1">IFERROR(__xludf.DUMMYFUNCTION("IFERROR(TEXT((REGEXEXTRACT($C126, L$4)),""00""), ""&lt;&gt;"")"),"FF")</f>
        <v>FF</v>
      </c>
      <c r="M126" s="7" t="str">
        <f ca="1">IFERROR(__xludf.DUMMYFUNCTION("IFERROR(TEXT((REGEXEXTRACT($C126, M$4)),""00""), ""&lt;&gt;"")"),"FF")</f>
        <v>FF</v>
      </c>
      <c r="N126" s="7" t="str">
        <f ca="1">IFERROR(__xludf.DUMMYFUNCTION("IFERROR(TEXT((REGEXEXTRACT($C126, N$4)),""00""), ""&lt;&gt;"")"),"FF")</f>
        <v>FF</v>
      </c>
      <c r="O126" s="7"/>
      <c r="P126" s="7" t="str">
        <f t="shared" ca="1" si="2"/>
        <v/>
      </c>
      <c r="Q126" s="7" t="str">
        <f t="shared" ca="1" si="1"/>
        <v/>
      </c>
      <c r="R126" s="7" t="str">
        <f t="shared" ca="1" si="3"/>
        <v/>
      </c>
      <c r="S126" s="7"/>
      <c r="T126" s="7" t="s">
        <v>280</v>
      </c>
      <c r="U126" s="7"/>
      <c r="V126" s="7"/>
      <c r="W126" s="7"/>
      <c r="X126" s="7"/>
      <c r="Y126" s="7"/>
      <c r="Z126" s="7"/>
      <c r="AA126" s="7"/>
      <c r="AB126" s="7"/>
    </row>
    <row r="127" spans="1:28" x14ac:dyDescent="0.2">
      <c r="A127" s="7" t="s">
        <v>56</v>
      </c>
      <c r="B127" s="8" t="str">
        <f ca="1">IFERROR(__xludf.DUMMYFUNCTION("IFERROR(REGEXEXTRACT($A127, B$4), ""&lt;&gt;"")"),"3D")</f>
        <v>3D</v>
      </c>
      <c r="C127" s="7" t="str">
        <f ca="1">IFERROR(__xludf.DUMMYFUNCTION("IFERROR(REGEXEXTRACT($A127, C$4), ""&lt;&gt;"")"),"011008623AEF0000")</f>
        <v>011008623AEF0000</v>
      </c>
      <c r="D127" s="7"/>
      <c r="E127" s="7" t="str">
        <f ca="1">IFERROR(__xludf.DUMMYFUNCTION("IFERROR(REGEXEXTRACT($C127, E$4), ""&lt;&gt;"")"),"01")</f>
        <v>01</v>
      </c>
      <c r="F127" s="7">
        <f ca="1">IFERROR(__xludf.DUMMYFUNCTION("IFERROR(HEX2DEC(REGEXEXTRACT($C127, F$4)), ""&lt;&gt;"")"),1)</f>
        <v>1</v>
      </c>
      <c r="G127" s="7">
        <f ca="1">IFERROR(__xludf.DUMMYFUNCTION("IFERROR(HEX2DEC(REGEXEXTRACT($C127, G$4)), ""&lt;&gt;"")"),0)</f>
        <v>0</v>
      </c>
      <c r="H127" s="7"/>
      <c r="I127" s="7" t="str">
        <f ca="1">IFERROR(__xludf.DUMMYFUNCTION("IFERROR(TEXT((REGEXEXTRACT($C127, I$4)),""00""), ""&lt;&gt;"")"),"08")</f>
        <v>08</v>
      </c>
      <c r="J127" s="7" t="str">
        <f ca="1">IFERROR(__xludf.DUMMYFUNCTION("IFERROR(TEXT((REGEXEXTRACT($C127, J$4)),""00""), ""&lt;&gt;"")"),"62")</f>
        <v>62</v>
      </c>
      <c r="K127" s="7" t="str">
        <f ca="1">IFERROR(__xludf.DUMMYFUNCTION("IFERROR(TEXT((REGEXEXTRACT($C127, K$4)),""00""), ""&lt;&gt;"")"),"3A")</f>
        <v>3A</v>
      </c>
      <c r="L127" s="7" t="str">
        <f ca="1">IFERROR(__xludf.DUMMYFUNCTION("IFERROR(TEXT((REGEXEXTRACT($C127, L$4)),""00""), ""&lt;&gt;"")"),"EF")</f>
        <v>EF</v>
      </c>
      <c r="M127" s="7" t="str">
        <f ca="1">IFERROR(__xludf.DUMMYFUNCTION("IFERROR(TEXT((REGEXEXTRACT($C127, M$4)),""00""), ""&lt;&gt;"")"),"00")</f>
        <v>00</v>
      </c>
      <c r="N127" s="7" t="str">
        <f ca="1">IFERROR(__xludf.DUMMYFUNCTION("IFERROR(TEXT((REGEXEXTRACT($C127, N$4)),""00""), ""&lt;&gt;"")"),"00")</f>
        <v>00</v>
      </c>
      <c r="O127" s="7"/>
      <c r="P127" s="7" t="str">
        <f t="shared" ca="1" si="2"/>
        <v/>
      </c>
      <c r="Q127" s="7" t="str">
        <f t="shared" ca="1" si="1"/>
        <v/>
      </c>
      <c r="R127" s="7" t="str">
        <f t="shared" ca="1" si="3"/>
        <v/>
      </c>
      <c r="S127" s="7"/>
      <c r="T127" s="7" t="s">
        <v>295</v>
      </c>
      <c r="U127" s="7"/>
      <c r="V127" s="7"/>
      <c r="W127" s="7"/>
      <c r="X127" s="7"/>
      <c r="Y127" s="7"/>
      <c r="Z127" s="7"/>
      <c r="AA127" s="7"/>
      <c r="AB127" s="7"/>
    </row>
    <row r="128" spans="1:28" x14ac:dyDescent="0.2">
      <c r="A128" s="7" t="s">
        <v>42</v>
      </c>
      <c r="B128" s="8" t="str">
        <f ca="1">IFERROR(__xludf.DUMMYFUNCTION("IFERROR(REGEXEXTRACT($A128, B$4), ""&lt;&gt;"")"),"3D")</f>
        <v>3D</v>
      </c>
      <c r="C128" s="7" t="str">
        <f ca="1">IFERROR(__xludf.DUMMYFUNCTION("IFERROR(REGEXEXTRACT($A128, C$4), ""&lt;&gt;"")"),"0121000000FFFFFF")</f>
        <v>0121000000FFFFFF</v>
      </c>
      <c r="D128" s="7"/>
      <c r="E128" s="7" t="str">
        <f ca="1">IFERROR(__xludf.DUMMYFUNCTION("IFERROR(REGEXEXTRACT($C128, E$4), ""&lt;&gt;"")"),"01")</f>
        <v>01</v>
      </c>
      <c r="F128" s="7">
        <f ca="1">IFERROR(__xludf.DUMMYFUNCTION("IFERROR(HEX2DEC(REGEXEXTRACT($C128, F$4)), ""&lt;&gt;"")"),2)</f>
        <v>2</v>
      </c>
      <c r="G128" s="7">
        <f ca="1">IFERROR(__xludf.DUMMYFUNCTION("IFERROR(HEX2DEC(REGEXEXTRACT($C128, G$4)), ""&lt;&gt;"")"),1)</f>
        <v>1</v>
      </c>
      <c r="H128" s="7"/>
      <c r="I128" s="7" t="str">
        <f ca="1">IFERROR(__xludf.DUMMYFUNCTION("IFERROR(TEXT((REGEXEXTRACT($C128, I$4)),""00""), ""&lt;&gt;"")"),"00")</f>
        <v>00</v>
      </c>
      <c r="J128" s="7" t="str">
        <f ca="1">IFERROR(__xludf.DUMMYFUNCTION("IFERROR(TEXT((REGEXEXTRACT($C128, J$4)),""00""), ""&lt;&gt;"")"),"00")</f>
        <v>00</v>
      </c>
      <c r="K128" s="7" t="str">
        <f ca="1">IFERROR(__xludf.DUMMYFUNCTION("IFERROR(TEXT((REGEXEXTRACT($C128, K$4)),""00""), ""&lt;&gt;"")"),"00")</f>
        <v>00</v>
      </c>
      <c r="L128" s="7" t="str">
        <f ca="1">IFERROR(__xludf.DUMMYFUNCTION("IFERROR(TEXT((REGEXEXTRACT($C128, L$4)),""00""), ""&lt;&gt;"")"),"FF")</f>
        <v>FF</v>
      </c>
      <c r="M128" s="7" t="str">
        <f ca="1">IFERROR(__xludf.DUMMYFUNCTION("IFERROR(TEXT((REGEXEXTRACT($C128, M$4)),""00""), ""&lt;&gt;"")"),"FF")</f>
        <v>FF</v>
      </c>
      <c r="N128" s="7" t="str">
        <f ca="1">IFERROR(__xludf.DUMMYFUNCTION("IFERROR(TEXT((REGEXEXTRACT($C128, N$4)),""00""), ""&lt;&gt;"")"),"FF")</f>
        <v>FF</v>
      </c>
      <c r="O128" s="7"/>
      <c r="P128" s="7" t="str">
        <f t="shared" ca="1" si="2"/>
        <v/>
      </c>
      <c r="Q128" s="7" t="str">
        <f t="shared" ca="1" si="1"/>
        <v/>
      </c>
      <c r="R128" s="7" t="str">
        <f t="shared" ca="1" si="3"/>
        <v/>
      </c>
      <c r="S128" s="7"/>
      <c r="T128" s="7" t="s">
        <v>274</v>
      </c>
      <c r="U128" s="7"/>
      <c r="V128" s="7"/>
      <c r="W128" s="7"/>
      <c r="X128" s="7"/>
      <c r="Y128" s="7"/>
      <c r="Z128" s="7"/>
      <c r="AA128" s="7"/>
      <c r="AB128" s="7"/>
    </row>
    <row r="129" spans="1:28" x14ac:dyDescent="0.2">
      <c r="A129" s="7" t="s">
        <v>57</v>
      </c>
      <c r="B129" s="8" t="str">
        <f ca="1">IFERROR(__xludf.DUMMYFUNCTION("IFERROR(REGEXEXTRACT($A129, B$4), ""&lt;&gt;"")"),"3C")</f>
        <v>3C</v>
      </c>
      <c r="C129" s="7" t="str">
        <f ca="1">IFERROR(__xludf.DUMMYFUNCTION("IFERROR(REGEXEXTRACT($A129, C$4), ""&lt;&gt;"")"),"0103223AF0FFFFFF")</f>
        <v>0103223AF0FFFFFF</v>
      </c>
      <c r="D129" s="7"/>
      <c r="E129" s="7" t="str">
        <f ca="1">IFERROR(__xludf.DUMMYFUNCTION("IFERROR(REGEXEXTRACT($C129, E$4), ""&lt;&gt;"")"),"01")</f>
        <v>01</v>
      </c>
      <c r="F129" s="7">
        <f ca="1">IFERROR(__xludf.DUMMYFUNCTION("IFERROR(HEX2DEC(REGEXEXTRACT($C129, F$4)), ""&lt;&gt;"")"),0)</f>
        <v>0</v>
      </c>
      <c r="G129" s="7">
        <f ca="1">IFERROR(__xludf.DUMMYFUNCTION("IFERROR(HEX2DEC(REGEXEXTRACT($C129, G$4)), ""&lt;&gt;"")"),3)</f>
        <v>3</v>
      </c>
      <c r="H129" s="7"/>
      <c r="I129" s="7" t="str">
        <f ca="1">IFERROR(__xludf.DUMMYFUNCTION("IFERROR(TEXT((REGEXEXTRACT($C129, I$4)),""00""), ""&lt;&gt;"")"),"22")</f>
        <v>22</v>
      </c>
      <c r="J129" s="7" t="str">
        <f ca="1">IFERROR(__xludf.DUMMYFUNCTION("IFERROR(TEXT((REGEXEXTRACT($C129, J$4)),""00""), ""&lt;&gt;"")"),"3A")</f>
        <v>3A</v>
      </c>
      <c r="K129" s="7" t="str">
        <f ca="1">IFERROR(__xludf.DUMMYFUNCTION("IFERROR(TEXT((REGEXEXTRACT($C129, K$4)),""00""), ""&lt;&gt;"")"),"F0")</f>
        <v>F0</v>
      </c>
      <c r="L129" s="7" t="str">
        <f ca="1">IFERROR(__xludf.DUMMYFUNCTION("IFERROR(TEXT((REGEXEXTRACT($C129, L$4)),""00""), ""&lt;&gt;"")"),"FF")</f>
        <v>FF</v>
      </c>
      <c r="M129" s="7" t="str">
        <f ca="1">IFERROR(__xludf.DUMMYFUNCTION("IFERROR(TEXT((REGEXEXTRACT($C129, M$4)),""00""), ""&lt;&gt;"")"),"FF")</f>
        <v>FF</v>
      </c>
      <c r="N129" s="7" t="str">
        <f ca="1">IFERROR(__xludf.DUMMYFUNCTION("IFERROR(TEXT((REGEXEXTRACT($C129, N$4)),""00""), ""&lt;&gt;"")"),"FF")</f>
        <v>FF</v>
      </c>
      <c r="O129" s="7"/>
      <c r="P129" s="7" t="str">
        <f t="shared" ca="1" si="2"/>
        <v/>
      </c>
      <c r="Q129" s="7" t="str">
        <f t="shared" ca="1" si="1"/>
        <v/>
      </c>
      <c r="R129" s="7" t="str">
        <f t="shared" ca="1" si="3"/>
        <v/>
      </c>
      <c r="S129" s="7"/>
      <c r="T129" s="7" t="s">
        <v>296</v>
      </c>
      <c r="U129" s="7"/>
      <c r="V129" s="7"/>
      <c r="W129" s="7"/>
      <c r="X129" s="7"/>
      <c r="Y129" s="7"/>
      <c r="Z129" s="7"/>
      <c r="AA129" s="7"/>
      <c r="AB129" s="7"/>
    </row>
    <row r="130" spans="1:28" x14ac:dyDescent="0.2">
      <c r="A130" s="7" t="s">
        <v>40</v>
      </c>
      <c r="B130" s="8" t="str">
        <f ca="1">IFERROR(__xludf.DUMMYFUNCTION("IFERROR(REGEXEXTRACT($A130, B$4), ""&lt;&gt;"")"),"3D")</f>
        <v>3D</v>
      </c>
      <c r="C130" s="7" t="str">
        <f ca="1">IFERROR(__xludf.DUMMYFUNCTION("IFERROR(REGEXEXTRACT($A130, C$4), ""&lt;&gt;"")"),"01037F2278FFFFFF")</f>
        <v>01037F2278FFFFFF</v>
      </c>
      <c r="D130" s="7"/>
      <c r="E130" s="7" t="str">
        <f ca="1">IFERROR(__xludf.DUMMYFUNCTION("IFERROR(REGEXEXTRACT($C130, E$4), ""&lt;&gt;"")"),"01")</f>
        <v>01</v>
      </c>
      <c r="F130" s="7">
        <f ca="1">IFERROR(__xludf.DUMMYFUNCTION("IFERROR(HEX2DEC(REGEXEXTRACT($C130, F$4)), ""&lt;&gt;"")"),0)</f>
        <v>0</v>
      </c>
      <c r="G130" s="7">
        <f ca="1">IFERROR(__xludf.DUMMYFUNCTION("IFERROR(HEX2DEC(REGEXEXTRACT($C130, G$4)), ""&lt;&gt;"")"),3)</f>
        <v>3</v>
      </c>
      <c r="H130" s="7"/>
      <c r="I130" s="7" t="str">
        <f ca="1">IFERROR(__xludf.DUMMYFUNCTION("IFERROR(TEXT((REGEXEXTRACT($C130, I$4)),""00""), ""&lt;&gt;"")"),"7F")</f>
        <v>7F</v>
      </c>
      <c r="J130" s="7" t="str">
        <f ca="1">IFERROR(__xludf.DUMMYFUNCTION("IFERROR(TEXT((REGEXEXTRACT($C130, J$4)),""00""), ""&lt;&gt;"")"),"22")</f>
        <v>22</v>
      </c>
      <c r="K130" s="7" t="str">
        <f ca="1">IFERROR(__xludf.DUMMYFUNCTION("IFERROR(TEXT((REGEXEXTRACT($C130, K$4)),""00""), ""&lt;&gt;"")"),"78")</f>
        <v>78</v>
      </c>
      <c r="L130" s="7" t="str">
        <f ca="1">IFERROR(__xludf.DUMMYFUNCTION("IFERROR(TEXT((REGEXEXTRACT($C130, L$4)),""00""), ""&lt;&gt;"")"),"FF")</f>
        <v>FF</v>
      </c>
      <c r="M130" s="7" t="str">
        <f ca="1">IFERROR(__xludf.DUMMYFUNCTION("IFERROR(TEXT((REGEXEXTRACT($C130, M$4)),""00""), ""&lt;&gt;"")"),"FF")</f>
        <v>FF</v>
      </c>
      <c r="N130" s="7" t="str">
        <f ca="1">IFERROR(__xludf.DUMMYFUNCTION("IFERROR(TEXT((REGEXEXTRACT($C130, N$4)),""00""), ""&lt;&gt;"")"),"FF")</f>
        <v>FF</v>
      </c>
      <c r="O130" s="7"/>
      <c r="P130" s="7" t="str">
        <f t="shared" ca="1" si="2"/>
        <v/>
      </c>
      <c r="Q130" s="7" t="str">
        <f t="shared" ca="1" si="1"/>
        <v/>
      </c>
      <c r="R130" s="7" t="str">
        <f t="shared" ca="1" si="3"/>
        <v/>
      </c>
      <c r="S130" s="7"/>
      <c r="T130" s="7" t="s">
        <v>280</v>
      </c>
      <c r="U130" s="7"/>
      <c r="V130" s="7"/>
      <c r="W130" s="7"/>
      <c r="X130" s="7"/>
      <c r="Y130" s="7"/>
      <c r="Z130" s="7"/>
      <c r="AA130" s="7"/>
      <c r="AB130" s="7"/>
    </row>
    <row r="131" spans="1:28" x14ac:dyDescent="0.2">
      <c r="A131" s="7" t="s">
        <v>58</v>
      </c>
      <c r="B131" s="8" t="str">
        <f ca="1">IFERROR(__xludf.DUMMYFUNCTION("IFERROR(REGEXEXTRACT($A131, B$4), ""&lt;&gt;"")"),"3D")</f>
        <v>3D</v>
      </c>
      <c r="C131" s="7" t="str">
        <f ca="1">IFERROR(__xludf.DUMMYFUNCTION("IFERROR(REGEXEXTRACT($A131, C$4), ""&lt;&gt;"")"),"011008623AF00000")</f>
        <v>011008623AF00000</v>
      </c>
      <c r="D131" s="7"/>
      <c r="E131" s="7" t="str">
        <f ca="1">IFERROR(__xludf.DUMMYFUNCTION("IFERROR(REGEXEXTRACT($C131, E$4), ""&lt;&gt;"")"),"01")</f>
        <v>01</v>
      </c>
      <c r="F131" s="7">
        <f ca="1">IFERROR(__xludf.DUMMYFUNCTION("IFERROR(HEX2DEC(REGEXEXTRACT($C131, F$4)), ""&lt;&gt;"")"),1)</f>
        <v>1</v>
      </c>
      <c r="G131" s="7">
        <f ca="1">IFERROR(__xludf.DUMMYFUNCTION("IFERROR(HEX2DEC(REGEXEXTRACT($C131, G$4)), ""&lt;&gt;"")"),0)</f>
        <v>0</v>
      </c>
      <c r="H131" s="7"/>
      <c r="I131" s="7" t="str">
        <f ca="1">IFERROR(__xludf.DUMMYFUNCTION("IFERROR(TEXT((REGEXEXTRACT($C131, I$4)),""00""), ""&lt;&gt;"")"),"08")</f>
        <v>08</v>
      </c>
      <c r="J131" s="7" t="str">
        <f ca="1">IFERROR(__xludf.DUMMYFUNCTION("IFERROR(TEXT((REGEXEXTRACT($C131, J$4)),""00""), ""&lt;&gt;"")"),"62")</f>
        <v>62</v>
      </c>
      <c r="K131" s="7" t="str">
        <f ca="1">IFERROR(__xludf.DUMMYFUNCTION("IFERROR(TEXT((REGEXEXTRACT($C131, K$4)),""00""), ""&lt;&gt;"")"),"3A")</f>
        <v>3A</v>
      </c>
      <c r="L131" s="7" t="str">
        <f ca="1">IFERROR(__xludf.DUMMYFUNCTION("IFERROR(TEXT((REGEXEXTRACT($C131, L$4)),""00""), ""&lt;&gt;"")"),"F0")</f>
        <v>F0</v>
      </c>
      <c r="M131" s="7" t="str">
        <f ca="1">IFERROR(__xludf.DUMMYFUNCTION("IFERROR(TEXT((REGEXEXTRACT($C131, M$4)),""00""), ""&lt;&gt;"")"),"00")</f>
        <v>00</v>
      </c>
      <c r="N131" s="7" t="str">
        <f ca="1">IFERROR(__xludf.DUMMYFUNCTION("IFERROR(TEXT((REGEXEXTRACT($C131, N$4)),""00""), ""&lt;&gt;"")"),"00")</f>
        <v>00</v>
      </c>
      <c r="O131" s="7"/>
      <c r="P131" s="7" t="str">
        <f t="shared" ca="1" si="2"/>
        <v/>
      </c>
      <c r="Q131" s="7" t="str">
        <f t="shared" ca="1" si="1"/>
        <v/>
      </c>
      <c r="R131" s="7" t="str">
        <f t="shared" ca="1" si="3"/>
        <v/>
      </c>
      <c r="S131" s="7"/>
      <c r="T131" s="7" t="s">
        <v>297</v>
      </c>
      <c r="U131" s="7"/>
      <c r="V131" s="7"/>
      <c r="W131" s="7"/>
      <c r="X131" s="7"/>
      <c r="Y131" s="7"/>
      <c r="Z131" s="7"/>
      <c r="AA131" s="7"/>
      <c r="AB131" s="7"/>
    </row>
    <row r="132" spans="1:28" x14ac:dyDescent="0.2">
      <c r="A132" s="7" t="s">
        <v>42</v>
      </c>
      <c r="B132" s="8" t="str">
        <f ca="1">IFERROR(__xludf.DUMMYFUNCTION("IFERROR(REGEXEXTRACT($A132, B$4), ""&lt;&gt;"")"),"3D")</f>
        <v>3D</v>
      </c>
      <c r="C132" s="7" t="str">
        <f ca="1">IFERROR(__xludf.DUMMYFUNCTION("IFERROR(REGEXEXTRACT($A132, C$4), ""&lt;&gt;"")"),"0121000000FFFFFF")</f>
        <v>0121000000FFFFFF</v>
      </c>
      <c r="D132" s="7"/>
      <c r="E132" s="7" t="str">
        <f ca="1">IFERROR(__xludf.DUMMYFUNCTION("IFERROR(REGEXEXTRACT($C132, E$4), ""&lt;&gt;"")"),"01")</f>
        <v>01</v>
      </c>
      <c r="F132" s="7">
        <f ca="1">IFERROR(__xludf.DUMMYFUNCTION("IFERROR(HEX2DEC(REGEXEXTRACT($C132, F$4)), ""&lt;&gt;"")"),2)</f>
        <v>2</v>
      </c>
      <c r="G132" s="7">
        <f ca="1">IFERROR(__xludf.DUMMYFUNCTION("IFERROR(HEX2DEC(REGEXEXTRACT($C132, G$4)), ""&lt;&gt;"")"),1)</f>
        <v>1</v>
      </c>
      <c r="H132" s="7"/>
      <c r="I132" s="7" t="str">
        <f ca="1">IFERROR(__xludf.DUMMYFUNCTION("IFERROR(TEXT((REGEXEXTRACT($C132, I$4)),""00""), ""&lt;&gt;"")"),"00")</f>
        <v>00</v>
      </c>
      <c r="J132" s="7" t="str">
        <f ca="1">IFERROR(__xludf.DUMMYFUNCTION("IFERROR(TEXT((REGEXEXTRACT($C132, J$4)),""00""), ""&lt;&gt;"")"),"00")</f>
        <v>00</v>
      </c>
      <c r="K132" s="7" t="str">
        <f ca="1">IFERROR(__xludf.DUMMYFUNCTION("IFERROR(TEXT((REGEXEXTRACT($C132, K$4)),""00""), ""&lt;&gt;"")"),"00")</f>
        <v>00</v>
      </c>
      <c r="L132" s="7" t="str">
        <f ca="1">IFERROR(__xludf.DUMMYFUNCTION("IFERROR(TEXT((REGEXEXTRACT($C132, L$4)),""00""), ""&lt;&gt;"")"),"FF")</f>
        <v>FF</v>
      </c>
      <c r="M132" s="7" t="str">
        <f ca="1">IFERROR(__xludf.DUMMYFUNCTION("IFERROR(TEXT((REGEXEXTRACT($C132, M$4)),""00""), ""&lt;&gt;"")"),"FF")</f>
        <v>FF</v>
      </c>
      <c r="N132" s="7" t="str">
        <f ca="1">IFERROR(__xludf.DUMMYFUNCTION("IFERROR(TEXT((REGEXEXTRACT($C132, N$4)),""00""), ""&lt;&gt;"")"),"FF")</f>
        <v>FF</v>
      </c>
      <c r="O132" s="7"/>
      <c r="P132" s="7" t="str">
        <f t="shared" ca="1" si="2"/>
        <v/>
      </c>
      <c r="Q132" s="7" t="str">
        <f t="shared" ca="1" si="1"/>
        <v/>
      </c>
      <c r="R132" s="7" t="str">
        <f t="shared" ca="1" si="3"/>
        <v/>
      </c>
      <c r="S132" s="7"/>
      <c r="T132" s="7" t="s">
        <v>274</v>
      </c>
      <c r="U132" s="7"/>
      <c r="V132" s="7"/>
      <c r="W132" s="7"/>
      <c r="X132" s="7"/>
      <c r="Y132" s="7"/>
      <c r="Z132" s="7"/>
      <c r="AA132" s="7"/>
      <c r="AB132" s="7"/>
    </row>
    <row r="133" spans="1:28" x14ac:dyDescent="0.2">
      <c r="A133" s="7" t="s">
        <v>59</v>
      </c>
      <c r="B133" s="8" t="str">
        <f ca="1">IFERROR(__xludf.DUMMYFUNCTION("IFERROR(REGEXEXTRACT($A133, B$4), ""&lt;&gt;"")"),"3C")</f>
        <v>3C</v>
      </c>
      <c r="C133" s="7" t="str">
        <f ca="1">IFERROR(__xludf.DUMMYFUNCTION("IFERROR(REGEXEXTRACT($A133, C$4), ""&lt;&gt;"")"),"0103223AF1FFFFFF")</f>
        <v>0103223AF1FFFFFF</v>
      </c>
      <c r="D133" s="7"/>
      <c r="E133" s="7" t="str">
        <f ca="1">IFERROR(__xludf.DUMMYFUNCTION("IFERROR(REGEXEXTRACT($C133, E$4), ""&lt;&gt;"")"),"01")</f>
        <v>01</v>
      </c>
      <c r="F133" s="7">
        <f ca="1">IFERROR(__xludf.DUMMYFUNCTION("IFERROR(HEX2DEC(REGEXEXTRACT($C133, F$4)), ""&lt;&gt;"")"),0)</f>
        <v>0</v>
      </c>
      <c r="G133" s="7">
        <f ca="1">IFERROR(__xludf.DUMMYFUNCTION("IFERROR(HEX2DEC(REGEXEXTRACT($C133, G$4)), ""&lt;&gt;"")"),3)</f>
        <v>3</v>
      </c>
      <c r="H133" s="7"/>
      <c r="I133" s="7" t="str">
        <f ca="1">IFERROR(__xludf.DUMMYFUNCTION("IFERROR(TEXT((REGEXEXTRACT($C133, I$4)),""00""), ""&lt;&gt;"")"),"22")</f>
        <v>22</v>
      </c>
      <c r="J133" s="7" t="str">
        <f ca="1">IFERROR(__xludf.DUMMYFUNCTION("IFERROR(TEXT((REGEXEXTRACT($C133, J$4)),""00""), ""&lt;&gt;"")"),"3A")</f>
        <v>3A</v>
      </c>
      <c r="K133" s="7" t="str">
        <f ca="1">IFERROR(__xludf.DUMMYFUNCTION("IFERROR(TEXT((REGEXEXTRACT($C133, K$4)),""00""), ""&lt;&gt;"")"),"F1")</f>
        <v>F1</v>
      </c>
      <c r="L133" s="7" t="str">
        <f ca="1">IFERROR(__xludf.DUMMYFUNCTION("IFERROR(TEXT((REGEXEXTRACT($C133, L$4)),""00""), ""&lt;&gt;"")"),"FF")</f>
        <v>FF</v>
      </c>
      <c r="M133" s="7" t="str">
        <f ca="1">IFERROR(__xludf.DUMMYFUNCTION("IFERROR(TEXT((REGEXEXTRACT($C133, M$4)),""00""), ""&lt;&gt;"")"),"FF")</f>
        <v>FF</v>
      </c>
      <c r="N133" s="7" t="str">
        <f ca="1">IFERROR(__xludf.DUMMYFUNCTION("IFERROR(TEXT((REGEXEXTRACT($C133, N$4)),""00""), ""&lt;&gt;"")"),"FF")</f>
        <v>FF</v>
      </c>
      <c r="O133" s="7"/>
      <c r="P133" s="7" t="str">
        <f t="shared" ca="1" si="2"/>
        <v/>
      </c>
      <c r="Q133" s="7" t="str">
        <f t="shared" ca="1" si="1"/>
        <v/>
      </c>
      <c r="R133" s="7" t="str">
        <f t="shared" ca="1" si="3"/>
        <v/>
      </c>
      <c r="S133" s="7"/>
      <c r="T133" s="7" t="s">
        <v>298</v>
      </c>
      <c r="U133" s="7"/>
      <c r="V133" s="7"/>
      <c r="W133" s="7"/>
      <c r="X133" s="7"/>
      <c r="Y133" s="7"/>
      <c r="Z133" s="7"/>
      <c r="AA133" s="7"/>
      <c r="AB133" s="7"/>
    </row>
    <row r="134" spans="1:28" x14ac:dyDescent="0.2">
      <c r="A134" s="7" t="s">
        <v>40</v>
      </c>
      <c r="B134" s="8" t="str">
        <f ca="1">IFERROR(__xludf.DUMMYFUNCTION("IFERROR(REGEXEXTRACT($A134, B$4), ""&lt;&gt;"")"),"3D")</f>
        <v>3D</v>
      </c>
      <c r="C134" s="7" t="str">
        <f ca="1">IFERROR(__xludf.DUMMYFUNCTION("IFERROR(REGEXEXTRACT($A134, C$4), ""&lt;&gt;"")"),"01037F2278FFFFFF")</f>
        <v>01037F2278FFFFFF</v>
      </c>
      <c r="D134" s="7"/>
      <c r="E134" s="7" t="str">
        <f ca="1">IFERROR(__xludf.DUMMYFUNCTION("IFERROR(REGEXEXTRACT($C134, E$4), ""&lt;&gt;"")"),"01")</f>
        <v>01</v>
      </c>
      <c r="F134" s="7">
        <f ca="1">IFERROR(__xludf.DUMMYFUNCTION("IFERROR(HEX2DEC(REGEXEXTRACT($C134, F$4)), ""&lt;&gt;"")"),0)</f>
        <v>0</v>
      </c>
      <c r="G134" s="7">
        <f ca="1">IFERROR(__xludf.DUMMYFUNCTION("IFERROR(HEX2DEC(REGEXEXTRACT($C134, G$4)), ""&lt;&gt;"")"),3)</f>
        <v>3</v>
      </c>
      <c r="H134" s="7"/>
      <c r="I134" s="7" t="str">
        <f ca="1">IFERROR(__xludf.DUMMYFUNCTION("IFERROR(TEXT((REGEXEXTRACT($C134, I$4)),""00""), ""&lt;&gt;"")"),"7F")</f>
        <v>7F</v>
      </c>
      <c r="J134" s="7" t="str">
        <f ca="1">IFERROR(__xludf.DUMMYFUNCTION("IFERROR(TEXT((REGEXEXTRACT($C134, J$4)),""00""), ""&lt;&gt;"")"),"22")</f>
        <v>22</v>
      </c>
      <c r="K134" s="7" t="str">
        <f ca="1">IFERROR(__xludf.DUMMYFUNCTION("IFERROR(TEXT((REGEXEXTRACT($C134, K$4)),""00""), ""&lt;&gt;"")"),"78")</f>
        <v>78</v>
      </c>
      <c r="L134" s="7" t="str">
        <f ca="1">IFERROR(__xludf.DUMMYFUNCTION("IFERROR(TEXT((REGEXEXTRACT($C134, L$4)),""00""), ""&lt;&gt;"")"),"FF")</f>
        <v>FF</v>
      </c>
      <c r="M134" s="7" t="str">
        <f ca="1">IFERROR(__xludf.DUMMYFUNCTION("IFERROR(TEXT((REGEXEXTRACT($C134, M$4)),""00""), ""&lt;&gt;"")"),"FF")</f>
        <v>FF</v>
      </c>
      <c r="N134" s="7" t="str">
        <f ca="1">IFERROR(__xludf.DUMMYFUNCTION("IFERROR(TEXT((REGEXEXTRACT($C134, N$4)),""00""), ""&lt;&gt;"")"),"FF")</f>
        <v>FF</v>
      </c>
      <c r="O134" s="7"/>
      <c r="P134" s="7" t="str">
        <f t="shared" ca="1" si="2"/>
        <v/>
      </c>
      <c r="Q134" s="7" t="str">
        <f t="shared" ca="1" si="1"/>
        <v/>
      </c>
      <c r="R134" s="7" t="str">
        <f t="shared" ca="1" si="3"/>
        <v/>
      </c>
      <c r="S134" s="7"/>
      <c r="T134" s="7" t="s">
        <v>280</v>
      </c>
      <c r="U134" s="7"/>
      <c r="V134" s="7"/>
      <c r="W134" s="7"/>
      <c r="X134" s="7"/>
      <c r="Y134" s="7"/>
      <c r="Z134" s="7"/>
      <c r="AA134" s="7"/>
      <c r="AB134" s="7"/>
    </row>
    <row r="135" spans="1:28" x14ac:dyDescent="0.2">
      <c r="A135" s="7" t="s">
        <v>60</v>
      </c>
      <c r="B135" s="8" t="str">
        <f ca="1">IFERROR(__xludf.DUMMYFUNCTION("IFERROR(REGEXEXTRACT($A135, B$4), ""&lt;&gt;"")"),"3D")</f>
        <v>3D</v>
      </c>
      <c r="C135" s="7" t="str">
        <f ca="1">IFERROR(__xludf.DUMMYFUNCTION("IFERROR(REGEXEXTRACT($A135, C$4), ""&lt;&gt;"")"),"011008623AF10000")</f>
        <v>011008623AF10000</v>
      </c>
      <c r="D135" s="7"/>
      <c r="E135" s="7" t="str">
        <f ca="1">IFERROR(__xludf.DUMMYFUNCTION("IFERROR(REGEXEXTRACT($C135, E$4), ""&lt;&gt;"")"),"01")</f>
        <v>01</v>
      </c>
      <c r="F135" s="7">
        <f ca="1">IFERROR(__xludf.DUMMYFUNCTION("IFERROR(HEX2DEC(REGEXEXTRACT($C135, F$4)), ""&lt;&gt;"")"),1)</f>
        <v>1</v>
      </c>
      <c r="G135" s="7">
        <f ca="1">IFERROR(__xludf.DUMMYFUNCTION("IFERROR(HEX2DEC(REGEXEXTRACT($C135, G$4)), ""&lt;&gt;"")"),0)</f>
        <v>0</v>
      </c>
      <c r="H135" s="7"/>
      <c r="I135" s="7" t="str">
        <f ca="1">IFERROR(__xludf.DUMMYFUNCTION("IFERROR(TEXT((REGEXEXTRACT($C135, I$4)),""00""), ""&lt;&gt;"")"),"08")</f>
        <v>08</v>
      </c>
      <c r="J135" s="7" t="str">
        <f ca="1">IFERROR(__xludf.DUMMYFUNCTION("IFERROR(TEXT((REGEXEXTRACT($C135, J$4)),""00""), ""&lt;&gt;"")"),"62")</f>
        <v>62</v>
      </c>
      <c r="K135" s="7" t="str">
        <f ca="1">IFERROR(__xludf.DUMMYFUNCTION("IFERROR(TEXT((REGEXEXTRACT($C135, K$4)),""00""), ""&lt;&gt;"")"),"3A")</f>
        <v>3A</v>
      </c>
      <c r="L135" s="7" t="str">
        <f ca="1">IFERROR(__xludf.DUMMYFUNCTION("IFERROR(TEXT((REGEXEXTRACT($C135, L$4)),""00""), ""&lt;&gt;"")"),"F1")</f>
        <v>F1</v>
      </c>
      <c r="M135" s="7" t="str">
        <f ca="1">IFERROR(__xludf.DUMMYFUNCTION("IFERROR(TEXT((REGEXEXTRACT($C135, M$4)),""00""), ""&lt;&gt;"")"),"00")</f>
        <v>00</v>
      </c>
      <c r="N135" s="7" t="str">
        <f ca="1">IFERROR(__xludf.DUMMYFUNCTION("IFERROR(TEXT((REGEXEXTRACT($C135, N$4)),""00""), ""&lt;&gt;"")"),"00")</f>
        <v>00</v>
      </c>
      <c r="O135" s="7"/>
      <c r="P135" s="7" t="str">
        <f t="shared" ca="1" si="2"/>
        <v/>
      </c>
      <c r="Q135" s="7" t="str">
        <f t="shared" ca="1" si="1"/>
        <v/>
      </c>
      <c r="R135" s="7" t="str">
        <f t="shared" ca="1" si="3"/>
        <v/>
      </c>
      <c r="S135" s="7"/>
      <c r="T135" s="7" t="s">
        <v>299</v>
      </c>
      <c r="U135" s="7"/>
      <c r="V135" s="7"/>
      <c r="W135" s="7"/>
      <c r="X135" s="7"/>
      <c r="Y135" s="7"/>
      <c r="Z135" s="7"/>
      <c r="AA135" s="7"/>
      <c r="AB135" s="7"/>
    </row>
    <row r="136" spans="1:28" x14ac:dyDescent="0.2">
      <c r="A136" s="7" t="s">
        <v>42</v>
      </c>
      <c r="B136" s="8" t="str">
        <f ca="1">IFERROR(__xludf.DUMMYFUNCTION("IFERROR(REGEXEXTRACT($A136, B$4), ""&lt;&gt;"")"),"3D")</f>
        <v>3D</v>
      </c>
      <c r="C136" s="7" t="str">
        <f ca="1">IFERROR(__xludf.DUMMYFUNCTION("IFERROR(REGEXEXTRACT($A136, C$4), ""&lt;&gt;"")"),"0121000000FFFFFF")</f>
        <v>0121000000FFFFFF</v>
      </c>
      <c r="D136" s="7"/>
      <c r="E136" s="7" t="str">
        <f ca="1">IFERROR(__xludf.DUMMYFUNCTION("IFERROR(REGEXEXTRACT($C136, E$4), ""&lt;&gt;"")"),"01")</f>
        <v>01</v>
      </c>
      <c r="F136" s="7">
        <f ca="1">IFERROR(__xludf.DUMMYFUNCTION("IFERROR(HEX2DEC(REGEXEXTRACT($C136, F$4)), ""&lt;&gt;"")"),2)</f>
        <v>2</v>
      </c>
      <c r="G136" s="7">
        <f ca="1">IFERROR(__xludf.DUMMYFUNCTION("IFERROR(HEX2DEC(REGEXEXTRACT($C136, G$4)), ""&lt;&gt;"")"),1)</f>
        <v>1</v>
      </c>
      <c r="H136" s="7"/>
      <c r="I136" s="7" t="str">
        <f ca="1">IFERROR(__xludf.DUMMYFUNCTION("IFERROR(TEXT((REGEXEXTRACT($C136, I$4)),""00""), ""&lt;&gt;"")"),"00")</f>
        <v>00</v>
      </c>
      <c r="J136" s="7" t="str">
        <f ca="1">IFERROR(__xludf.DUMMYFUNCTION("IFERROR(TEXT((REGEXEXTRACT($C136, J$4)),""00""), ""&lt;&gt;"")"),"00")</f>
        <v>00</v>
      </c>
      <c r="K136" s="7" t="str">
        <f ca="1">IFERROR(__xludf.DUMMYFUNCTION("IFERROR(TEXT((REGEXEXTRACT($C136, K$4)),""00""), ""&lt;&gt;"")"),"00")</f>
        <v>00</v>
      </c>
      <c r="L136" s="7" t="str">
        <f ca="1">IFERROR(__xludf.DUMMYFUNCTION("IFERROR(TEXT((REGEXEXTRACT($C136, L$4)),""00""), ""&lt;&gt;"")"),"FF")</f>
        <v>FF</v>
      </c>
      <c r="M136" s="7" t="str">
        <f ca="1">IFERROR(__xludf.DUMMYFUNCTION("IFERROR(TEXT((REGEXEXTRACT($C136, M$4)),""00""), ""&lt;&gt;"")"),"FF")</f>
        <v>FF</v>
      </c>
      <c r="N136" s="7" t="str">
        <f ca="1">IFERROR(__xludf.DUMMYFUNCTION("IFERROR(TEXT((REGEXEXTRACT($C136, N$4)),""00""), ""&lt;&gt;"")"),"FF")</f>
        <v>FF</v>
      </c>
      <c r="O136" s="7"/>
      <c r="P136" s="7" t="str">
        <f t="shared" ca="1" si="2"/>
        <v/>
      </c>
      <c r="Q136" s="7" t="str">
        <f t="shared" ca="1" si="1"/>
        <v/>
      </c>
      <c r="R136" s="7" t="str">
        <f t="shared" ca="1" si="3"/>
        <v/>
      </c>
      <c r="S136" s="7"/>
      <c r="T136" s="7" t="s">
        <v>274</v>
      </c>
      <c r="U136" s="7"/>
      <c r="V136" s="7"/>
      <c r="W136" s="7"/>
      <c r="X136" s="7"/>
      <c r="Y136" s="7"/>
      <c r="Z136" s="7"/>
      <c r="AA136" s="7"/>
      <c r="AB136" s="7"/>
    </row>
    <row r="137" spans="1:28" x14ac:dyDescent="0.2">
      <c r="A137" s="7" t="s">
        <v>61</v>
      </c>
      <c r="B137" s="8" t="str">
        <f ca="1">IFERROR(__xludf.DUMMYFUNCTION("IFERROR(REGEXEXTRACT($A137, B$4), ""&lt;&gt;"")"),"3C")</f>
        <v>3C</v>
      </c>
      <c r="C137" s="7" t="str">
        <f ca="1">IFERROR(__xludf.DUMMYFUNCTION("IFERROR(REGEXEXTRACT($A137, C$4), ""&lt;&gt;"")"),"0103223AF2FFFFFF")</f>
        <v>0103223AF2FFFFFF</v>
      </c>
      <c r="D137" s="7"/>
      <c r="E137" s="7" t="str">
        <f ca="1">IFERROR(__xludf.DUMMYFUNCTION("IFERROR(REGEXEXTRACT($C137, E$4), ""&lt;&gt;"")"),"01")</f>
        <v>01</v>
      </c>
      <c r="F137" s="7">
        <f ca="1">IFERROR(__xludf.DUMMYFUNCTION("IFERROR(HEX2DEC(REGEXEXTRACT($C137, F$4)), ""&lt;&gt;"")"),0)</f>
        <v>0</v>
      </c>
      <c r="G137" s="7">
        <f ca="1">IFERROR(__xludf.DUMMYFUNCTION("IFERROR(HEX2DEC(REGEXEXTRACT($C137, G$4)), ""&lt;&gt;"")"),3)</f>
        <v>3</v>
      </c>
      <c r="H137" s="7"/>
      <c r="I137" s="7" t="str">
        <f ca="1">IFERROR(__xludf.DUMMYFUNCTION("IFERROR(TEXT((REGEXEXTRACT($C137, I$4)),""00""), ""&lt;&gt;"")"),"22")</f>
        <v>22</v>
      </c>
      <c r="J137" s="7" t="str">
        <f ca="1">IFERROR(__xludf.DUMMYFUNCTION("IFERROR(TEXT((REGEXEXTRACT($C137, J$4)),""00""), ""&lt;&gt;"")"),"3A")</f>
        <v>3A</v>
      </c>
      <c r="K137" s="7" t="str">
        <f ca="1">IFERROR(__xludf.DUMMYFUNCTION("IFERROR(TEXT((REGEXEXTRACT($C137, K$4)),""00""), ""&lt;&gt;"")"),"F2")</f>
        <v>F2</v>
      </c>
      <c r="L137" s="7" t="str">
        <f ca="1">IFERROR(__xludf.DUMMYFUNCTION("IFERROR(TEXT((REGEXEXTRACT($C137, L$4)),""00""), ""&lt;&gt;"")"),"FF")</f>
        <v>FF</v>
      </c>
      <c r="M137" s="7" t="str">
        <f ca="1">IFERROR(__xludf.DUMMYFUNCTION("IFERROR(TEXT((REGEXEXTRACT($C137, M$4)),""00""), ""&lt;&gt;"")"),"FF")</f>
        <v>FF</v>
      </c>
      <c r="N137" s="7" t="str">
        <f ca="1">IFERROR(__xludf.DUMMYFUNCTION("IFERROR(TEXT((REGEXEXTRACT($C137, N$4)),""00""), ""&lt;&gt;"")"),"FF")</f>
        <v>FF</v>
      </c>
      <c r="O137" s="7"/>
      <c r="P137" s="7" t="str">
        <f t="shared" ca="1" si="2"/>
        <v/>
      </c>
      <c r="Q137" s="7" t="str">
        <f t="shared" ca="1" si="1"/>
        <v/>
      </c>
      <c r="R137" s="7" t="str">
        <f t="shared" ca="1" si="3"/>
        <v/>
      </c>
      <c r="S137" s="7"/>
      <c r="T137" s="7" t="s">
        <v>300</v>
      </c>
      <c r="U137" s="7"/>
      <c r="V137" s="7"/>
      <c r="W137" s="7"/>
      <c r="X137" s="7"/>
      <c r="Y137" s="7"/>
      <c r="Z137" s="7"/>
      <c r="AA137" s="7"/>
      <c r="AB137" s="7"/>
    </row>
    <row r="138" spans="1:28" x14ac:dyDescent="0.2">
      <c r="A138" s="7" t="s">
        <v>40</v>
      </c>
      <c r="B138" s="8" t="str">
        <f ca="1">IFERROR(__xludf.DUMMYFUNCTION("IFERROR(REGEXEXTRACT($A138, B$4), ""&lt;&gt;"")"),"3D")</f>
        <v>3D</v>
      </c>
      <c r="C138" s="7" t="str">
        <f ca="1">IFERROR(__xludf.DUMMYFUNCTION("IFERROR(REGEXEXTRACT($A138, C$4), ""&lt;&gt;"")"),"01037F2278FFFFFF")</f>
        <v>01037F2278FFFFFF</v>
      </c>
      <c r="D138" s="7"/>
      <c r="E138" s="7" t="str">
        <f ca="1">IFERROR(__xludf.DUMMYFUNCTION("IFERROR(REGEXEXTRACT($C138, E$4), ""&lt;&gt;"")"),"01")</f>
        <v>01</v>
      </c>
      <c r="F138" s="7">
        <f ca="1">IFERROR(__xludf.DUMMYFUNCTION("IFERROR(HEX2DEC(REGEXEXTRACT($C138, F$4)), ""&lt;&gt;"")"),0)</f>
        <v>0</v>
      </c>
      <c r="G138" s="7">
        <f ca="1">IFERROR(__xludf.DUMMYFUNCTION("IFERROR(HEX2DEC(REGEXEXTRACT($C138, G$4)), ""&lt;&gt;"")"),3)</f>
        <v>3</v>
      </c>
      <c r="H138" s="7"/>
      <c r="I138" s="7" t="str">
        <f ca="1">IFERROR(__xludf.DUMMYFUNCTION("IFERROR(TEXT((REGEXEXTRACT($C138, I$4)),""00""), ""&lt;&gt;"")"),"7F")</f>
        <v>7F</v>
      </c>
      <c r="J138" s="7" t="str">
        <f ca="1">IFERROR(__xludf.DUMMYFUNCTION("IFERROR(TEXT((REGEXEXTRACT($C138, J$4)),""00""), ""&lt;&gt;"")"),"22")</f>
        <v>22</v>
      </c>
      <c r="K138" s="7" t="str">
        <f ca="1">IFERROR(__xludf.DUMMYFUNCTION("IFERROR(TEXT((REGEXEXTRACT($C138, K$4)),""00""), ""&lt;&gt;"")"),"78")</f>
        <v>78</v>
      </c>
      <c r="L138" s="7" t="str">
        <f ca="1">IFERROR(__xludf.DUMMYFUNCTION("IFERROR(TEXT((REGEXEXTRACT($C138, L$4)),""00""), ""&lt;&gt;"")"),"FF")</f>
        <v>FF</v>
      </c>
      <c r="M138" s="7" t="str">
        <f ca="1">IFERROR(__xludf.DUMMYFUNCTION("IFERROR(TEXT((REGEXEXTRACT($C138, M$4)),""00""), ""&lt;&gt;"")"),"FF")</f>
        <v>FF</v>
      </c>
      <c r="N138" s="7" t="str">
        <f ca="1">IFERROR(__xludf.DUMMYFUNCTION("IFERROR(TEXT((REGEXEXTRACT($C138, N$4)),""00""), ""&lt;&gt;"")"),"FF")</f>
        <v>FF</v>
      </c>
      <c r="O138" s="7"/>
      <c r="P138" s="7" t="str">
        <f t="shared" ca="1" si="2"/>
        <v/>
      </c>
      <c r="Q138" s="7" t="str">
        <f t="shared" ca="1" si="1"/>
        <v/>
      </c>
      <c r="R138" s="7" t="str">
        <f t="shared" ca="1" si="3"/>
        <v/>
      </c>
      <c r="S138" s="7"/>
      <c r="T138" s="7" t="s">
        <v>280</v>
      </c>
      <c r="U138" s="7"/>
      <c r="V138" s="7"/>
      <c r="W138" s="7"/>
      <c r="X138" s="7"/>
      <c r="Y138" s="7"/>
      <c r="Z138" s="7"/>
      <c r="AA138" s="7"/>
      <c r="AB138" s="7"/>
    </row>
    <row r="139" spans="1:28" x14ac:dyDescent="0.2">
      <c r="A139" s="7" t="s">
        <v>62</v>
      </c>
      <c r="B139" s="8" t="str">
        <f ca="1">IFERROR(__xludf.DUMMYFUNCTION("IFERROR(REGEXEXTRACT($A139, B$4), ""&lt;&gt;"")"),"3D")</f>
        <v>3D</v>
      </c>
      <c r="C139" s="7" t="str">
        <f ca="1">IFERROR(__xludf.DUMMYFUNCTION("IFERROR(REGEXEXTRACT($A139, C$4), ""&lt;&gt;"")"),"011008623AF20000")</f>
        <v>011008623AF20000</v>
      </c>
      <c r="D139" s="7"/>
      <c r="E139" s="7" t="str">
        <f ca="1">IFERROR(__xludf.DUMMYFUNCTION("IFERROR(REGEXEXTRACT($C139, E$4), ""&lt;&gt;"")"),"01")</f>
        <v>01</v>
      </c>
      <c r="F139" s="7">
        <f ca="1">IFERROR(__xludf.DUMMYFUNCTION("IFERROR(HEX2DEC(REGEXEXTRACT($C139, F$4)), ""&lt;&gt;"")"),1)</f>
        <v>1</v>
      </c>
      <c r="G139" s="7">
        <f ca="1">IFERROR(__xludf.DUMMYFUNCTION("IFERROR(HEX2DEC(REGEXEXTRACT($C139, G$4)), ""&lt;&gt;"")"),0)</f>
        <v>0</v>
      </c>
      <c r="H139" s="7"/>
      <c r="I139" s="7" t="str">
        <f ca="1">IFERROR(__xludf.DUMMYFUNCTION("IFERROR(TEXT((REGEXEXTRACT($C139, I$4)),""00""), ""&lt;&gt;"")"),"08")</f>
        <v>08</v>
      </c>
      <c r="J139" s="7" t="str">
        <f ca="1">IFERROR(__xludf.DUMMYFUNCTION("IFERROR(TEXT((REGEXEXTRACT($C139, J$4)),""00""), ""&lt;&gt;"")"),"62")</f>
        <v>62</v>
      </c>
      <c r="K139" s="7" t="str">
        <f ca="1">IFERROR(__xludf.DUMMYFUNCTION("IFERROR(TEXT((REGEXEXTRACT($C139, K$4)),""00""), ""&lt;&gt;"")"),"3A")</f>
        <v>3A</v>
      </c>
      <c r="L139" s="7" t="str">
        <f ca="1">IFERROR(__xludf.DUMMYFUNCTION("IFERROR(TEXT((REGEXEXTRACT($C139, L$4)),""00""), ""&lt;&gt;"")"),"F2")</f>
        <v>F2</v>
      </c>
      <c r="M139" s="7" t="str">
        <f ca="1">IFERROR(__xludf.DUMMYFUNCTION("IFERROR(TEXT((REGEXEXTRACT($C139, M$4)),""00""), ""&lt;&gt;"")"),"00")</f>
        <v>00</v>
      </c>
      <c r="N139" s="7" t="str">
        <f ca="1">IFERROR(__xludf.DUMMYFUNCTION("IFERROR(TEXT((REGEXEXTRACT($C139, N$4)),""00""), ""&lt;&gt;"")"),"00")</f>
        <v>00</v>
      </c>
      <c r="O139" s="7"/>
      <c r="P139" s="7" t="str">
        <f t="shared" ca="1" si="2"/>
        <v/>
      </c>
      <c r="Q139" s="7" t="str">
        <f t="shared" ca="1" si="1"/>
        <v/>
      </c>
      <c r="R139" s="7" t="str">
        <f t="shared" ca="1" si="3"/>
        <v/>
      </c>
      <c r="S139" s="7"/>
      <c r="T139" s="7" t="s">
        <v>301</v>
      </c>
      <c r="U139" s="7"/>
      <c r="V139" s="7"/>
      <c r="W139" s="7"/>
      <c r="X139" s="7"/>
      <c r="Y139" s="7"/>
      <c r="Z139" s="7"/>
      <c r="AA139" s="7"/>
      <c r="AB139" s="7"/>
    </row>
    <row r="140" spans="1:28" x14ac:dyDescent="0.2">
      <c r="A140" s="7" t="s">
        <v>42</v>
      </c>
      <c r="B140" s="8" t="str">
        <f ca="1">IFERROR(__xludf.DUMMYFUNCTION("IFERROR(REGEXEXTRACT($A140, B$4), ""&lt;&gt;"")"),"3D")</f>
        <v>3D</v>
      </c>
      <c r="C140" s="7" t="str">
        <f ca="1">IFERROR(__xludf.DUMMYFUNCTION("IFERROR(REGEXEXTRACT($A140, C$4), ""&lt;&gt;"")"),"0121000000FFFFFF")</f>
        <v>0121000000FFFFFF</v>
      </c>
      <c r="D140" s="7"/>
      <c r="E140" s="7" t="str">
        <f ca="1">IFERROR(__xludf.DUMMYFUNCTION("IFERROR(REGEXEXTRACT($C140, E$4), ""&lt;&gt;"")"),"01")</f>
        <v>01</v>
      </c>
      <c r="F140" s="7">
        <f ca="1">IFERROR(__xludf.DUMMYFUNCTION("IFERROR(HEX2DEC(REGEXEXTRACT($C140, F$4)), ""&lt;&gt;"")"),2)</f>
        <v>2</v>
      </c>
      <c r="G140" s="7">
        <f ca="1">IFERROR(__xludf.DUMMYFUNCTION("IFERROR(HEX2DEC(REGEXEXTRACT($C140, G$4)), ""&lt;&gt;"")"),1)</f>
        <v>1</v>
      </c>
      <c r="H140" s="7"/>
      <c r="I140" s="7" t="str">
        <f ca="1">IFERROR(__xludf.DUMMYFUNCTION("IFERROR(TEXT((REGEXEXTRACT($C140, I$4)),""00""), ""&lt;&gt;"")"),"00")</f>
        <v>00</v>
      </c>
      <c r="J140" s="7" t="str">
        <f ca="1">IFERROR(__xludf.DUMMYFUNCTION("IFERROR(TEXT((REGEXEXTRACT($C140, J$4)),""00""), ""&lt;&gt;"")"),"00")</f>
        <v>00</v>
      </c>
      <c r="K140" s="7" t="str">
        <f ca="1">IFERROR(__xludf.DUMMYFUNCTION("IFERROR(TEXT((REGEXEXTRACT($C140, K$4)),""00""), ""&lt;&gt;"")"),"00")</f>
        <v>00</v>
      </c>
      <c r="L140" s="7" t="str">
        <f ca="1">IFERROR(__xludf.DUMMYFUNCTION("IFERROR(TEXT((REGEXEXTRACT($C140, L$4)),""00""), ""&lt;&gt;"")"),"FF")</f>
        <v>FF</v>
      </c>
      <c r="M140" s="7" t="str">
        <f ca="1">IFERROR(__xludf.DUMMYFUNCTION("IFERROR(TEXT((REGEXEXTRACT($C140, M$4)),""00""), ""&lt;&gt;"")"),"FF")</f>
        <v>FF</v>
      </c>
      <c r="N140" s="7" t="str">
        <f ca="1">IFERROR(__xludf.DUMMYFUNCTION("IFERROR(TEXT((REGEXEXTRACT($C140, N$4)),""00""), ""&lt;&gt;"")"),"FF")</f>
        <v>FF</v>
      </c>
      <c r="O140" s="7"/>
      <c r="P140" s="7" t="str">
        <f t="shared" ca="1" si="2"/>
        <v/>
      </c>
      <c r="Q140" s="7" t="str">
        <f t="shared" ca="1" si="1"/>
        <v/>
      </c>
      <c r="R140" s="7" t="str">
        <f t="shared" ca="1" si="3"/>
        <v/>
      </c>
      <c r="S140" s="7"/>
      <c r="T140" s="7" t="s">
        <v>274</v>
      </c>
      <c r="U140" s="7"/>
      <c r="V140" s="7"/>
      <c r="W140" s="7"/>
      <c r="X140" s="7"/>
      <c r="Y140" s="7"/>
      <c r="Z140" s="7"/>
      <c r="AA140" s="7"/>
      <c r="AB140" s="7"/>
    </row>
    <row r="141" spans="1:28" x14ac:dyDescent="0.2">
      <c r="A141" s="7" t="s">
        <v>63</v>
      </c>
      <c r="B141" s="8" t="str">
        <f ca="1">IFERROR(__xludf.DUMMYFUNCTION("IFERROR(REGEXEXTRACT($A141, B$4), ""&lt;&gt;"")"),"3C")</f>
        <v>3C</v>
      </c>
      <c r="C141" s="7" t="str">
        <f ca="1">IFERROR(__xludf.DUMMYFUNCTION("IFERROR(REGEXEXTRACT($A141, C$4), ""&lt;&gt;"")"),"0103223AF3FFFFFF")</f>
        <v>0103223AF3FFFFFF</v>
      </c>
      <c r="D141" s="7"/>
      <c r="E141" s="7" t="str">
        <f ca="1">IFERROR(__xludf.DUMMYFUNCTION("IFERROR(REGEXEXTRACT($C141, E$4), ""&lt;&gt;"")"),"01")</f>
        <v>01</v>
      </c>
      <c r="F141" s="7">
        <f ca="1">IFERROR(__xludf.DUMMYFUNCTION("IFERROR(HEX2DEC(REGEXEXTRACT($C141, F$4)), ""&lt;&gt;"")"),0)</f>
        <v>0</v>
      </c>
      <c r="G141" s="7">
        <f ca="1">IFERROR(__xludf.DUMMYFUNCTION("IFERROR(HEX2DEC(REGEXEXTRACT($C141, G$4)), ""&lt;&gt;"")"),3)</f>
        <v>3</v>
      </c>
      <c r="H141" s="7"/>
      <c r="I141" s="7" t="str">
        <f ca="1">IFERROR(__xludf.DUMMYFUNCTION("IFERROR(TEXT((REGEXEXTRACT($C141, I$4)),""00""), ""&lt;&gt;"")"),"22")</f>
        <v>22</v>
      </c>
      <c r="J141" s="7" t="str">
        <f ca="1">IFERROR(__xludf.DUMMYFUNCTION("IFERROR(TEXT((REGEXEXTRACT($C141, J$4)),""00""), ""&lt;&gt;"")"),"3A")</f>
        <v>3A</v>
      </c>
      <c r="K141" s="7" t="str">
        <f ca="1">IFERROR(__xludf.DUMMYFUNCTION("IFERROR(TEXT((REGEXEXTRACT($C141, K$4)),""00""), ""&lt;&gt;"")"),"F3")</f>
        <v>F3</v>
      </c>
      <c r="L141" s="7" t="str">
        <f ca="1">IFERROR(__xludf.DUMMYFUNCTION("IFERROR(TEXT((REGEXEXTRACT($C141, L$4)),""00""), ""&lt;&gt;"")"),"FF")</f>
        <v>FF</v>
      </c>
      <c r="M141" s="7" t="str">
        <f ca="1">IFERROR(__xludf.DUMMYFUNCTION("IFERROR(TEXT((REGEXEXTRACT($C141, M$4)),""00""), ""&lt;&gt;"")"),"FF")</f>
        <v>FF</v>
      </c>
      <c r="N141" s="7" t="str">
        <f ca="1">IFERROR(__xludf.DUMMYFUNCTION("IFERROR(TEXT((REGEXEXTRACT($C141, N$4)),""00""), ""&lt;&gt;"")"),"FF")</f>
        <v>FF</v>
      </c>
      <c r="O141" s="7"/>
      <c r="P141" s="7" t="str">
        <f t="shared" ca="1" si="2"/>
        <v/>
      </c>
      <c r="Q141" s="7" t="str">
        <f t="shared" ca="1" si="1"/>
        <v/>
      </c>
      <c r="R141" s="7" t="str">
        <f t="shared" ca="1" si="3"/>
        <v/>
      </c>
      <c r="S141" s="7"/>
      <c r="T141" s="7" t="s">
        <v>302</v>
      </c>
      <c r="U141" s="7"/>
      <c r="V141" s="7"/>
      <c r="W141" s="7"/>
      <c r="X141" s="7"/>
      <c r="Y141" s="7"/>
      <c r="Z141" s="7"/>
      <c r="AA141" s="7"/>
      <c r="AB141" s="7"/>
    </row>
    <row r="142" spans="1:28" x14ac:dyDescent="0.2">
      <c r="A142" s="7" t="s">
        <v>40</v>
      </c>
      <c r="B142" s="8" t="str">
        <f ca="1">IFERROR(__xludf.DUMMYFUNCTION("IFERROR(REGEXEXTRACT($A142, B$4), ""&lt;&gt;"")"),"3D")</f>
        <v>3D</v>
      </c>
      <c r="C142" s="7" t="str">
        <f ca="1">IFERROR(__xludf.DUMMYFUNCTION("IFERROR(REGEXEXTRACT($A142, C$4), ""&lt;&gt;"")"),"01037F2278FFFFFF")</f>
        <v>01037F2278FFFFFF</v>
      </c>
      <c r="D142" s="7"/>
      <c r="E142" s="7" t="str">
        <f ca="1">IFERROR(__xludf.DUMMYFUNCTION("IFERROR(REGEXEXTRACT($C142, E$4), ""&lt;&gt;"")"),"01")</f>
        <v>01</v>
      </c>
      <c r="F142" s="7">
        <f ca="1">IFERROR(__xludf.DUMMYFUNCTION("IFERROR(HEX2DEC(REGEXEXTRACT($C142, F$4)), ""&lt;&gt;"")"),0)</f>
        <v>0</v>
      </c>
      <c r="G142" s="7">
        <f ca="1">IFERROR(__xludf.DUMMYFUNCTION("IFERROR(HEX2DEC(REGEXEXTRACT($C142, G$4)), ""&lt;&gt;"")"),3)</f>
        <v>3</v>
      </c>
      <c r="H142" s="7"/>
      <c r="I142" s="7" t="str">
        <f ca="1">IFERROR(__xludf.DUMMYFUNCTION("IFERROR(TEXT((REGEXEXTRACT($C142, I$4)),""00""), ""&lt;&gt;"")"),"7F")</f>
        <v>7F</v>
      </c>
      <c r="J142" s="7" t="str">
        <f ca="1">IFERROR(__xludf.DUMMYFUNCTION("IFERROR(TEXT((REGEXEXTRACT($C142, J$4)),""00""), ""&lt;&gt;"")"),"22")</f>
        <v>22</v>
      </c>
      <c r="K142" s="7" t="str">
        <f ca="1">IFERROR(__xludf.DUMMYFUNCTION("IFERROR(TEXT((REGEXEXTRACT($C142, K$4)),""00""), ""&lt;&gt;"")"),"78")</f>
        <v>78</v>
      </c>
      <c r="L142" s="7" t="str">
        <f ca="1">IFERROR(__xludf.DUMMYFUNCTION("IFERROR(TEXT((REGEXEXTRACT($C142, L$4)),""00""), ""&lt;&gt;"")"),"FF")</f>
        <v>FF</v>
      </c>
      <c r="M142" s="7" t="str">
        <f ca="1">IFERROR(__xludf.DUMMYFUNCTION("IFERROR(TEXT((REGEXEXTRACT($C142, M$4)),""00""), ""&lt;&gt;"")"),"FF")</f>
        <v>FF</v>
      </c>
      <c r="N142" s="7" t="str">
        <f ca="1">IFERROR(__xludf.DUMMYFUNCTION("IFERROR(TEXT((REGEXEXTRACT($C142, N$4)),""00""), ""&lt;&gt;"")"),"FF")</f>
        <v>FF</v>
      </c>
      <c r="O142" s="7"/>
      <c r="P142" s="7" t="str">
        <f t="shared" ca="1" si="2"/>
        <v/>
      </c>
      <c r="Q142" s="7" t="str">
        <f t="shared" ca="1" si="1"/>
        <v/>
      </c>
      <c r="R142" s="7" t="str">
        <f t="shared" ca="1" si="3"/>
        <v/>
      </c>
      <c r="S142" s="7"/>
      <c r="T142" s="7" t="s">
        <v>280</v>
      </c>
      <c r="U142" s="7"/>
      <c r="V142" s="7"/>
      <c r="W142" s="7"/>
      <c r="X142" s="7"/>
      <c r="Y142" s="7"/>
      <c r="Z142" s="7"/>
      <c r="AA142" s="7"/>
      <c r="AB142" s="7"/>
    </row>
    <row r="143" spans="1:28" x14ac:dyDescent="0.2">
      <c r="A143" s="7" t="s">
        <v>64</v>
      </c>
      <c r="B143" s="8" t="str">
        <f ca="1">IFERROR(__xludf.DUMMYFUNCTION("IFERROR(REGEXEXTRACT($A143, B$4), ""&lt;&gt;"")"),"3D")</f>
        <v>3D</v>
      </c>
      <c r="C143" s="7" t="str">
        <f ca="1">IFERROR(__xludf.DUMMYFUNCTION("IFERROR(REGEXEXTRACT($A143, C$4), ""&lt;&gt;"")"),"011008623AF30000")</f>
        <v>011008623AF30000</v>
      </c>
      <c r="D143" s="7"/>
      <c r="E143" s="7" t="str">
        <f ca="1">IFERROR(__xludf.DUMMYFUNCTION("IFERROR(REGEXEXTRACT($C143, E$4), ""&lt;&gt;"")"),"01")</f>
        <v>01</v>
      </c>
      <c r="F143" s="7">
        <f ca="1">IFERROR(__xludf.DUMMYFUNCTION("IFERROR(HEX2DEC(REGEXEXTRACT($C143, F$4)), ""&lt;&gt;"")"),1)</f>
        <v>1</v>
      </c>
      <c r="G143" s="7">
        <f ca="1">IFERROR(__xludf.DUMMYFUNCTION("IFERROR(HEX2DEC(REGEXEXTRACT($C143, G$4)), ""&lt;&gt;"")"),0)</f>
        <v>0</v>
      </c>
      <c r="H143" s="7"/>
      <c r="I143" s="7" t="str">
        <f ca="1">IFERROR(__xludf.DUMMYFUNCTION("IFERROR(TEXT((REGEXEXTRACT($C143, I$4)),""00""), ""&lt;&gt;"")"),"08")</f>
        <v>08</v>
      </c>
      <c r="J143" s="7" t="str">
        <f ca="1">IFERROR(__xludf.DUMMYFUNCTION("IFERROR(TEXT((REGEXEXTRACT($C143, J$4)),""00""), ""&lt;&gt;"")"),"62")</f>
        <v>62</v>
      </c>
      <c r="K143" s="7" t="str">
        <f ca="1">IFERROR(__xludf.DUMMYFUNCTION("IFERROR(TEXT((REGEXEXTRACT($C143, K$4)),""00""), ""&lt;&gt;"")"),"3A")</f>
        <v>3A</v>
      </c>
      <c r="L143" s="7" t="str">
        <f ca="1">IFERROR(__xludf.DUMMYFUNCTION("IFERROR(TEXT((REGEXEXTRACT($C143, L$4)),""00""), ""&lt;&gt;"")"),"F3")</f>
        <v>F3</v>
      </c>
      <c r="M143" s="7" t="str">
        <f ca="1">IFERROR(__xludf.DUMMYFUNCTION("IFERROR(TEXT((REGEXEXTRACT($C143, M$4)),""00""), ""&lt;&gt;"")"),"00")</f>
        <v>00</v>
      </c>
      <c r="N143" s="7" t="str">
        <f ca="1">IFERROR(__xludf.DUMMYFUNCTION("IFERROR(TEXT((REGEXEXTRACT($C143, N$4)),""00""), ""&lt;&gt;"")"),"00")</f>
        <v>00</v>
      </c>
      <c r="O143" s="7"/>
      <c r="P143" s="7" t="str">
        <f t="shared" ca="1" si="2"/>
        <v/>
      </c>
      <c r="Q143" s="7" t="str">
        <f t="shared" ca="1" si="1"/>
        <v/>
      </c>
      <c r="R143" s="7" t="str">
        <f t="shared" ca="1" si="3"/>
        <v/>
      </c>
      <c r="S143" s="7"/>
      <c r="T143" s="7" t="s">
        <v>303</v>
      </c>
      <c r="U143" s="7"/>
      <c r="V143" s="7"/>
      <c r="W143" s="7"/>
      <c r="X143" s="7"/>
      <c r="Y143" s="7"/>
      <c r="Z143" s="7"/>
      <c r="AA143" s="7"/>
      <c r="AB143" s="7"/>
    </row>
    <row r="144" spans="1:28" x14ac:dyDescent="0.2">
      <c r="A144" s="7" t="s">
        <v>42</v>
      </c>
      <c r="B144" s="8" t="str">
        <f ca="1">IFERROR(__xludf.DUMMYFUNCTION("IFERROR(REGEXEXTRACT($A144, B$4), ""&lt;&gt;"")"),"3D")</f>
        <v>3D</v>
      </c>
      <c r="C144" s="7" t="str">
        <f ca="1">IFERROR(__xludf.DUMMYFUNCTION("IFERROR(REGEXEXTRACT($A144, C$4), ""&lt;&gt;"")"),"0121000000FFFFFF")</f>
        <v>0121000000FFFFFF</v>
      </c>
      <c r="D144" s="7"/>
      <c r="E144" s="7" t="str">
        <f ca="1">IFERROR(__xludf.DUMMYFUNCTION("IFERROR(REGEXEXTRACT($C144, E$4), ""&lt;&gt;"")"),"01")</f>
        <v>01</v>
      </c>
      <c r="F144" s="7">
        <f ca="1">IFERROR(__xludf.DUMMYFUNCTION("IFERROR(HEX2DEC(REGEXEXTRACT($C144, F$4)), ""&lt;&gt;"")"),2)</f>
        <v>2</v>
      </c>
      <c r="G144" s="7">
        <f ca="1">IFERROR(__xludf.DUMMYFUNCTION("IFERROR(HEX2DEC(REGEXEXTRACT($C144, G$4)), ""&lt;&gt;"")"),1)</f>
        <v>1</v>
      </c>
      <c r="H144" s="7"/>
      <c r="I144" s="7" t="str">
        <f ca="1">IFERROR(__xludf.DUMMYFUNCTION("IFERROR(TEXT((REGEXEXTRACT($C144, I$4)),""00""), ""&lt;&gt;"")"),"00")</f>
        <v>00</v>
      </c>
      <c r="J144" s="7" t="str">
        <f ca="1">IFERROR(__xludf.DUMMYFUNCTION("IFERROR(TEXT((REGEXEXTRACT($C144, J$4)),""00""), ""&lt;&gt;"")"),"00")</f>
        <v>00</v>
      </c>
      <c r="K144" s="7" t="str">
        <f ca="1">IFERROR(__xludf.DUMMYFUNCTION("IFERROR(TEXT((REGEXEXTRACT($C144, K$4)),""00""), ""&lt;&gt;"")"),"00")</f>
        <v>00</v>
      </c>
      <c r="L144" s="7" t="str">
        <f ca="1">IFERROR(__xludf.DUMMYFUNCTION("IFERROR(TEXT((REGEXEXTRACT($C144, L$4)),""00""), ""&lt;&gt;"")"),"FF")</f>
        <v>FF</v>
      </c>
      <c r="M144" s="7" t="str">
        <f ca="1">IFERROR(__xludf.DUMMYFUNCTION("IFERROR(TEXT((REGEXEXTRACT($C144, M$4)),""00""), ""&lt;&gt;"")"),"FF")</f>
        <v>FF</v>
      </c>
      <c r="N144" s="7" t="str">
        <f ca="1">IFERROR(__xludf.DUMMYFUNCTION("IFERROR(TEXT((REGEXEXTRACT($C144, N$4)),""00""), ""&lt;&gt;"")"),"FF")</f>
        <v>FF</v>
      </c>
      <c r="O144" s="7"/>
      <c r="P144" s="7" t="str">
        <f t="shared" ca="1" si="2"/>
        <v/>
      </c>
      <c r="Q144" s="7" t="str">
        <f t="shared" ca="1" si="1"/>
        <v/>
      </c>
      <c r="R144" s="7" t="str">
        <f t="shared" ca="1" si="3"/>
        <v/>
      </c>
      <c r="S144" s="7"/>
      <c r="T144" s="7" t="s">
        <v>274</v>
      </c>
      <c r="U144" s="7"/>
      <c r="V144" s="7"/>
      <c r="W144" s="7"/>
      <c r="X144" s="7"/>
      <c r="Y144" s="7"/>
      <c r="Z144" s="7"/>
      <c r="AA144" s="7"/>
      <c r="AB144" s="7"/>
    </row>
    <row r="145" spans="1:28" x14ac:dyDescent="0.2">
      <c r="A145" s="7" t="s">
        <v>65</v>
      </c>
      <c r="B145" s="8" t="str">
        <f ca="1">IFERROR(__xludf.DUMMYFUNCTION("IFERROR(REGEXEXTRACT($A145, B$4), ""&lt;&gt;"")"),"3C")</f>
        <v>3C</v>
      </c>
      <c r="C145" s="7" t="str">
        <f ca="1">IFERROR(__xludf.DUMMYFUNCTION("IFERROR(REGEXEXTRACT($A145, C$4), ""&lt;&gt;"")"),"0103223AF4FFFFFF")</f>
        <v>0103223AF4FFFFFF</v>
      </c>
      <c r="D145" s="7"/>
      <c r="E145" s="7" t="str">
        <f ca="1">IFERROR(__xludf.DUMMYFUNCTION("IFERROR(REGEXEXTRACT($C145, E$4), ""&lt;&gt;"")"),"01")</f>
        <v>01</v>
      </c>
      <c r="F145" s="7">
        <f ca="1">IFERROR(__xludf.DUMMYFUNCTION("IFERROR(HEX2DEC(REGEXEXTRACT($C145, F$4)), ""&lt;&gt;"")"),0)</f>
        <v>0</v>
      </c>
      <c r="G145" s="7">
        <f ca="1">IFERROR(__xludf.DUMMYFUNCTION("IFERROR(HEX2DEC(REGEXEXTRACT($C145, G$4)), ""&lt;&gt;"")"),3)</f>
        <v>3</v>
      </c>
      <c r="H145" s="7"/>
      <c r="I145" s="7" t="str">
        <f ca="1">IFERROR(__xludf.DUMMYFUNCTION("IFERROR(TEXT((REGEXEXTRACT($C145, I$4)),""00""), ""&lt;&gt;"")"),"22")</f>
        <v>22</v>
      </c>
      <c r="J145" s="7" t="str">
        <f ca="1">IFERROR(__xludf.DUMMYFUNCTION("IFERROR(TEXT((REGEXEXTRACT($C145, J$4)),""00""), ""&lt;&gt;"")"),"3A")</f>
        <v>3A</v>
      </c>
      <c r="K145" s="7" t="str">
        <f ca="1">IFERROR(__xludf.DUMMYFUNCTION("IFERROR(TEXT((REGEXEXTRACT($C145, K$4)),""00""), ""&lt;&gt;"")"),"F4")</f>
        <v>F4</v>
      </c>
      <c r="L145" s="7" t="str">
        <f ca="1">IFERROR(__xludf.DUMMYFUNCTION("IFERROR(TEXT((REGEXEXTRACT($C145, L$4)),""00""), ""&lt;&gt;"")"),"FF")</f>
        <v>FF</v>
      </c>
      <c r="M145" s="7" t="str">
        <f ca="1">IFERROR(__xludf.DUMMYFUNCTION("IFERROR(TEXT((REGEXEXTRACT($C145, M$4)),""00""), ""&lt;&gt;"")"),"FF")</f>
        <v>FF</v>
      </c>
      <c r="N145" s="7" t="str">
        <f ca="1">IFERROR(__xludf.DUMMYFUNCTION("IFERROR(TEXT((REGEXEXTRACT($C145, N$4)),""00""), ""&lt;&gt;"")"),"FF")</f>
        <v>FF</v>
      </c>
      <c r="O145" s="7"/>
      <c r="P145" s="7" t="str">
        <f t="shared" ca="1" si="2"/>
        <v/>
      </c>
      <c r="Q145" s="7" t="str">
        <f t="shared" ca="1" si="1"/>
        <v/>
      </c>
      <c r="R145" s="7" t="str">
        <f t="shared" ca="1" si="3"/>
        <v/>
      </c>
      <c r="S145" s="7"/>
      <c r="T145" s="7" t="s">
        <v>304</v>
      </c>
      <c r="U145" s="7"/>
      <c r="V145" s="7"/>
      <c r="W145" s="7"/>
      <c r="X145" s="7"/>
      <c r="Y145" s="7"/>
      <c r="Z145" s="7"/>
      <c r="AA145" s="7"/>
      <c r="AB145" s="7"/>
    </row>
    <row r="146" spans="1:28" x14ac:dyDescent="0.2">
      <c r="A146" s="7" t="s">
        <v>40</v>
      </c>
      <c r="B146" s="8" t="str">
        <f ca="1">IFERROR(__xludf.DUMMYFUNCTION("IFERROR(REGEXEXTRACT($A146, B$4), ""&lt;&gt;"")"),"3D")</f>
        <v>3D</v>
      </c>
      <c r="C146" s="7" t="str">
        <f ca="1">IFERROR(__xludf.DUMMYFUNCTION("IFERROR(REGEXEXTRACT($A146, C$4), ""&lt;&gt;"")"),"01037F2278FFFFFF")</f>
        <v>01037F2278FFFFFF</v>
      </c>
      <c r="D146" s="7"/>
      <c r="E146" s="7" t="str">
        <f ca="1">IFERROR(__xludf.DUMMYFUNCTION("IFERROR(REGEXEXTRACT($C146, E$4), ""&lt;&gt;"")"),"01")</f>
        <v>01</v>
      </c>
      <c r="F146" s="7">
        <f ca="1">IFERROR(__xludf.DUMMYFUNCTION("IFERROR(HEX2DEC(REGEXEXTRACT($C146, F$4)), ""&lt;&gt;"")"),0)</f>
        <v>0</v>
      </c>
      <c r="G146" s="7">
        <f ca="1">IFERROR(__xludf.DUMMYFUNCTION("IFERROR(HEX2DEC(REGEXEXTRACT($C146, G$4)), ""&lt;&gt;"")"),3)</f>
        <v>3</v>
      </c>
      <c r="H146" s="7"/>
      <c r="I146" s="7" t="str">
        <f ca="1">IFERROR(__xludf.DUMMYFUNCTION("IFERROR(TEXT((REGEXEXTRACT($C146, I$4)),""00""), ""&lt;&gt;"")"),"7F")</f>
        <v>7F</v>
      </c>
      <c r="J146" s="7" t="str">
        <f ca="1">IFERROR(__xludf.DUMMYFUNCTION("IFERROR(TEXT((REGEXEXTRACT($C146, J$4)),""00""), ""&lt;&gt;"")"),"22")</f>
        <v>22</v>
      </c>
      <c r="K146" s="7" t="str">
        <f ca="1">IFERROR(__xludf.DUMMYFUNCTION("IFERROR(TEXT((REGEXEXTRACT($C146, K$4)),""00""), ""&lt;&gt;"")"),"78")</f>
        <v>78</v>
      </c>
      <c r="L146" s="7" t="str">
        <f ca="1">IFERROR(__xludf.DUMMYFUNCTION("IFERROR(TEXT((REGEXEXTRACT($C146, L$4)),""00""), ""&lt;&gt;"")"),"FF")</f>
        <v>FF</v>
      </c>
      <c r="M146" s="7" t="str">
        <f ca="1">IFERROR(__xludf.DUMMYFUNCTION("IFERROR(TEXT((REGEXEXTRACT($C146, M$4)),""00""), ""&lt;&gt;"")"),"FF")</f>
        <v>FF</v>
      </c>
      <c r="N146" s="7" t="str">
        <f ca="1">IFERROR(__xludf.DUMMYFUNCTION("IFERROR(TEXT((REGEXEXTRACT($C146, N$4)),""00""), ""&lt;&gt;"")"),"FF")</f>
        <v>FF</v>
      </c>
      <c r="O146" s="7"/>
      <c r="P146" s="7" t="str">
        <f t="shared" ca="1" si="2"/>
        <v/>
      </c>
      <c r="Q146" s="7" t="str">
        <f t="shared" ca="1" si="1"/>
        <v/>
      </c>
      <c r="R146" s="7" t="str">
        <f t="shared" ca="1" si="3"/>
        <v/>
      </c>
      <c r="S146" s="7"/>
      <c r="T146" s="7" t="s">
        <v>280</v>
      </c>
      <c r="U146" s="7"/>
      <c r="V146" s="7"/>
      <c r="W146" s="7"/>
      <c r="X146" s="7"/>
      <c r="Y146" s="7"/>
      <c r="Z146" s="7"/>
      <c r="AA146" s="7"/>
      <c r="AB146" s="7"/>
    </row>
    <row r="147" spans="1:28" x14ac:dyDescent="0.2">
      <c r="A147" s="7" t="s">
        <v>66</v>
      </c>
      <c r="B147" s="8" t="str">
        <f ca="1">IFERROR(__xludf.DUMMYFUNCTION("IFERROR(REGEXEXTRACT($A147, B$4), ""&lt;&gt;"")"),"3D")</f>
        <v>3D</v>
      </c>
      <c r="C147" s="7" t="str">
        <f ca="1">IFERROR(__xludf.DUMMYFUNCTION("IFERROR(REGEXEXTRACT($A147, C$4), ""&lt;&gt;"")"),"011008623AF40000")</f>
        <v>011008623AF40000</v>
      </c>
      <c r="D147" s="7"/>
      <c r="E147" s="7" t="str">
        <f ca="1">IFERROR(__xludf.DUMMYFUNCTION("IFERROR(REGEXEXTRACT($C147, E$4), ""&lt;&gt;"")"),"01")</f>
        <v>01</v>
      </c>
      <c r="F147" s="7">
        <f ca="1">IFERROR(__xludf.DUMMYFUNCTION("IFERROR(HEX2DEC(REGEXEXTRACT($C147, F$4)), ""&lt;&gt;"")"),1)</f>
        <v>1</v>
      </c>
      <c r="G147" s="7">
        <f ca="1">IFERROR(__xludf.DUMMYFUNCTION("IFERROR(HEX2DEC(REGEXEXTRACT($C147, G$4)), ""&lt;&gt;"")"),0)</f>
        <v>0</v>
      </c>
      <c r="H147" s="7"/>
      <c r="I147" s="7" t="str">
        <f ca="1">IFERROR(__xludf.DUMMYFUNCTION("IFERROR(TEXT((REGEXEXTRACT($C147, I$4)),""00""), ""&lt;&gt;"")"),"08")</f>
        <v>08</v>
      </c>
      <c r="J147" s="7" t="str">
        <f ca="1">IFERROR(__xludf.DUMMYFUNCTION("IFERROR(TEXT((REGEXEXTRACT($C147, J$4)),""00""), ""&lt;&gt;"")"),"62")</f>
        <v>62</v>
      </c>
      <c r="K147" s="7" t="str">
        <f ca="1">IFERROR(__xludf.DUMMYFUNCTION("IFERROR(TEXT((REGEXEXTRACT($C147, K$4)),""00""), ""&lt;&gt;"")"),"3A")</f>
        <v>3A</v>
      </c>
      <c r="L147" s="7" t="str">
        <f ca="1">IFERROR(__xludf.DUMMYFUNCTION("IFERROR(TEXT((REGEXEXTRACT($C147, L$4)),""00""), ""&lt;&gt;"")"),"F4")</f>
        <v>F4</v>
      </c>
      <c r="M147" s="7" t="str">
        <f ca="1">IFERROR(__xludf.DUMMYFUNCTION("IFERROR(TEXT((REGEXEXTRACT($C147, M$4)),""00""), ""&lt;&gt;"")"),"00")</f>
        <v>00</v>
      </c>
      <c r="N147" s="7" t="str">
        <f ca="1">IFERROR(__xludf.DUMMYFUNCTION("IFERROR(TEXT((REGEXEXTRACT($C147, N$4)),""00""), ""&lt;&gt;"")"),"00")</f>
        <v>00</v>
      </c>
      <c r="O147" s="7"/>
      <c r="P147" s="7" t="str">
        <f t="shared" ca="1" si="2"/>
        <v/>
      </c>
      <c r="Q147" s="7" t="str">
        <f t="shared" ca="1" si="1"/>
        <v/>
      </c>
      <c r="R147" s="7" t="str">
        <f t="shared" ca="1" si="3"/>
        <v/>
      </c>
      <c r="S147" s="7"/>
      <c r="T147" s="7" t="s">
        <v>305</v>
      </c>
      <c r="U147" s="7"/>
      <c r="V147" s="7"/>
      <c r="W147" s="7"/>
      <c r="X147" s="7"/>
      <c r="Y147" s="7"/>
      <c r="Z147" s="7"/>
      <c r="AA147" s="7"/>
      <c r="AB147" s="7"/>
    </row>
    <row r="148" spans="1:28" x14ac:dyDescent="0.2">
      <c r="A148" s="7" t="s">
        <v>42</v>
      </c>
      <c r="B148" s="8" t="str">
        <f ca="1">IFERROR(__xludf.DUMMYFUNCTION("IFERROR(REGEXEXTRACT($A148, B$4), ""&lt;&gt;"")"),"3D")</f>
        <v>3D</v>
      </c>
      <c r="C148" s="7" t="str">
        <f ca="1">IFERROR(__xludf.DUMMYFUNCTION("IFERROR(REGEXEXTRACT($A148, C$4), ""&lt;&gt;"")"),"0121000000FFFFFF")</f>
        <v>0121000000FFFFFF</v>
      </c>
      <c r="D148" s="7"/>
      <c r="E148" s="7" t="str">
        <f ca="1">IFERROR(__xludf.DUMMYFUNCTION("IFERROR(REGEXEXTRACT($C148, E$4), ""&lt;&gt;"")"),"01")</f>
        <v>01</v>
      </c>
      <c r="F148" s="7">
        <f ca="1">IFERROR(__xludf.DUMMYFUNCTION("IFERROR(HEX2DEC(REGEXEXTRACT($C148, F$4)), ""&lt;&gt;"")"),2)</f>
        <v>2</v>
      </c>
      <c r="G148" s="7">
        <f ca="1">IFERROR(__xludf.DUMMYFUNCTION("IFERROR(HEX2DEC(REGEXEXTRACT($C148, G$4)), ""&lt;&gt;"")"),1)</f>
        <v>1</v>
      </c>
      <c r="H148" s="7"/>
      <c r="I148" s="7" t="str">
        <f ca="1">IFERROR(__xludf.DUMMYFUNCTION("IFERROR(TEXT((REGEXEXTRACT($C148, I$4)),""00""), ""&lt;&gt;"")"),"00")</f>
        <v>00</v>
      </c>
      <c r="J148" s="7" t="str">
        <f ca="1">IFERROR(__xludf.DUMMYFUNCTION("IFERROR(TEXT((REGEXEXTRACT($C148, J$4)),""00""), ""&lt;&gt;"")"),"00")</f>
        <v>00</v>
      </c>
      <c r="K148" s="7" t="str">
        <f ca="1">IFERROR(__xludf.DUMMYFUNCTION("IFERROR(TEXT((REGEXEXTRACT($C148, K$4)),""00""), ""&lt;&gt;"")"),"00")</f>
        <v>00</v>
      </c>
      <c r="L148" s="7" t="str">
        <f ca="1">IFERROR(__xludf.DUMMYFUNCTION("IFERROR(TEXT((REGEXEXTRACT($C148, L$4)),""00""), ""&lt;&gt;"")"),"FF")</f>
        <v>FF</v>
      </c>
      <c r="M148" s="7" t="str">
        <f ca="1">IFERROR(__xludf.DUMMYFUNCTION("IFERROR(TEXT((REGEXEXTRACT($C148, M$4)),""00""), ""&lt;&gt;"")"),"FF")</f>
        <v>FF</v>
      </c>
      <c r="N148" s="7" t="str">
        <f ca="1">IFERROR(__xludf.DUMMYFUNCTION("IFERROR(TEXT((REGEXEXTRACT($C148, N$4)),""00""), ""&lt;&gt;"")"),"FF")</f>
        <v>FF</v>
      </c>
      <c r="O148" s="7"/>
      <c r="P148" s="7" t="str">
        <f t="shared" ca="1" si="2"/>
        <v/>
      </c>
      <c r="Q148" s="7" t="str">
        <f t="shared" ca="1" si="1"/>
        <v/>
      </c>
      <c r="R148" s="7" t="str">
        <f t="shared" ca="1" si="3"/>
        <v/>
      </c>
      <c r="S148" s="7"/>
      <c r="T148" s="7" t="s">
        <v>274</v>
      </c>
      <c r="U148" s="7"/>
      <c r="V148" s="7"/>
      <c r="W148" s="7"/>
      <c r="X148" s="7"/>
      <c r="Y148" s="7"/>
      <c r="Z148" s="7"/>
      <c r="AA148" s="7"/>
      <c r="AB148" s="7"/>
    </row>
    <row r="149" spans="1:28" x14ac:dyDescent="0.2">
      <c r="A149" s="7" t="s">
        <v>67</v>
      </c>
      <c r="B149" s="8" t="str">
        <f ca="1">IFERROR(__xludf.DUMMYFUNCTION("IFERROR(REGEXEXTRACT($A149, B$4), ""&lt;&gt;"")"),"3C")</f>
        <v>3C</v>
      </c>
      <c r="C149" s="7" t="str">
        <f ca="1">IFERROR(__xludf.DUMMYFUNCTION("IFERROR(REGEXEXTRACT($A149, C$4), ""&lt;&gt;"")"),"0103223AF5FFFFFF")</f>
        <v>0103223AF5FFFFFF</v>
      </c>
      <c r="D149" s="7"/>
      <c r="E149" s="7" t="str">
        <f ca="1">IFERROR(__xludf.DUMMYFUNCTION("IFERROR(REGEXEXTRACT($C149, E$4), ""&lt;&gt;"")"),"01")</f>
        <v>01</v>
      </c>
      <c r="F149" s="7">
        <f ca="1">IFERROR(__xludf.DUMMYFUNCTION("IFERROR(HEX2DEC(REGEXEXTRACT($C149, F$4)), ""&lt;&gt;"")"),0)</f>
        <v>0</v>
      </c>
      <c r="G149" s="7">
        <f ca="1">IFERROR(__xludf.DUMMYFUNCTION("IFERROR(HEX2DEC(REGEXEXTRACT($C149, G$4)), ""&lt;&gt;"")"),3)</f>
        <v>3</v>
      </c>
      <c r="H149" s="7"/>
      <c r="I149" s="7" t="str">
        <f ca="1">IFERROR(__xludf.DUMMYFUNCTION("IFERROR(TEXT((REGEXEXTRACT($C149, I$4)),""00""), ""&lt;&gt;"")"),"22")</f>
        <v>22</v>
      </c>
      <c r="J149" s="7" t="str">
        <f ca="1">IFERROR(__xludf.DUMMYFUNCTION("IFERROR(TEXT((REGEXEXTRACT($C149, J$4)),""00""), ""&lt;&gt;"")"),"3A")</f>
        <v>3A</v>
      </c>
      <c r="K149" s="7" t="str">
        <f ca="1">IFERROR(__xludf.DUMMYFUNCTION("IFERROR(TEXT((REGEXEXTRACT($C149, K$4)),""00""), ""&lt;&gt;"")"),"F5")</f>
        <v>F5</v>
      </c>
      <c r="L149" s="7" t="str">
        <f ca="1">IFERROR(__xludf.DUMMYFUNCTION("IFERROR(TEXT((REGEXEXTRACT($C149, L$4)),""00""), ""&lt;&gt;"")"),"FF")</f>
        <v>FF</v>
      </c>
      <c r="M149" s="7" t="str">
        <f ca="1">IFERROR(__xludf.DUMMYFUNCTION("IFERROR(TEXT((REGEXEXTRACT($C149, M$4)),""00""), ""&lt;&gt;"")"),"FF")</f>
        <v>FF</v>
      </c>
      <c r="N149" s="7" t="str">
        <f ca="1">IFERROR(__xludf.DUMMYFUNCTION("IFERROR(TEXT((REGEXEXTRACT($C149, N$4)),""00""), ""&lt;&gt;"")"),"FF")</f>
        <v>FF</v>
      </c>
      <c r="O149" s="7"/>
      <c r="P149" s="7" t="str">
        <f t="shared" ca="1" si="2"/>
        <v/>
      </c>
      <c r="Q149" s="7" t="str">
        <f t="shared" ca="1" si="1"/>
        <v/>
      </c>
      <c r="R149" s="7" t="str">
        <f t="shared" ca="1" si="3"/>
        <v/>
      </c>
      <c r="S149" s="7"/>
      <c r="T149" s="7" t="s">
        <v>306</v>
      </c>
      <c r="U149" s="7"/>
      <c r="V149" s="7"/>
      <c r="W149" s="7"/>
      <c r="X149" s="7"/>
      <c r="Y149" s="7"/>
      <c r="Z149" s="7"/>
      <c r="AA149" s="7"/>
      <c r="AB149" s="7"/>
    </row>
    <row r="150" spans="1:28" x14ac:dyDescent="0.2">
      <c r="A150" s="7" t="s">
        <v>40</v>
      </c>
      <c r="B150" s="8" t="str">
        <f ca="1">IFERROR(__xludf.DUMMYFUNCTION("IFERROR(REGEXEXTRACT($A150, B$4), ""&lt;&gt;"")"),"3D")</f>
        <v>3D</v>
      </c>
      <c r="C150" s="7" t="str">
        <f ca="1">IFERROR(__xludf.DUMMYFUNCTION("IFERROR(REGEXEXTRACT($A150, C$4), ""&lt;&gt;"")"),"01037F2278FFFFFF")</f>
        <v>01037F2278FFFFFF</v>
      </c>
      <c r="D150" s="7"/>
      <c r="E150" s="7" t="str">
        <f ca="1">IFERROR(__xludf.DUMMYFUNCTION("IFERROR(REGEXEXTRACT($C150, E$4), ""&lt;&gt;"")"),"01")</f>
        <v>01</v>
      </c>
      <c r="F150" s="7">
        <f ca="1">IFERROR(__xludf.DUMMYFUNCTION("IFERROR(HEX2DEC(REGEXEXTRACT($C150, F$4)), ""&lt;&gt;"")"),0)</f>
        <v>0</v>
      </c>
      <c r="G150" s="7">
        <f ca="1">IFERROR(__xludf.DUMMYFUNCTION("IFERROR(HEX2DEC(REGEXEXTRACT($C150, G$4)), ""&lt;&gt;"")"),3)</f>
        <v>3</v>
      </c>
      <c r="H150" s="7"/>
      <c r="I150" s="7" t="str">
        <f ca="1">IFERROR(__xludf.DUMMYFUNCTION("IFERROR(TEXT((REGEXEXTRACT($C150, I$4)),""00""), ""&lt;&gt;"")"),"7F")</f>
        <v>7F</v>
      </c>
      <c r="J150" s="7" t="str">
        <f ca="1">IFERROR(__xludf.DUMMYFUNCTION("IFERROR(TEXT((REGEXEXTRACT($C150, J$4)),""00""), ""&lt;&gt;"")"),"22")</f>
        <v>22</v>
      </c>
      <c r="K150" s="7" t="str">
        <f ca="1">IFERROR(__xludf.DUMMYFUNCTION("IFERROR(TEXT((REGEXEXTRACT($C150, K$4)),""00""), ""&lt;&gt;"")"),"78")</f>
        <v>78</v>
      </c>
      <c r="L150" s="7" t="str">
        <f ca="1">IFERROR(__xludf.DUMMYFUNCTION("IFERROR(TEXT((REGEXEXTRACT($C150, L$4)),""00""), ""&lt;&gt;"")"),"FF")</f>
        <v>FF</v>
      </c>
      <c r="M150" s="7" t="str">
        <f ca="1">IFERROR(__xludf.DUMMYFUNCTION("IFERROR(TEXT((REGEXEXTRACT($C150, M$4)),""00""), ""&lt;&gt;"")"),"FF")</f>
        <v>FF</v>
      </c>
      <c r="N150" s="7" t="str">
        <f ca="1">IFERROR(__xludf.DUMMYFUNCTION("IFERROR(TEXT((REGEXEXTRACT($C150, N$4)),""00""), ""&lt;&gt;"")"),"FF")</f>
        <v>FF</v>
      </c>
      <c r="O150" s="7"/>
      <c r="P150" s="7" t="str">
        <f t="shared" ca="1" si="2"/>
        <v/>
      </c>
      <c r="Q150" s="7" t="str">
        <f t="shared" ca="1" si="1"/>
        <v/>
      </c>
      <c r="R150" s="7" t="str">
        <f t="shared" ca="1" si="3"/>
        <v/>
      </c>
      <c r="S150" s="7"/>
      <c r="T150" s="7" t="s">
        <v>280</v>
      </c>
      <c r="U150" s="7"/>
      <c r="V150" s="7"/>
      <c r="W150" s="7"/>
      <c r="X150" s="7"/>
      <c r="Y150" s="7"/>
      <c r="Z150" s="7"/>
      <c r="AA150" s="7"/>
      <c r="AB150" s="7"/>
    </row>
    <row r="151" spans="1:28" x14ac:dyDescent="0.2">
      <c r="A151" s="7" t="s">
        <v>68</v>
      </c>
      <c r="B151" s="8" t="str">
        <f ca="1">IFERROR(__xludf.DUMMYFUNCTION("IFERROR(REGEXEXTRACT($A151, B$4), ""&lt;&gt;"")"),"3D")</f>
        <v>3D</v>
      </c>
      <c r="C151" s="7" t="str">
        <f ca="1">IFERROR(__xludf.DUMMYFUNCTION("IFERROR(REGEXEXTRACT($A151, C$4), ""&lt;&gt;"")"),"011008623AF50000")</f>
        <v>011008623AF50000</v>
      </c>
      <c r="D151" s="7"/>
      <c r="E151" s="7" t="str">
        <f ca="1">IFERROR(__xludf.DUMMYFUNCTION("IFERROR(REGEXEXTRACT($C151, E$4), ""&lt;&gt;"")"),"01")</f>
        <v>01</v>
      </c>
      <c r="F151" s="7">
        <f ca="1">IFERROR(__xludf.DUMMYFUNCTION("IFERROR(HEX2DEC(REGEXEXTRACT($C151, F$4)), ""&lt;&gt;"")"),1)</f>
        <v>1</v>
      </c>
      <c r="G151" s="7">
        <f ca="1">IFERROR(__xludf.DUMMYFUNCTION("IFERROR(HEX2DEC(REGEXEXTRACT($C151, G$4)), ""&lt;&gt;"")"),0)</f>
        <v>0</v>
      </c>
      <c r="H151" s="7"/>
      <c r="I151" s="7" t="str">
        <f ca="1">IFERROR(__xludf.DUMMYFUNCTION("IFERROR(TEXT((REGEXEXTRACT($C151, I$4)),""00""), ""&lt;&gt;"")"),"08")</f>
        <v>08</v>
      </c>
      <c r="J151" s="7" t="str">
        <f ca="1">IFERROR(__xludf.DUMMYFUNCTION("IFERROR(TEXT((REGEXEXTRACT($C151, J$4)),""00""), ""&lt;&gt;"")"),"62")</f>
        <v>62</v>
      </c>
      <c r="K151" s="7" t="str">
        <f ca="1">IFERROR(__xludf.DUMMYFUNCTION("IFERROR(TEXT((REGEXEXTRACT($C151, K$4)),""00""), ""&lt;&gt;"")"),"3A")</f>
        <v>3A</v>
      </c>
      <c r="L151" s="7" t="str">
        <f ca="1">IFERROR(__xludf.DUMMYFUNCTION("IFERROR(TEXT((REGEXEXTRACT($C151, L$4)),""00""), ""&lt;&gt;"")"),"F5")</f>
        <v>F5</v>
      </c>
      <c r="M151" s="7" t="str">
        <f ca="1">IFERROR(__xludf.DUMMYFUNCTION("IFERROR(TEXT((REGEXEXTRACT($C151, M$4)),""00""), ""&lt;&gt;"")"),"00")</f>
        <v>00</v>
      </c>
      <c r="N151" s="7" t="str">
        <f ca="1">IFERROR(__xludf.DUMMYFUNCTION("IFERROR(TEXT((REGEXEXTRACT($C151, N$4)),""00""), ""&lt;&gt;"")"),"00")</f>
        <v>00</v>
      </c>
      <c r="O151" s="7"/>
      <c r="P151" s="7" t="str">
        <f t="shared" ca="1" si="2"/>
        <v/>
      </c>
      <c r="Q151" s="7" t="str">
        <f t="shared" ca="1" si="1"/>
        <v/>
      </c>
      <c r="R151" s="7" t="str">
        <f t="shared" ca="1" si="3"/>
        <v/>
      </c>
      <c r="S151" s="7"/>
      <c r="T151" s="7" t="s">
        <v>307</v>
      </c>
      <c r="U151" s="7"/>
      <c r="V151" s="7"/>
      <c r="W151" s="7"/>
      <c r="X151" s="7"/>
      <c r="Y151" s="7"/>
      <c r="Z151" s="7"/>
      <c r="AA151" s="7"/>
      <c r="AB151" s="7"/>
    </row>
    <row r="152" spans="1:28" x14ac:dyDescent="0.2">
      <c r="A152" s="7" t="s">
        <v>42</v>
      </c>
      <c r="B152" s="8" t="str">
        <f ca="1">IFERROR(__xludf.DUMMYFUNCTION("IFERROR(REGEXEXTRACT($A152, B$4), ""&lt;&gt;"")"),"3D")</f>
        <v>3D</v>
      </c>
      <c r="C152" s="7" t="str">
        <f ca="1">IFERROR(__xludf.DUMMYFUNCTION("IFERROR(REGEXEXTRACT($A152, C$4), ""&lt;&gt;"")"),"0121000000FFFFFF")</f>
        <v>0121000000FFFFFF</v>
      </c>
      <c r="D152" s="7"/>
      <c r="E152" s="7" t="str">
        <f ca="1">IFERROR(__xludf.DUMMYFUNCTION("IFERROR(REGEXEXTRACT($C152, E$4), ""&lt;&gt;"")"),"01")</f>
        <v>01</v>
      </c>
      <c r="F152" s="7">
        <f ca="1">IFERROR(__xludf.DUMMYFUNCTION("IFERROR(HEX2DEC(REGEXEXTRACT($C152, F$4)), ""&lt;&gt;"")"),2)</f>
        <v>2</v>
      </c>
      <c r="G152" s="7">
        <f ca="1">IFERROR(__xludf.DUMMYFUNCTION("IFERROR(HEX2DEC(REGEXEXTRACT($C152, G$4)), ""&lt;&gt;"")"),1)</f>
        <v>1</v>
      </c>
      <c r="H152" s="7"/>
      <c r="I152" s="7" t="str">
        <f ca="1">IFERROR(__xludf.DUMMYFUNCTION("IFERROR(TEXT((REGEXEXTRACT($C152, I$4)),""00""), ""&lt;&gt;"")"),"00")</f>
        <v>00</v>
      </c>
      <c r="J152" s="7" t="str">
        <f ca="1">IFERROR(__xludf.DUMMYFUNCTION("IFERROR(TEXT((REGEXEXTRACT($C152, J$4)),""00""), ""&lt;&gt;"")"),"00")</f>
        <v>00</v>
      </c>
      <c r="K152" s="7" t="str">
        <f ca="1">IFERROR(__xludf.DUMMYFUNCTION("IFERROR(TEXT((REGEXEXTRACT($C152, K$4)),""00""), ""&lt;&gt;"")"),"00")</f>
        <v>00</v>
      </c>
      <c r="L152" s="7" t="str">
        <f ca="1">IFERROR(__xludf.DUMMYFUNCTION("IFERROR(TEXT((REGEXEXTRACT($C152, L$4)),""00""), ""&lt;&gt;"")"),"FF")</f>
        <v>FF</v>
      </c>
      <c r="M152" s="7" t="str">
        <f ca="1">IFERROR(__xludf.DUMMYFUNCTION("IFERROR(TEXT((REGEXEXTRACT($C152, M$4)),""00""), ""&lt;&gt;"")"),"FF")</f>
        <v>FF</v>
      </c>
      <c r="N152" s="7" t="str">
        <f ca="1">IFERROR(__xludf.DUMMYFUNCTION("IFERROR(TEXT((REGEXEXTRACT($C152, N$4)),""00""), ""&lt;&gt;"")"),"FF")</f>
        <v>FF</v>
      </c>
      <c r="O152" s="7"/>
      <c r="P152" s="7" t="str">
        <f t="shared" ca="1" si="2"/>
        <v/>
      </c>
      <c r="Q152" s="7" t="str">
        <f t="shared" ca="1" si="1"/>
        <v/>
      </c>
      <c r="R152" s="7" t="str">
        <f t="shared" ca="1" si="3"/>
        <v/>
      </c>
      <c r="S152" s="7"/>
      <c r="T152" s="7" t="s">
        <v>274</v>
      </c>
      <c r="U152" s="7"/>
      <c r="V152" s="7"/>
      <c r="W152" s="7"/>
      <c r="X152" s="7"/>
      <c r="Y152" s="7"/>
      <c r="Z152" s="7"/>
      <c r="AA152" s="7"/>
      <c r="AB152" s="7"/>
    </row>
    <row r="153" spans="1:28" x14ac:dyDescent="0.2">
      <c r="A153" s="7" t="s">
        <v>69</v>
      </c>
      <c r="B153" s="8" t="str">
        <f ca="1">IFERROR(__xludf.DUMMYFUNCTION("IFERROR(REGEXEXTRACT($A153, B$4), ""&lt;&gt;"")"),"3C")</f>
        <v>3C</v>
      </c>
      <c r="C153" s="7" t="str">
        <f ca="1">IFERROR(__xludf.DUMMYFUNCTION("IFERROR(REGEXEXTRACT($A153, C$4), ""&lt;&gt;"")"),"0103223AF6FFFFFF")</f>
        <v>0103223AF6FFFFFF</v>
      </c>
      <c r="D153" s="7"/>
      <c r="E153" s="7" t="str">
        <f ca="1">IFERROR(__xludf.DUMMYFUNCTION("IFERROR(REGEXEXTRACT($C153, E$4), ""&lt;&gt;"")"),"01")</f>
        <v>01</v>
      </c>
      <c r="F153" s="7">
        <f ca="1">IFERROR(__xludf.DUMMYFUNCTION("IFERROR(HEX2DEC(REGEXEXTRACT($C153, F$4)), ""&lt;&gt;"")"),0)</f>
        <v>0</v>
      </c>
      <c r="G153" s="7">
        <f ca="1">IFERROR(__xludf.DUMMYFUNCTION("IFERROR(HEX2DEC(REGEXEXTRACT($C153, G$4)), ""&lt;&gt;"")"),3)</f>
        <v>3</v>
      </c>
      <c r="H153" s="7"/>
      <c r="I153" s="7" t="str">
        <f ca="1">IFERROR(__xludf.DUMMYFUNCTION("IFERROR(TEXT((REGEXEXTRACT($C153, I$4)),""00""), ""&lt;&gt;"")"),"22")</f>
        <v>22</v>
      </c>
      <c r="J153" s="7" t="str">
        <f ca="1">IFERROR(__xludf.DUMMYFUNCTION("IFERROR(TEXT((REGEXEXTRACT($C153, J$4)),""00""), ""&lt;&gt;"")"),"3A")</f>
        <v>3A</v>
      </c>
      <c r="K153" s="7" t="str">
        <f ca="1">IFERROR(__xludf.DUMMYFUNCTION("IFERROR(TEXT((REGEXEXTRACT($C153, K$4)),""00""), ""&lt;&gt;"")"),"F6")</f>
        <v>F6</v>
      </c>
      <c r="L153" s="7" t="str">
        <f ca="1">IFERROR(__xludf.DUMMYFUNCTION("IFERROR(TEXT((REGEXEXTRACT($C153, L$4)),""00""), ""&lt;&gt;"")"),"FF")</f>
        <v>FF</v>
      </c>
      <c r="M153" s="7" t="str">
        <f ca="1">IFERROR(__xludf.DUMMYFUNCTION("IFERROR(TEXT((REGEXEXTRACT($C153, M$4)),""00""), ""&lt;&gt;"")"),"FF")</f>
        <v>FF</v>
      </c>
      <c r="N153" s="7" t="str">
        <f ca="1">IFERROR(__xludf.DUMMYFUNCTION("IFERROR(TEXT((REGEXEXTRACT($C153, N$4)),""00""), ""&lt;&gt;"")"),"FF")</f>
        <v>FF</v>
      </c>
      <c r="O153" s="7"/>
      <c r="P153" s="7" t="str">
        <f t="shared" ca="1" si="2"/>
        <v/>
      </c>
      <c r="Q153" s="7" t="str">
        <f t="shared" ca="1" si="1"/>
        <v/>
      </c>
      <c r="R153" s="7" t="str">
        <f t="shared" ca="1" si="3"/>
        <v/>
      </c>
      <c r="S153" s="7"/>
      <c r="T153" s="7" t="s">
        <v>308</v>
      </c>
      <c r="U153" s="7"/>
      <c r="V153" s="7"/>
      <c r="W153" s="7"/>
      <c r="X153" s="7"/>
      <c r="Y153" s="7"/>
      <c r="Z153" s="7"/>
      <c r="AA153" s="7"/>
      <c r="AB153" s="7"/>
    </row>
    <row r="154" spans="1:28" x14ac:dyDescent="0.2">
      <c r="A154" s="7" t="s">
        <v>40</v>
      </c>
      <c r="B154" s="8" t="str">
        <f ca="1">IFERROR(__xludf.DUMMYFUNCTION("IFERROR(REGEXEXTRACT($A154, B$4), ""&lt;&gt;"")"),"3D")</f>
        <v>3D</v>
      </c>
      <c r="C154" s="7" t="str">
        <f ca="1">IFERROR(__xludf.DUMMYFUNCTION("IFERROR(REGEXEXTRACT($A154, C$4), ""&lt;&gt;"")"),"01037F2278FFFFFF")</f>
        <v>01037F2278FFFFFF</v>
      </c>
      <c r="D154" s="7"/>
      <c r="E154" s="7" t="str">
        <f ca="1">IFERROR(__xludf.DUMMYFUNCTION("IFERROR(REGEXEXTRACT($C154, E$4), ""&lt;&gt;"")"),"01")</f>
        <v>01</v>
      </c>
      <c r="F154" s="7">
        <f ca="1">IFERROR(__xludf.DUMMYFUNCTION("IFERROR(HEX2DEC(REGEXEXTRACT($C154, F$4)), ""&lt;&gt;"")"),0)</f>
        <v>0</v>
      </c>
      <c r="G154" s="7">
        <f ca="1">IFERROR(__xludf.DUMMYFUNCTION("IFERROR(HEX2DEC(REGEXEXTRACT($C154, G$4)), ""&lt;&gt;"")"),3)</f>
        <v>3</v>
      </c>
      <c r="H154" s="7"/>
      <c r="I154" s="7" t="str">
        <f ca="1">IFERROR(__xludf.DUMMYFUNCTION("IFERROR(TEXT((REGEXEXTRACT($C154, I$4)),""00""), ""&lt;&gt;"")"),"7F")</f>
        <v>7F</v>
      </c>
      <c r="J154" s="7" t="str">
        <f ca="1">IFERROR(__xludf.DUMMYFUNCTION("IFERROR(TEXT((REGEXEXTRACT($C154, J$4)),""00""), ""&lt;&gt;"")"),"22")</f>
        <v>22</v>
      </c>
      <c r="K154" s="7" t="str">
        <f ca="1">IFERROR(__xludf.DUMMYFUNCTION("IFERROR(TEXT((REGEXEXTRACT($C154, K$4)),""00""), ""&lt;&gt;"")"),"78")</f>
        <v>78</v>
      </c>
      <c r="L154" s="7" t="str">
        <f ca="1">IFERROR(__xludf.DUMMYFUNCTION("IFERROR(TEXT((REGEXEXTRACT($C154, L$4)),""00""), ""&lt;&gt;"")"),"FF")</f>
        <v>FF</v>
      </c>
      <c r="M154" s="7" t="str">
        <f ca="1">IFERROR(__xludf.DUMMYFUNCTION("IFERROR(TEXT((REGEXEXTRACT($C154, M$4)),""00""), ""&lt;&gt;"")"),"FF")</f>
        <v>FF</v>
      </c>
      <c r="N154" s="7" t="str">
        <f ca="1">IFERROR(__xludf.DUMMYFUNCTION("IFERROR(TEXT((REGEXEXTRACT($C154, N$4)),""00""), ""&lt;&gt;"")"),"FF")</f>
        <v>FF</v>
      </c>
      <c r="O154" s="7"/>
      <c r="P154" s="7" t="str">
        <f t="shared" ca="1" si="2"/>
        <v/>
      </c>
      <c r="Q154" s="7" t="str">
        <f t="shared" ca="1" si="1"/>
        <v/>
      </c>
      <c r="R154" s="7" t="str">
        <f t="shared" ca="1" si="3"/>
        <v/>
      </c>
      <c r="S154" s="7"/>
      <c r="T154" s="7" t="s">
        <v>280</v>
      </c>
      <c r="U154" s="7"/>
      <c r="V154" s="7"/>
      <c r="W154" s="7"/>
      <c r="X154" s="7"/>
      <c r="Y154" s="7"/>
      <c r="Z154" s="7"/>
      <c r="AA154" s="7"/>
      <c r="AB154" s="7"/>
    </row>
    <row r="155" spans="1:28" x14ac:dyDescent="0.2">
      <c r="A155" s="7" t="s">
        <v>70</v>
      </c>
      <c r="B155" s="8" t="str">
        <f ca="1">IFERROR(__xludf.DUMMYFUNCTION("IFERROR(REGEXEXTRACT($A155, B$4), ""&lt;&gt;"")"),"3D")</f>
        <v>3D</v>
      </c>
      <c r="C155" s="7" t="str">
        <f ca="1">IFERROR(__xludf.DUMMYFUNCTION("IFERROR(REGEXEXTRACT($A155, C$4), ""&lt;&gt;"")"),"011008623AF60000")</f>
        <v>011008623AF60000</v>
      </c>
      <c r="D155" s="7"/>
      <c r="E155" s="7" t="str">
        <f ca="1">IFERROR(__xludf.DUMMYFUNCTION("IFERROR(REGEXEXTRACT($C155, E$4), ""&lt;&gt;"")"),"01")</f>
        <v>01</v>
      </c>
      <c r="F155" s="7">
        <f ca="1">IFERROR(__xludf.DUMMYFUNCTION("IFERROR(HEX2DEC(REGEXEXTRACT($C155, F$4)), ""&lt;&gt;"")"),1)</f>
        <v>1</v>
      </c>
      <c r="G155" s="7">
        <f ca="1">IFERROR(__xludf.DUMMYFUNCTION("IFERROR(HEX2DEC(REGEXEXTRACT($C155, G$4)), ""&lt;&gt;"")"),0)</f>
        <v>0</v>
      </c>
      <c r="H155" s="7"/>
      <c r="I155" s="7" t="str">
        <f ca="1">IFERROR(__xludf.DUMMYFUNCTION("IFERROR(TEXT((REGEXEXTRACT($C155, I$4)),""00""), ""&lt;&gt;"")"),"08")</f>
        <v>08</v>
      </c>
      <c r="J155" s="7" t="str">
        <f ca="1">IFERROR(__xludf.DUMMYFUNCTION("IFERROR(TEXT((REGEXEXTRACT($C155, J$4)),""00""), ""&lt;&gt;"")"),"62")</f>
        <v>62</v>
      </c>
      <c r="K155" s="7" t="str">
        <f ca="1">IFERROR(__xludf.DUMMYFUNCTION("IFERROR(TEXT((REGEXEXTRACT($C155, K$4)),""00""), ""&lt;&gt;"")"),"3A")</f>
        <v>3A</v>
      </c>
      <c r="L155" s="7" t="str">
        <f ca="1">IFERROR(__xludf.DUMMYFUNCTION("IFERROR(TEXT((REGEXEXTRACT($C155, L$4)),""00""), ""&lt;&gt;"")"),"F6")</f>
        <v>F6</v>
      </c>
      <c r="M155" s="7" t="str">
        <f ca="1">IFERROR(__xludf.DUMMYFUNCTION("IFERROR(TEXT((REGEXEXTRACT($C155, M$4)),""00""), ""&lt;&gt;"")"),"00")</f>
        <v>00</v>
      </c>
      <c r="N155" s="7" t="str">
        <f ca="1">IFERROR(__xludf.DUMMYFUNCTION("IFERROR(TEXT((REGEXEXTRACT($C155, N$4)),""00""), ""&lt;&gt;"")"),"00")</f>
        <v>00</v>
      </c>
      <c r="O155" s="7"/>
      <c r="P155" s="7" t="str">
        <f t="shared" ca="1" si="2"/>
        <v/>
      </c>
      <c r="Q155" s="7" t="str">
        <f t="shared" ca="1" si="1"/>
        <v/>
      </c>
      <c r="R155" s="7" t="str">
        <f t="shared" ca="1" si="3"/>
        <v/>
      </c>
      <c r="S155" s="7"/>
      <c r="T155" s="7" t="s">
        <v>309</v>
      </c>
      <c r="U155" s="7"/>
      <c r="V155" s="7"/>
      <c r="W155" s="7"/>
      <c r="X155" s="7"/>
      <c r="Y155" s="7"/>
      <c r="Z155" s="7"/>
      <c r="AA155" s="7"/>
      <c r="AB155" s="7"/>
    </row>
    <row r="156" spans="1:28" x14ac:dyDescent="0.2">
      <c r="A156" s="7" t="s">
        <v>42</v>
      </c>
      <c r="B156" s="8" t="str">
        <f ca="1">IFERROR(__xludf.DUMMYFUNCTION("IFERROR(REGEXEXTRACT($A156, B$4), ""&lt;&gt;"")"),"3D")</f>
        <v>3D</v>
      </c>
      <c r="C156" s="7" t="str">
        <f ca="1">IFERROR(__xludf.DUMMYFUNCTION("IFERROR(REGEXEXTRACT($A156, C$4), ""&lt;&gt;"")"),"0121000000FFFFFF")</f>
        <v>0121000000FFFFFF</v>
      </c>
      <c r="D156" s="7"/>
      <c r="E156" s="7" t="str">
        <f ca="1">IFERROR(__xludf.DUMMYFUNCTION("IFERROR(REGEXEXTRACT($C156, E$4), ""&lt;&gt;"")"),"01")</f>
        <v>01</v>
      </c>
      <c r="F156" s="7">
        <f ca="1">IFERROR(__xludf.DUMMYFUNCTION("IFERROR(HEX2DEC(REGEXEXTRACT($C156, F$4)), ""&lt;&gt;"")"),2)</f>
        <v>2</v>
      </c>
      <c r="G156" s="7">
        <f ca="1">IFERROR(__xludf.DUMMYFUNCTION("IFERROR(HEX2DEC(REGEXEXTRACT($C156, G$4)), ""&lt;&gt;"")"),1)</f>
        <v>1</v>
      </c>
      <c r="H156" s="7"/>
      <c r="I156" s="7" t="str">
        <f ca="1">IFERROR(__xludf.DUMMYFUNCTION("IFERROR(TEXT((REGEXEXTRACT($C156, I$4)),""00""), ""&lt;&gt;"")"),"00")</f>
        <v>00</v>
      </c>
      <c r="J156" s="7" t="str">
        <f ca="1">IFERROR(__xludf.DUMMYFUNCTION("IFERROR(TEXT((REGEXEXTRACT($C156, J$4)),""00""), ""&lt;&gt;"")"),"00")</f>
        <v>00</v>
      </c>
      <c r="K156" s="7" t="str">
        <f ca="1">IFERROR(__xludf.DUMMYFUNCTION("IFERROR(TEXT((REGEXEXTRACT($C156, K$4)),""00""), ""&lt;&gt;"")"),"00")</f>
        <v>00</v>
      </c>
      <c r="L156" s="7" t="str">
        <f ca="1">IFERROR(__xludf.DUMMYFUNCTION("IFERROR(TEXT((REGEXEXTRACT($C156, L$4)),""00""), ""&lt;&gt;"")"),"FF")</f>
        <v>FF</v>
      </c>
      <c r="M156" s="7" t="str">
        <f ca="1">IFERROR(__xludf.DUMMYFUNCTION("IFERROR(TEXT((REGEXEXTRACT($C156, M$4)),""00""), ""&lt;&gt;"")"),"FF")</f>
        <v>FF</v>
      </c>
      <c r="N156" s="7" t="str">
        <f ca="1">IFERROR(__xludf.DUMMYFUNCTION("IFERROR(TEXT((REGEXEXTRACT($C156, N$4)),""00""), ""&lt;&gt;"")"),"FF")</f>
        <v>FF</v>
      </c>
      <c r="O156" s="7"/>
      <c r="P156" s="7" t="str">
        <f t="shared" ca="1" si="2"/>
        <v/>
      </c>
      <c r="Q156" s="7" t="str">
        <f t="shared" ca="1" si="1"/>
        <v/>
      </c>
      <c r="R156" s="7" t="str">
        <f t="shared" ca="1" si="3"/>
        <v/>
      </c>
      <c r="S156" s="7"/>
      <c r="T156" s="7" t="s">
        <v>274</v>
      </c>
      <c r="U156" s="7"/>
      <c r="V156" s="7"/>
      <c r="W156" s="7"/>
      <c r="X156" s="7"/>
      <c r="Y156" s="7"/>
      <c r="Z156" s="7"/>
      <c r="AA156" s="7"/>
      <c r="AB156" s="7"/>
    </row>
    <row r="157" spans="1:28" x14ac:dyDescent="0.2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 t="s">
        <v>274</v>
      </c>
      <c r="U157" s="7"/>
      <c r="V157" s="7"/>
      <c r="W157" s="7"/>
      <c r="X157" s="7"/>
      <c r="Y157" s="7"/>
      <c r="Z157" s="7"/>
      <c r="AA157" s="7"/>
      <c r="AB157" s="7"/>
    </row>
    <row r="158" spans="1:28" x14ac:dyDescent="0.2">
      <c r="A158" s="25" t="s">
        <v>71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7"/>
      <c r="P158" s="7"/>
      <c r="Q158" s="7"/>
      <c r="R158" s="7"/>
      <c r="S158" s="7"/>
      <c r="T158" s="7" t="s">
        <v>274</v>
      </c>
      <c r="U158" s="7"/>
      <c r="V158" s="7"/>
      <c r="W158" s="7"/>
      <c r="X158" s="7"/>
      <c r="Y158" s="7"/>
      <c r="Z158" s="7"/>
      <c r="AA158" s="7"/>
      <c r="AB158" s="7"/>
    </row>
    <row r="159" spans="1:28" x14ac:dyDescent="0.2">
      <c r="A159" s="7" t="s">
        <v>26</v>
      </c>
      <c r="B159" s="8" t="str">
        <f ca="1">IFERROR(__xludf.DUMMYFUNCTION("IFERROR(REGEXEXTRACT($A159, B$4), ""&lt;&gt;"")"),"3C")</f>
        <v>3C</v>
      </c>
      <c r="C159" s="7" t="str">
        <f ca="1">IFERROR(__xludf.DUMMYFUNCTION("IFERROR(REGEXEXTRACT($A159, C$4), ""&lt;&gt;"")"),"0103223AF7FFFFFF")</f>
        <v>0103223AF7FFFFFF</v>
      </c>
      <c r="D159" s="7"/>
      <c r="E159" s="7" t="str">
        <f ca="1">IFERROR(__xludf.DUMMYFUNCTION("IFERROR(REGEXEXTRACT($C159, E$4), ""&lt;&gt;"")"),"01")</f>
        <v>01</v>
      </c>
      <c r="F159" s="7">
        <f ca="1">IFERROR(__xludf.DUMMYFUNCTION("IFERROR(HEX2DEC(REGEXEXTRACT($C159, F$4)), ""&lt;&gt;"")"),0)</f>
        <v>0</v>
      </c>
      <c r="G159" s="7">
        <f ca="1">IFERROR(__xludf.DUMMYFUNCTION("IFERROR(HEX2DEC(REGEXEXTRACT($C159, G$4)), ""&lt;&gt;"")"),3)</f>
        <v>3</v>
      </c>
      <c r="H159" s="7"/>
      <c r="I159" s="7" t="str">
        <f ca="1">IFERROR(__xludf.DUMMYFUNCTION("IFERROR(TEXT((REGEXEXTRACT($C159, I$4)),""00""), ""&lt;&gt;"")"),"22")</f>
        <v>22</v>
      </c>
      <c r="J159" s="7" t="str">
        <f ca="1">IFERROR(__xludf.DUMMYFUNCTION("IFERROR(TEXT((REGEXEXTRACT($C159, J$4)),""00""), ""&lt;&gt;"")"),"3A")</f>
        <v>3A</v>
      </c>
      <c r="K159" s="7" t="str">
        <f ca="1">IFERROR(__xludf.DUMMYFUNCTION("IFERROR(TEXT((REGEXEXTRACT($C159, K$4)),""00""), ""&lt;&gt;"")"),"F7")</f>
        <v>F7</v>
      </c>
      <c r="L159" s="7" t="str">
        <f ca="1">IFERROR(__xludf.DUMMYFUNCTION("IFERROR(TEXT((REGEXEXTRACT($C159, L$4)),""00""), ""&lt;&gt;"")"),"FF")</f>
        <v>FF</v>
      </c>
      <c r="M159" s="7" t="str">
        <f ca="1">IFERROR(__xludf.DUMMYFUNCTION("IFERROR(TEXT((REGEXEXTRACT($C159, M$4)),""00""), ""&lt;&gt;"")"),"FF")</f>
        <v>FF</v>
      </c>
      <c r="N159" s="7" t="str">
        <f ca="1">IFERROR(__xludf.DUMMYFUNCTION("IFERROR(TEXT((REGEXEXTRACT($C159, N$4)),""00""), ""&lt;&gt;"")"),"FF")</f>
        <v>FF</v>
      </c>
      <c r="O159" s="7"/>
      <c r="P159" s="7" t="str">
        <f t="shared" ref="P159:P164" ca="1" si="4">IFERROR(_xludf.CONCAT("0x", _xludf.SWITCH(F159, 0, I159, 1, J159)), "")</f>
        <v/>
      </c>
      <c r="Q159" s="7" t="str">
        <f t="shared" ref="Q159:Q164" ca="1" si="5">IFERROR(_xludf.SWITCH(I159, "22", CONCATENATE("0x", J159,K159), "62", CONCATENATE("0x", J159,K159), "2E", CONCATENATE("0x", J159,K159), "6E", CONCATENATE("0x", J159,K159), "7F", Q$3), "")</f>
        <v/>
      </c>
      <c r="R159" s="7" t="str">
        <f t="shared" ref="R159:R164" ca="1" si="6">IFERROR(_xludf.SWITCH(F159,0,G159,1,HEX2DEC(I159)), "")</f>
        <v/>
      </c>
      <c r="S159" s="7"/>
      <c r="T159" s="7" t="s">
        <v>266</v>
      </c>
      <c r="U159" s="7"/>
      <c r="V159" s="7"/>
      <c r="W159" s="7"/>
      <c r="X159" s="7"/>
      <c r="Y159" s="7"/>
      <c r="Z159" s="7"/>
      <c r="AA159" s="7"/>
      <c r="AB159" s="7"/>
    </row>
    <row r="160" spans="1:28" x14ac:dyDescent="0.2">
      <c r="A160" s="7" t="s">
        <v>27</v>
      </c>
      <c r="B160" s="8" t="str">
        <f ca="1">IFERROR(__xludf.DUMMYFUNCTION("IFERROR(REGEXEXTRACT($A160, B$4), ""&lt;&gt;"")"),"3D")</f>
        <v>3D</v>
      </c>
      <c r="C160" s="7" t="str">
        <f ca="1">IFERROR(__xludf.DUMMYFUNCTION("IFERROR(REGEXEXTRACT($A160, C$4), ""&lt;&gt;"")"),"0104623AF700FFFF")</f>
        <v>0104623AF700FFFF</v>
      </c>
      <c r="D160" s="7"/>
      <c r="E160" s="7" t="str">
        <f ca="1">IFERROR(__xludf.DUMMYFUNCTION("IFERROR(REGEXEXTRACT($C160, E$4), ""&lt;&gt;"")"),"01")</f>
        <v>01</v>
      </c>
      <c r="F160" s="7">
        <f ca="1">IFERROR(__xludf.DUMMYFUNCTION("IFERROR(HEX2DEC(REGEXEXTRACT($C160, F$4)), ""&lt;&gt;"")"),0)</f>
        <v>0</v>
      </c>
      <c r="G160" s="7">
        <f ca="1">IFERROR(__xludf.DUMMYFUNCTION("IFERROR(HEX2DEC(REGEXEXTRACT($C160, G$4)), ""&lt;&gt;"")"),4)</f>
        <v>4</v>
      </c>
      <c r="H160" s="7"/>
      <c r="I160" s="7" t="str">
        <f ca="1">IFERROR(__xludf.DUMMYFUNCTION("IFERROR(TEXT((REGEXEXTRACT($C160, I$4)),""00""), ""&lt;&gt;"")"),"62")</f>
        <v>62</v>
      </c>
      <c r="J160" s="7" t="str">
        <f ca="1">IFERROR(__xludf.DUMMYFUNCTION("IFERROR(TEXT((REGEXEXTRACT($C160, J$4)),""00""), ""&lt;&gt;"")"),"3A")</f>
        <v>3A</v>
      </c>
      <c r="K160" s="7" t="str">
        <f ca="1">IFERROR(__xludf.DUMMYFUNCTION("IFERROR(TEXT((REGEXEXTRACT($C160, K$4)),""00""), ""&lt;&gt;"")"),"F7")</f>
        <v>F7</v>
      </c>
      <c r="L160" s="7" t="str">
        <f ca="1">IFERROR(__xludf.DUMMYFUNCTION("IFERROR(TEXT((REGEXEXTRACT($C160, L$4)),""00""), ""&lt;&gt;"")"),"00")</f>
        <v>00</v>
      </c>
      <c r="M160" s="7" t="str">
        <f ca="1">IFERROR(__xludf.DUMMYFUNCTION("IFERROR(TEXT((REGEXEXTRACT($C160, M$4)),""00""), ""&lt;&gt;"")"),"FF")</f>
        <v>FF</v>
      </c>
      <c r="N160" s="7" t="str">
        <f ca="1">IFERROR(__xludf.DUMMYFUNCTION("IFERROR(TEXT((REGEXEXTRACT($C160, N$4)),""00""), ""&lt;&gt;"")"),"FF")</f>
        <v>FF</v>
      </c>
      <c r="O160" s="7"/>
      <c r="P160" s="7" t="str">
        <f t="shared" ca="1" si="4"/>
        <v/>
      </c>
      <c r="Q160" s="7" t="str">
        <f t="shared" ca="1" si="5"/>
        <v/>
      </c>
      <c r="R160" s="7" t="str">
        <f t="shared" ca="1" si="6"/>
        <v/>
      </c>
      <c r="S160" s="7"/>
      <c r="T160" s="7" t="s">
        <v>267</v>
      </c>
      <c r="U160" s="7"/>
      <c r="V160" s="7"/>
      <c r="W160" s="7"/>
      <c r="X160" s="7"/>
      <c r="Y160" s="7"/>
      <c r="Z160" s="7"/>
      <c r="AA160" s="7"/>
      <c r="AB160" s="7"/>
    </row>
    <row r="161" spans="1:28" x14ac:dyDescent="0.2">
      <c r="A161" s="7" t="s">
        <v>28</v>
      </c>
      <c r="B161" s="8" t="str">
        <f ca="1">IFERROR(__xludf.DUMMYFUNCTION("IFERROR(REGEXEXTRACT($A161, B$4), ""&lt;&gt;"")"),"3C")</f>
        <v>3C</v>
      </c>
      <c r="C161" s="7" t="str">
        <f ca="1">IFERROR(__xludf.DUMMYFUNCTION("IFERROR(REGEXEXTRACT($A161, C$4), ""&lt;&gt;"")"),"0103223AFFFFFFFF")</f>
        <v>0103223AFFFFFFFF</v>
      </c>
      <c r="D161" s="7"/>
      <c r="E161" s="7" t="str">
        <f ca="1">IFERROR(__xludf.DUMMYFUNCTION("IFERROR(REGEXEXTRACT($C161, E$4), ""&lt;&gt;"")"),"01")</f>
        <v>01</v>
      </c>
      <c r="F161" s="7">
        <f ca="1">IFERROR(__xludf.DUMMYFUNCTION("IFERROR(HEX2DEC(REGEXEXTRACT($C161, F$4)), ""&lt;&gt;"")"),0)</f>
        <v>0</v>
      </c>
      <c r="G161" s="7">
        <f ca="1">IFERROR(__xludf.DUMMYFUNCTION("IFERROR(HEX2DEC(REGEXEXTRACT($C161, G$4)), ""&lt;&gt;"")"),3)</f>
        <v>3</v>
      </c>
      <c r="H161" s="7"/>
      <c r="I161" s="7" t="str">
        <f ca="1">IFERROR(__xludf.DUMMYFUNCTION("IFERROR(TEXT((REGEXEXTRACT($C161, I$4)),""00""), ""&lt;&gt;"")"),"22")</f>
        <v>22</v>
      </c>
      <c r="J161" s="7" t="str">
        <f ca="1">IFERROR(__xludf.DUMMYFUNCTION("IFERROR(TEXT((REGEXEXTRACT($C161, J$4)),""00""), ""&lt;&gt;"")"),"3A")</f>
        <v>3A</v>
      </c>
      <c r="K161" s="7" t="str">
        <f ca="1">IFERROR(__xludf.DUMMYFUNCTION("IFERROR(TEXT((REGEXEXTRACT($C161, K$4)),""00""), ""&lt;&gt;"")"),"FF")</f>
        <v>FF</v>
      </c>
      <c r="L161" s="7" t="str">
        <f ca="1">IFERROR(__xludf.DUMMYFUNCTION("IFERROR(TEXT((REGEXEXTRACT($C161, L$4)),""00""), ""&lt;&gt;"")"),"FF")</f>
        <v>FF</v>
      </c>
      <c r="M161" s="7" t="str">
        <f ca="1">IFERROR(__xludf.DUMMYFUNCTION("IFERROR(TEXT((REGEXEXTRACT($C161, M$4)),""00""), ""&lt;&gt;"")"),"FF")</f>
        <v>FF</v>
      </c>
      <c r="N161" s="7" t="str">
        <f ca="1">IFERROR(__xludf.DUMMYFUNCTION("IFERROR(TEXT((REGEXEXTRACT($C161, N$4)),""00""), ""&lt;&gt;"")"),"FF")</f>
        <v>FF</v>
      </c>
      <c r="O161" s="7"/>
      <c r="P161" s="7" t="str">
        <f t="shared" ca="1" si="4"/>
        <v/>
      </c>
      <c r="Q161" s="7" t="str">
        <f t="shared" ca="1" si="5"/>
        <v/>
      </c>
      <c r="R161" s="7" t="str">
        <f t="shared" ca="1" si="6"/>
        <v/>
      </c>
      <c r="S161" s="7"/>
      <c r="T161" s="7" t="s">
        <v>268</v>
      </c>
      <c r="U161" s="7"/>
      <c r="V161" s="7"/>
      <c r="W161" s="7"/>
      <c r="X161" s="7"/>
      <c r="Y161" s="7"/>
      <c r="Z161" s="7"/>
      <c r="AA161" s="7"/>
      <c r="AB161" s="7"/>
    </row>
    <row r="162" spans="1:28" x14ac:dyDescent="0.2">
      <c r="A162" s="7" t="s">
        <v>72</v>
      </c>
      <c r="B162" s="8" t="str">
        <f ca="1">IFERROR(__xludf.DUMMYFUNCTION("IFERROR(REGEXEXTRACT($A162, B$4), ""&lt;&gt;"")"),"3D")</f>
        <v>3D</v>
      </c>
      <c r="C162" s="7" t="str">
        <f ca="1">IFERROR(__xludf.DUMMYFUNCTION("IFERROR(REGEXEXTRACT($A162, C$4), ""&lt;&gt;"")"),"0105623AFF04B5FF")</f>
        <v>0105623AFF04B5FF</v>
      </c>
      <c r="D162" s="7"/>
      <c r="E162" s="7" t="str">
        <f ca="1">IFERROR(__xludf.DUMMYFUNCTION("IFERROR(REGEXEXTRACT($C162, E$4), ""&lt;&gt;"")"),"01")</f>
        <v>01</v>
      </c>
      <c r="F162" s="7">
        <f ca="1">IFERROR(__xludf.DUMMYFUNCTION("IFERROR(HEX2DEC(REGEXEXTRACT($C162, F$4)), ""&lt;&gt;"")"),0)</f>
        <v>0</v>
      </c>
      <c r="G162" s="7">
        <f ca="1">IFERROR(__xludf.DUMMYFUNCTION("IFERROR(HEX2DEC(REGEXEXTRACT($C162, G$4)), ""&lt;&gt;"")"),5)</f>
        <v>5</v>
      </c>
      <c r="H162" s="7"/>
      <c r="I162" s="7" t="str">
        <f ca="1">IFERROR(__xludf.DUMMYFUNCTION("IFERROR(TEXT((REGEXEXTRACT($C162, I$4)),""00""), ""&lt;&gt;"")"),"62")</f>
        <v>62</v>
      </c>
      <c r="J162" s="7" t="str">
        <f ca="1">IFERROR(__xludf.DUMMYFUNCTION("IFERROR(TEXT((REGEXEXTRACT($C162, J$4)),""00""), ""&lt;&gt;"")"),"3A")</f>
        <v>3A</v>
      </c>
      <c r="K162" s="7" t="str">
        <f ca="1">IFERROR(__xludf.DUMMYFUNCTION("IFERROR(TEXT((REGEXEXTRACT($C162, K$4)),""00""), ""&lt;&gt;"")"),"FF")</f>
        <v>FF</v>
      </c>
      <c r="L162" s="7" t="str">
        <f ca="1">IFERROR(__xludf.DUMMYFUNCTION("IFERROR(TEXT((REGEXEXTRACT($C162, L$4)),""00""), ""&lt;&gt;"")"),"04")</f>
        <v>04</v>
      </c>
      <c r="M162" s="7" t="str">
        <f ca="1">IFERROR(__xludf.DUMMYFUNCTION("IFERROR(TEXT((REGEXEXTRACT($C162, M$4)),""00""), ""&lt;&gt;"")"),"B5")</f>
        <v>B5</v>
      </c>
      <c r="N162" s="7" t="str">
        <f ca="1">IFERROR(__xludf.DUMMYFUNCTION("IFERROR(TEXT((REGEXEXTRACT($C162, N$4)),""00""), ""&lt;&gt;"")"),"FF")</f>
        <v>FF</v>
      </c>
      <c r="O162" s="7"/>
      <c r="P162" s="7" t="str">
        <f t="shared" ca="1" si="4"/>
        <v/>
      </c>
      <c r="Q162" s="7" t="str">
        <f t="shared" ca="1" si="5"/>
        <v/>
      </c>
      <c r="R162" s="7" t="str">
        <f t="shared" ca="1" si="6"/>
        <v/>
      </c>
      <c r="S162" s="7"/>
      <c r="T162" s="7" t="s">
        <v>310</v>
      </c>
      <c r="U162" s="7"/>
      <c r="V162" s="7"/>
      <c r="W162" s="7"/>
      <c r="X162" s="7"/>
      <c r="Y162" s="7"/>
      <c r="Z162" s="7"/>
      <c r="AA162" s="7"/>
      <c r="AB162" s="7"/>
    </row>
    <row r="163" spans="1:28" x14ac:dyDescent="0.2">
      <c r="A163" s="7" t="s">
        <v>30</v>
      </c>
      <c r="B163" s="8" t="str">
        <f ca="1">IFERROR(__xludf.DUMMYFUNCTION("IFERROR(REGEXEXTRACT($A163, B$4), ""&lt;&gt;"")"),"3C")</f>
        <v>3C</v>
      </c>
      <c r="C163" s="7" t="str">
        <f ca="1">IFERROR(__xludf.DUMMYFUNCTION("IFERROR(REGEXEXTRACT($A163, C$4), ""&lt;&gt;"")"),"010322500CFFFFFF")</f>
        <v>010322500CFFFFFF</v>
      </c>
      <c r="D163" s="7"/>
      <c r="E163" s="7" t="str">
        <f ca="1">IFERROR(__xludf.DUMMYFUNCTION("IFERROR(REGEXEXTRACT($C163, E$4), ""&lt;&gt;"")"),"01")</f>
        <v>01</v>
      </c>
      <c r="F163" s="7">
        <f ca="1">IFERROR(__xludf.DUMMYFUNCTION("IFERROR(HEX2DEC(REGEXEXTRACT($C163, F$4)), ""&lt;&gt;"")"),0)</f>
        <v>0</v>
      </c>
      <c r="G163" s="7">
        <f ca="1">IFERROR(__xludf.DUMMYFUNCTION("IFERROR(HEX2DEC(REGEXEXTRACT($C163, G$4)), ""&lt;&gt;"")"),3)</f>
        <v>3</v>
      </c>
      <c r="H163" s="7"/>
      <c r="I163" s="7" t="str">
        <f ca="1">IFERROR(__xludf.DUMMYFUNCTION("IFERROR(TEXT((REGEXEXTRACT($C163, I$4)),""00""), ""&lt;&gt;"")"),"22")</f>
        <v>22</v>
      </c>
      <c r="J163" s="7" t="str">
        <f ca="1">IFERROR(__xludf.DUMMYFUNCTION("IFERROR(TEXT((REGEXEXTRACT($C163, J$4)),""00""), ""&lt;&gt;"")"),"50")</f>
        <v>50</v>
      </c>
      <c r="K163" s="7" t="str">
        <f ca="1">IFERROR(__xludf.DUMMYFUNCTION("IFERROR(TEXT((REGEXEXTRACT($C163, K$4)),""00""), ""&lt;&gt;"")"),"0C")</f>
        <v>0C</v>
      </c>
      <c r="L163" s="7" t="str">
        <f ca="1">IFERROR(__xludf.DUMMYFUNCTION("IFERROR(TEXT((REGEXEXTRACT($C163, L$4)),""00""), ""&lt;&gt;"")"),"FF")</f>
        <v>FF</v>
      </c>
      <c r="M163" s="7" t="str">
        <f ca="1">IFERROR(__xludf.DUMMYFUNCTION("IFERROR(TEXT((REGEXEXTRACT($C163, M$4)),""00""), ""&lt;&gt;"")"),"FF")</f>
        <v>FF</v>
      </c>
      <c r="N163" s="7" t="str">
        <f ca="1">IFERROR(__xludf.DUMMYFUNCTION("IFERROR(TEXT((REGEXEXTRACT($C163, N$4)),""00""), ""&lt;&gt;"")"),"FF")</f>
        <v>FF</v>
      </c>
      <c r="O163" s="7"/>
      <c r="P163" s="7" t="str">
        <f t="shared" ca="1" si="4"/>
        <v/>
      </c>
      <c r="Q163" s="7" t="str">
        <f t="shared" ca="1" si="5"/>
        <v/>
      </c>
      <c r="R163" s="7" t="str">
        <f t="shared" ca="1" si="6"/>
        <v/>
      </c>
      <c r="S163" s="7"/>
      <c r="T163" s="7" t="s">
        <v>270</v>
      </c>
      <c r="U163" s="7"/>
      <c r="V163" s="7"/>
      <c r="W163" s="7"/>
      <c r="X163" s="7"/>
      <c r="Y163" s="7"/>
      <c r="Z163" s="7"/>
      <c r="AA163" s="7"/>
      <c r="AB163" s="7"/>
    </row>
    <row r="164" spans="1:28" x14ac:dyDescent="0.2">
      <c r="A164" s="7" t="s">
        <v>31</v>
      </c>
      <c r="B164" s="8" t="str">
        <f ca="1">IFERROR(__xludf.DUMMYFUNCTION("IFERROR(REGEXEXTRACT($A164, B$4), ""&lt;&gt;"")"),"3D")</f>
        <v>3D</v>
      </c>
      <c r="C164" s="7" t="str">
        <f ca="1">IFERROR(__xludf.DUMMYFUNCTION("IFERROR(REGEXEXTRACT($A164, C$4), ""&lt;&gt;"")"),"010462500C05FFFF")</f>
        <v>010462500C05FFFF</v>
      </c>
      <c r="D164" s="7"/>
      <c r="E164" s="7" t="str">
        <f ca="1">IFERROR(__xludf.DUMMYFUNCTION("IFERROR(REGEXEXTRACT($C164, E$4), ""&lt;&gt;"")"),"01")</f>
        <v>01</v>
      </c>
      <c r="F164" s="7">
        <f ca="1">IFERROR(__xludf.DUMMYFUNCTION("IFERROR(HEX2DEC(REGEXEXTRACT($C164, F$4)), ""&lt;&gt;"")"),0)</f>
        <v>0</v>
      </c>
      <c r="G164" s="7">
        <f ca="1">IFERROR(__xludf.DUMMYFUNCTION("IFERROR(HEX2DEC(REGEXEXTRACT($C164, G$4)), ""&lt;&gt;"")"),4)</f>
        <v>4</v>
      </c>
      <c r="H164" s="7"/>
      <c r="I164" s="7" t="str">
        <f ca="1">IFERROR(__xludf.DUMMYFUNCTION("IFERROR(TEXT((REGEXEXTRACT($C164, I$4)),""00""), ""&lt;&gt;"")"),"62")</f>
        <v>62</v>
      </c>
      <c r="J164" s="7" t="str">
        <f ca="1">IFERROR(__xludf.DUMMYFUNCTION("IFERROR(TEXT((REGEXEXTRACT($C164, J$4)),""00""), ""&lt;&gt;"")"),"50")</f>
        <v>50</v>
      </c>
      <c r="K164" s="7" t="str">
        <f ca="1">IFERROR(__xludf.DUMMYFUNCTION("IFERROR(TEXT((REGEXEXTRACT($C164, K$4)),""00""), ""&lt;&gt;"")"),"0C")</f>
        <v>0C</v>
      </c>
      <c r="L164" s="7" t="str">
        <f ca="1">IFERROR(__xludf.DUMMYFUNCTION("IFERROR(TEXT((REGEXEXTRACT($C164, L$4)),""00""), ""&lt;&gt;"")"),"05")</f>
        <v>05</v>
      </c>
      <c r="M164" s="7" t="str">
        <f ca="1">IFERROR(__xludf.DUMMYFUNCTION("IFERROR(TEXT((REGEXEXTRACT($C164, M$4)),""00""), ""&lt;&gt;"")"),"FF")</f>
        <v>FF</v>
      </c>
      <c r="N164" s="7" t="str">
        <f ca="1">IFERROR(__xludf.DUMMYFUNCTION("IFERROR(TEXT((REGEXEXTRACT($C164, N$4)),""00""), ""&lt;&gt;"")"),"FF")</f>
        <v>FF</v>
      </c>
      <c r="O164" s="7"/>
      <c r="P164" s="7" t="str">
        <f t="shared" ca="1" si="4"/>
        <v/>
      </c>
      <c r="Q164" s="7" t="str">
        <f t="shared" ca="1" si="5"/>
        <v/>
      </c>
      <c r="R164" s="7" t="str">
        <f t="shared" ca="1" si="6"/>
        <v/>
      </c>
      <c r="S164" s="7"/>
      <c r="T164" s="7" t="s">
        <v>271</v>
      </c>
      <c r="U164" s="7"/>
      <c r="V164" s="7"/>
      <c r="W164" s="7"/>
      <c r="X164" s="7"/>
      <c r="Y164" s="7"/>
      <c r="Z164" s="7"/>
      <c r="AA164" s="7"/>
      <c r="AB164" s="7"/>
    </row>
    <row r="165" spans="1:28" x14ac:dyDescent="0.2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 t="s">
        <v>274</v>
      </c>
      <c r="U165" s="7"/>
      <c r="V165" s="7"/>
      <c r="W165" s="7"/>
      <c r="X165" s="7"/>
      <c r="Y165" s="7"/>
      <c r="Z165" s="7"/>
      <c r="AA165" s="7"/>
      <c r="AB165" s="7"/>
    </row>
    <row r="166" spans="1:28" x14ac:dyDescent="0.2">
      <c r="A166" s="25" t="s">
        <v>73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1"/>
      <c r="P166" s="7"/>
      <c r="Q166" s="7"/>
      <c r="R166" s="7"/>
      <c r="S166" s="7"/>
      <c r="T166" s="7" t="s">
        <v>274</v>
      </c>
      <c r="U166" s="7"/>
      <c r="V166" s="7"/>
      <c r="W166" s="7"/>
      <c r="X166" s="7"/>
      <c r="Y166" s="7"/>
      <c r="Z166" s="7"/>
      <c r="AA166" s="7"/>
      <c r="AB166" s="7"/>
    </row>
    <row r="167" spans="1:28" x14ac:dyDescent="0.2">
      <c r="A167" s="7" t="s">
        <v>74</v>
      </c>
      <c r="B167" s="8" t="str">
        <f ca="1">IFERROR(__xludf.DUMMYFUNCTION("IFERROR(REGEXEXTRACT($A167, B$4), ""&lt;&gt;"")"),"3C")</f>
        <v>3C</v>
      </c>
      <c r="C167" s="7" t="str">
        <f ca="1">IFERROR(__xludf.DUMMYFUNCTION("IFERROR(REGEXEXTRACT($A167, C$4), ""&lt;&gt;"")"),"0103223AF8FFFFFF")</f>
        <v>0103223AF8FFFFFF</v>
      </c>
      <c r="D167" s="7"/>
      <c r="E167" s="7" t="str">
        <f ca="1">IFERROR(__xludf.DUMMYFUNCTION("IFERROR(REGEXEXTRACT($C167, E$4), ""&lt;&gt;"")"),"01")</f>
        <v>01</v>
      </c>
      <c r="F167" s="7">
        <f ca="1">IFERROR(__xludf.DUMMYFUNCTION("IFERROR(HEX2DEC(REGEXEXTRACT($C167, F$4)), ""&lt;&gt;"")"),0)</f>
        <v>0</v>
      </c>
      <c r="G167" s="7">
        <f ca="1">IFERROR(__xludf.DUMMYFUNCTION("IFERROR(HEX2DEC(REGEXEXTRACT($C167, G$4)), ""&lt;&gt;"")"),3)</f>
        <v>3</v>
      </c>
      <c r="H167" s="7"/>
      <c r="I167" s="7" t="str">
        <f ca="1">IFERROR(__xludf.DUMMYFUNCTION("IFERROR(TEXT((REGEXEXTRACT($C167, I$4)),""00""), ""&lt;&gt;"")"),"22")</f>
        <v>22</v>
      </c>
      <c r="J167" s="7" t="str">
        <f ca="1">IFERROR(__xludf.DUMMYFUNCTION("IFERROR(TEXT((REGEXEXTRACT($C167, J$4)),""00""), ""&lt;&gt;"")"),"3A")</f>
        <v>3A</v>
      </c>
      <c r="K167" s="7" t="str">
        <f ca="1">IFERROR(__xludf.DUMMYFUNCTION("IFERROR(TEXT((REGEXEXTRACT($C167, K$4)),""00""), ""&lt;&gt;"")"),"F8")</f>
        <v>F8</v>
      </c>
      <c r="L167" s="7" t="str">
        <f ca="1">IFERROR(__xludf.DUMMYFUNCTION("IFERROR(TEXT((REGEXEXTRACT($C167, L$4)),""00""), ""&lt;&gt;"")"),"FF")</f>
        <v>FF</v>
      </c>
      <c r="M167" s="7" t="str">
        <f ca="1">IFERROR(__xludf.DUMMYFUNCTION("IFERROR(TEXT((REGEXEXTRACT($C167, M$4)),""00""), ""&lt;&gt;"")"),"FF")</f>
        <v>FF</v>
      </c>
      <c r="N167" s="7" t="str">
        <f ca="1">IFERROR(__xludf.DUMMYFUNCTION("IFERROR(TEXT((REGEXEXTRACT($C167, N$4)),""00""), ""&lt;&gt;"")"),"FF")</f>
        <v>FF</v>
      </c>
      <c r="O167" s="7"/>
      <c r="P167" s="7" t="str">
        <f t="shared" ref="P167:P196" ca="1" si="7">IFERROR(_xludf.CONCAT("0x", _xludf.SWITCH(F167, 0, I167, 1, J167)), "")</f>
        <v/>
      </c>
      <c r="Q167" s="7" t="str">
        <f t="shared" ref="Q167:Q196" ca="1" si="8">IFERROR(_xludf.SWITCH(I167, "22", CONCATENATE("0x", J167,K167), "62", CONCATENATE("0x", J167,K167), "2E", CONCATENATE("0x", J167,K167), "6E", CONCATENATE("0x", J167,K167), "7F", Q$3), "")</f>
        <v/>
      </c>
      <c r="R167" s="7" t="str">
        <f t="shared" ref="R167:R196" ca="1" si="9">IFERROR(_xludf.SWITCH(F167,0,G167,1,HEX2DEC(I167)), "")</f>
        <v/>
      </c>
      <c r="S167" s="7"/>
      <c r="T167" s="7" t="s">
        <v>311</v>
      </c>
      <c r="U167" s="7"/>
      <c r="V167" s="7"/>
      <c r="W167" s="7"/>
      <c r="X167" s="7"/>
      <c r="Y167" s="7"/>
      <c r="Z167" s="7"/>
      <c r="AA167" s="7"/>
      <c r="AB167" s="7"/>
    </row>
    <row r="168" spans="1:28" x14ac:dyDescent="0.2">
      <c r="A168" s="7" t="s">
        <v>75</v>
      </c>
      <c r="B168" s="8" t="str">
        <f ca="1">IFERROR(__xludf.DUMMYFUNCTION("IFERROR(REGEXEXTRACT($A168, B$4), ""&lt;&gt;"")"),"3D")</f>
        <v>3D</v>
      </c>
      <c r="C168" s="7" t="str">
        <f ca="1">IFERROR(__xludf.DUMMYFUNCTION("IFERROR(REGEXEXTRACT($A168, C$4), ""&lt;&gt;"")"),"0104623AF800FFFF")</f>
        <v>0104623AF800FFFF</v>
      </c>
      <c r="D168" s="7"/>
      <c r="E168" s="7" t="str">
        <f ca="1">IFERROR(__xludf.DUMMYFUNCTION("IFERROR(REGEXEXTRACT($C168, E$4), ""&lt;&gt;"")"),"01")</f>
        <v>01</v>
      </c>
      <c r="F168" s="7">
        <f ca="1">IFERROR(__xludf.DUMMYFUNCTION("IFERROR(HEX2DEC(REGEXEXTRACT($C168, F$4)), ""&lt;&gt;"")"),0)</f>
        <v>0</v>
      </c>
      <c r="G168" s="7">
        <f ca="1">IFERROR(__xludf.DUMMYFUNCTION("IFERROR(HEX2DEC(REGEXEXTRACT($C168, G$4)), ""&lt;&gt;"")"),4)</f>
        <v>4</v>
      </c>
      <c r="H168" s="7"/>
      <c r="I168" s="7" t="str">
        <f ca="1">IFERROR(__xludf.DUMMYFUNCTION("IFERROR(TEXT((REGEXEXTRACT($C168, I$4)),""00""), ""&lt;&gt;"")"),"62")</f>
        <v>62</v>
      </c>
      <c r="J168" s="7" t="str">
        <f ca="1">IFERROR(__xludf.DUMMYFUNCTION("IFERROR(TEXT((REGEXEXTRACT($C168, J$4)),""00""), ""&lt;&gt;"")"),"3A")</f>
        <v>3A</v>
      </c>
      <c r="K168" s="7" t="str">
        <f ca="1">IFERROR(__xludf.DUMMYFUNCTION("IFERROR(TEXT((REGEXEXTRACT($C168, K$4)),""00""), ""&lt;&gt;"")"),"F8")</f>
        <v>F8</v>
      </c>
      <c r="L168" s="7" t="str">
        <f ca="1">IFERROR(__xludf.DUMMYFUNCTION("IFERROR(TEXT((REGEXEXTRACT($C168, L$4)),""00""), ""&lt;&gt;"")"),"00")</f>
        <v>00</v>
      </c>
      <c r="M168" s="7" t="str">
        <f ca="1">IFERROR(__xludf.DUMMYFUNCTION("IFERROR(TEXT((REGEXEXTRACT($C168, M$4)),""00""), ""&lt;&gt;"")"),"FF")</f>
        <v>FF</v>
      </c>
      <c r="N168" s="7" t="str">
        <f ca="1">IFERROR(__xludf.DUMMYFUNCTION("IFERROR(TEXT((REGEXEXTRACT($C168, N$4)),""00""), ""&lt;&gt;"")"),"FF")</f>
        <v>FF</v>
      </c>
      <c r="O168" s="7"/>
      <c r="P168" s="7" t="str">
        <f t="shared" ca="1" si="7"/>
        <v/>
      </c>
      <c r="Q168" s="7" t="str">
        <f t="shared" ca="1" si="8"/>
        <v/>
      </c>
      <c r="R168" s="7" t="str">
        <f t="shared" ca="1" si="9"/>
        <v/>
      </c>
      <c r="S168" s="7"/>
      <c r="T168" s="7" t="s">
        <v>312</v>
      </c>
      <c r="U168" s="7"/>
      <c r="V168" s="7"/>
      <c r="W168" s="7"/>
      <c r="X168" s="7"/>
      <c r="Y168" s="7"/>
      <c r="Z168" s="7"/>
      <c r="AA168" s="7"/>
      <c r="AB168" s="7"/>
    </row>
    <row r="169" spans="1:28" x14ac:dyDescent="0.2">
      <c r="A169" s="7" t="s">
        <v>76</v>
      </c>
      <c r="B169" s="8" t="str">
        <f ca="1">IFERROR(__xludf.DUMMYFUNCTION("IFERROR(REGEXEXTRACT($A169, B$4), ""&lt;&gt;"")"),"3C")</f>
        <v>3C</v>
      </c>
      <c r="C169" s="7" t="str">
        <f ca="1">IFERROR(__xludf.DUMMYFUNCTION("IFERROR(REGEXEXTRACT($A169, C$4), ""&lt;&gt;"")"),"0103223AFEFFFFFF")</f>
        <v>0103223AFEFFFFFF</v>
      </c>
      <c r="D169" s="7"/>
      <c r="E169" s="7" t="str">
        <f ca="1">IFERROR(__xludf.DUMMYFUNCTION("IFERROR(REGEXEXTRACT($C169, E$4), ""&lt;&gt;"")"),"01")</f>
        <v>01</v>
      </c>
      <c r="F169" s="7">
        <f ca="1">IFERROR(__xludf.DUMMYFUNCTION("IFERROR(HEX2DEC(REGEXEXTRACT($C169, F$4)), ""&lt;&gt;"")"),0)</f>
        <v>0</v>
      </c>
      <c r="G169" s="7">
        <f ca="1">IFERROR(__xludf.DUMMYFUNCTION("IFERROR(HEX2DEC(REGEXEXTRACT($C169, G$4)), ""&lt;&gt;"")"),3)</f>
        <v>3</v>
      </c>
      <c r="H169" s="7"/>
      <c r="I169" s="7" t="str">
        <f ca="1">IFERROR(__xludf.DUMMYFUNCTION("IFERROR(TEXT((REGEXEXTRACT($C169, I$4)),""00""), ""&lt;&gt;"")"),"22")</f>
        <v>22</v>
      </c>
      <c r="J169" s="7" t="str">
        <f ca="1">IFERROR(__xludf.DUMMYFUNCTION("IFERROR(TEXT((REGEXEXTRACT($C169, J$4)),""00""), ""&lt;&gt;"")"),"3A")</f>
        <v>3A</v>
      </c>
      <c r="K169" s="7" t="str">
        <f ca="1">IFERROR(__xludf.DUMMYFUNCTION("IFERROR(TEXT((REGEXEXTRACT($C169, K$4)),""00""), ""&lt;&gt;"")"),"FE")</f>
        <v>FE</v>
      </c>
      <c r="L169" s="7" t="str">
        <f ca="1">IFERROR(__xludf.DUMMYFUNCTION("IFERROR(TEXT((REGEXEXTRACT($C169, L$4)),""00""), ""&lt;&gt;"")"),"FF")</f>
        <v>FF</v>
      </c>
      <c r="M169" s="7" t="str">
        <f ca="1">IFERROR(__xludf.DUMMYFUNCTION("IFERROR(TEXT((REGEXEXTRACT($C169, M$4)),""00""), ""&lt;&gt;"")"),"FF")</f>
        <v>FF</v>
      </c>
      <c r="N169" s="7" t="str">
        <f ca="1">IFERROR(__xludf.DUMMYFUNCTION("IFERROR(TEXT((REGEXEXTRACT($C169, N$4)),""00""), ""&lt;&gt;"")"),"FF")</f>
        <v>FF</v>
      </c>
      <c r="O169" s="7"/>
      <c r="P169" s="7" t="str">
        <f t="shared" ca="1" si="7"/>
        <v/>
      </c>
      <c r="Q169" s="7" t="str">
        <f t="shared" ca="1" si="8"/>
        <v/>
      </c>
      <c r="R169" s="7" t="str">
        <f t="shared" ca="1" si="9"/>
        <v/>
      </c>
      <c r="S169" s="7"/>
      <c r="T169" s="7" t="s">
        <v>313</v>
      </c>
      <c r="U169" s="7"/>
      <c r="V169" s="7"/>
      <c r="W169" s="7"/>
      <c r="X169" s="7"/>
      <c r="Y169" s="7"/>
      <c r="Z169" s="7"/>
      <c r="AA169" s="7"/>
      <c r="AB169" s="7"/>
    </row>
    <row r="170" spans="1:28" x14ac:dyDescent="0.2">
      <c r="A170" s="7" t="s">
        <v>77</v>
      </c>
      <c r="B170" s="8" t="str">
        <f ca="1">IFERROR(__xludf.DUMMYFUNCTION("IFERROR(REGEXEXTRACT($A170, B$4), ""&lt;&gt;"")"),"3D")</f>
        <v>3D</v>
      </c>
      <c r="C170" s="7" t="str">
        <f ca="1">IFERROR(__xludf.DUMMYFUNCTION("IFERROR(REGEXEXTRACT($A170, C$4), ""&lt;&gt;"")"),"0104623AFE00FFFF")</f>
        <v>0104623AFE00FFFF</v>
      </c>
      <c r="D170" s="7"/>
      <c r="E170" s="7" t="str">
        <f ca="1">IFERROR(__xludf.DUMMYFUNCTION("IFERROR(REGEXEXTRACT($C170, E$4), ""&lt;&gt;"")"),"01")</f>
        <v>01</v>
      </c>
      <c r="F170" s="7">
        <f ca="1">IFERROR(__xludf.DUMMYFUNCTION("IFERROR(HEX2DEC(REGEXEXTRACT($C170, F$4)), ""&lt;&gt;"")"),0)</f>
        <v>0</v>
      </c>
      <c r="G170" s="7">
        <f ca="1">IFERROR(__xludf.DUMMYFUNCTION("IFERROR(HEX2DEC(REGEXEXTRACT($C170, G$4)), ""&lt;&gt;"")"),4)</f>
        <v>4</v>
      </c>
      <c r="H170" s="7"/>
      <c r="I170" s="7" t="str">
        <f ca="1">IFERROR(__xludf.DUMMYFUNCTION("IFERROR(TEXT((REGEXEXTRACT($C170, I$4)),""00""), ""&lt;&gt;"")"),"62")</f>
        <v>62</v>
      </c>
      <c r="J170" s="7" t="str">
        <f ca="1">IFERROR(__xludf.DUMMYFUNCTION("IFERROR(TEXT((REGEXEXTRACT($C170, J$4)),""00""), ""&lt;&gt;"")"),"3A")</f>
        <v>3A</v>
      </c>
      <c r="K170" s="7" t="str">
        <f ca="1">IFERROR(__xludf.DUMMYFUNCTION("IFERROR(TEXT((REGEXEXTRACT($C170, K$4)),""00""), ""&lt;&gt;"")"),"FE")</f>
        <v>FE</v>
      </c>
      <c r="L170" s="7" t="str">
        <f ca="1">IFERROR(__xludf.DUMMYFUNCTION("IFERROR(TEXT((REGEXEXTRACT($C170, L$4)),""00""), ""&lt;&gt;"")"),"00")</f>
        <v>00</v>
      </c>
      <c r="M170" s="7" t="str">
        <f ca="1">IFERROR(__xludf.DUMMYFUNCTION("IFERROR(TEXT((REGEXEXTRACT($C170, M$4)),""00""), ""&lt;&gt;"")"),"FF")</f>
        <v>FF</v>
      </c>
      <c r="N170" s="7" t="str">
        <f ca="1">IFERROR(__xludf.DUMMYFUNCTION("IFERROR(TEXT((REGEXEXTRACT($C170, N$4)),""00""), ""&lt;&gt;"")"),"FF")</f>
        <v>FF</v>
      </c>
      <c r="O170" s="7"/>
      <c r="P170" s="7" t="str">
        <f t="shared" ca="1" si="7"/>
        <v/>
      </c>
      <c r="Q170" s="7" t="str">
        <f t="shared" ca="1" si="8"/>
        <v/>
      </c>
      <c r="R170" s="7" t="str">
        <f t="shared" ca="1" si="9"/>
        <v/>
      </c>
      <c r="S170" s="7"/>
      <c r="T170" s="7" t="s">
        <v>314</v>
      </c>
      <c r="U170" s="7"/>
      <c r="V170" s="7"/>
      <c r="W170" s="7"/>
      <c r="X170" s="7"/>
      <c r="Y170" s="7"/>
      <c r="Z170" s="7"/>
      <c r="AA170" s="7"/>
      <c r="AB170" s="7"/>
    </row>
    <row r="171" spans="1:28" x14ac:dyDescent="0.2">
      <c r="A171" s="7" t="s">
        <v>78</v>
      </c>
      <c r="B171" s="8" t="str">
        <f ca="1">IFERROR(__xludf.DUMMYFUNCTION("IFERROR(REGEXEXTRACT($A171, B$4), ""&lt;&gt;"")"),"3C")</f>
        <v>3C</v>
      </c>
      <c r="C171" s="7" t="str">
        <f ca="1">IFERROR(__xludf.DUMMYFUNCTION("IFERROR(REGEXEXTRACT($A171, C$4), ""&lt;&gt;"")"),"0103223AF9FFFFFF")</f>
        <v>0103223AF9FFFFFF</v>
      </c>
      <c r="D171" s="7"/>
      <c r="E171" s="7" t="str">
        <f ca="1">IFERROR(__xludf.DUMMYFUNCTION("IFERROR(REGEXEXTRACT($C171, E$4), ""&lt;&gt;"")"),"01")</f>
        <v>01</v>
      </c>
      <c r="F171" s="7">
        <f ca="1">IFERROR(__xludf.DUMMYFUNCTION("IFERROR(HEX2DEC(REGEXEXTRACT($C171, F$4)), ""&lt;&gt;"")"),0)</f>
        <v>0</v>
      </c>
      <c r="G171" s="7">
        <f ca="1">IFERROR(__xludf.DUMMYFUNCTION("IFERROR(HEX2DEC(REGEXEXTRACT($C171, G$4)), ""&lt;&gt;"")"),3)</f>
        <v>3</v>
      </c>
      <c r="H171" s="7"/>
      <c r="I171" s="7" t="str">
        <f ca="1">IFERROR(__xludf.DUMMYFUNCTION("IFERROR(TEXT((REGEXEXTRACT($C171, I$4)),""00""), ""&lt;&gt;"")"),"22")</f>
        <v>22</v>
      </c>
      <c r="J171" s="7" t="str">
        <f ca="1">IFERROR(__xludf.DUMMYFUNCTION("IFERROR(TEXT((REGEXEXTRACT($C171, J$4)),""00""), ""&lt;&gt;"")"),"3A")</f>
        <v>3A</v>
      </c>
      <c r="K171" s="7" t="str">
        <f ca="1">IFERROR(__xludf.DUMMYFUNCTION("IFERROR(TEXT((REGEXEXTRACT($C171, K$4)),""00""), ""&lt;&gt;"")"),"F9")</f>
        <v>F9</v>
      </c>
      <c r="L171" s="7" t="str">
        <f ca="1">IFERROR(__xludf.DUMMYFUNCTION("IFERROR(TEXT((REGEXEXTRACT($C171, L$4)),""00""), ""&lt;&gt;"")"),"FF")</f>
        <v>FF</v>
      </c>
      <c r="M171" s="7" t="str">
        <f ca="1">IFERROR(__xludf.DUMMYFUNCTION("IFERROR(TEXT((REGEXEXTRACT($C171, M$4)),""00""), ""&lt;&gt;"")"),"FF")</f>
        <v>FF</v>
      </c>
      <c r="N171" s="7" t="str">
        <f ca="1">IFERROR(__xludf.DUMMYFUNCTION("IFERROR(TEXT((REGEXEXTRACT($C171, N$4)),""00""), ""&lt;&gt;"")"),"FF")</f>
        <v>FF</v>
      </c>
      <c r="O171" s="7"/>
      <c r="P171" s="7" t="str">
        <f t="shared" ca="1" si="7"/>
        <v/>
      </c>
      <c r="Q171" s="7" t="str">
        <f t="shared" ca="1" si="8"/>
        <v/>
      </c>
      <c r="R171" s="7" t="str">
        <f t="shared" ca="1" si="9"/>
        <v/>
      </c>
      <c r="S171" s="7"/>
      <c r="T171" s="7" t="s">
        <v>315</v>
      </c>
      <c r="U171" s="7"/>
      <c r="V171" s="7"/>
      <c r="W171" s="7"/>
      <c r="X171" s="7"/>
      <c r="Y171" s="7"/>
      <c r="Z171" s="7"/>
      <c r="AA171" s="7"/>
      <c r="AB171" s="7"/>
    </row>
    <row r="172" spans="1:28" x14ac:dyDescent="0.2">
      <c r="A172" s="7" t="s">
        <v>79</v>
      </c>
      <c r="B172" s="8" t="str">
        <f ca="1">IFERROR(__xludf.DUMMYFUNCTION("IFERROR(REGEXEXTRACT($A172, B$4), ""&lt;&gt;"")"),"3D")</f>
        <v>3D</v>
      </c>
      <c r="C172" s="7" t="str">
        <f ca="1">IFERROR(__xludf.DUMMYFUNCTION("IFERROR(REGEXEXTRACT($A172, C$4), ""&lt;&gt;"")"),"0104623AF901FFFF")</f>
        <v>0104623AF901FFFF</v>
      </c>
      <c r="D172" s="7"/>
      <c r="E172" s="7" t="str">
        <f ca="1">IFERROR(__xludf.DUMMYFUNCTION("IFERROR(REGEXEXTRACT($C172, E$4), ""&lt;&gt;"")"),"01")</f>
        <v>01</v>
      </c>
      <c r="F172" s="7">
        <f ca="1">IFERROR(__xludf.DUMMYFUNCTION("IFERROR(HEX2DEC(REGEXEXTRACT($C172, F$4)), ""&lt;&gt;"")"),0)</f>
        <v>0</v>
      </c>
      <c r="G172" s="7">
        <f ca="1">IFERROR(__xludf.DUMMYFUNCTION("IFERROR(HEX2DEC(REGEXEXTRACT($C172, G$4)), ""&lt;&gt;"")"),4)</f>
        <v>4</v>
      </c>
      <c r="H172" s="7"/>
      <c r="I172" s="7" t="str">
        <f ca="1">IFERROR(__xludf.DUMMYFUNCTION("IFERROR(TEXT((REGEXEXTRACT($C172, I$4)),""00""), ""&lt;&gt;"")"),"62")</f>
        <v>62</v>
      </c>
      <c r="J172" s="7" t="str">
        <f ca="1">IFERROR(__xludf.DUMMYFUNCTION("IFERROR(TEXT((REGEXEXTRACT($C172, J$4)),""00""), ""&lt;&gt;"")"),"3A")</f>
        <v>3A</v>
      </c>
      <c r="K172" s="7" t="str">
        <f ca="1">IFERROR(__xludf.DUMMYFUNCTION("IFERROR(TEXT((REGEXEXTRACT($C172, K$4)),""00""), ""&lt;&gt;"")"),"F9")</f>
        <v>F9</v>
      </c>
      <c r="L172" s="7" t="str">
        <f ca="1">IFERROR(__xludf.DUMMYFUNCTION("IFERROR(TEXT((REGEXEXTRACT($C172, L$4)),""00""), ""&lt;&gt;"")"),"01")</f>
        <v>01</v>
      </c>
      <c r="M172" s="7" t="str">
        <f ca="1">IFERROR(__xludf.DUMMYFUNCTION("IFERROR(TEXT((REGEXEXTRACT($C172, M$4)),""00""), ""&lt;&gt;"")"),"FF")</f>
        <v>FF</v>
      </c>
      <c r="N172" s="7" t="str">
        <f ca="1">IFERROR(__xludf.DUMMYFUNCTION("IFERROR(TEXT((REGEXEXTRACT($C172, N$4)),""00""), ""&lt;&gt;"")"),"FF")</f>
        <v>FF</v>
      </c>
      <c r="O172" s="7"/>
      <c r="P172" s="7" t="str">
        <f t="shared" ca="1" si="7"/>
        <v/>
      </c>
      <c r="Q172" s="7" t="str">
        <f t="shared" ca="1" si="8"/>
        <v/>
      </c>
      <c r="R172" s="7" t="str">
        <f t="shared" ca="1" si="9"/>
        <v/>
      </c>
      <c r="S172" s="7"/>
      <c r="T172" s="7" t="s">
        <v>316</v>
      </c>
      <c r="U172" s="7"/>
      <c r="V172" s="7"/>
      <c r="W172" s="7"/>
      <c r="X172" s="7"/>
      <c r="Y172" s="7"/>
      <c r="Z172" s="7"/>
      <c r="AA172" s="7"/>
      <c r="AB172" s="7"/>
    </row>
    <row r="173" spans="1:28" x14ac:dyDescent="0.2">
      <c r="A173" s="7" t="s">
        <v>80</v>
      </c>
      <c r="B173" s="8" t="str">
        <f ca="1">IFERROR(__xludf.DUMMYFUNCTION("IFERROR(REGEXEXTRACT($A173, B$4), ""&lt;&gt;"")"),"3C")</f>
        <v>3C</v>
      </c>
      <c r="C173" s="7" t="str">
        <f ca="1">IFERROR(__xludf.DUMMYFUNCTION("IFERROR(REGEXEXTRACT($A173, C$4), ""&lt;&gt;"")"),"0103220ADDFFFFFF")</f>
        <v>0103220ADDFFFFFF</v>
      </c>
      <c r="D173" s="7"/>
      <c r="E173" s="7" t="str">
        <f ca="1">IFERROR(__xludf.DUMMYFUNCTION("IFERROR(REGEXEXTRACT($C173, E$4), ""&lt;&gt;"")"),"01")</f>
        <v>01</v>
      </c>
      <c r="F173" s="7">
        <f ca="1">IFERROR(__xludf.DUMMYFUNCTION("IFERROR(HEX2DEC(REGEXEXTRACT($C173, F$4)), ""&lt;&gt;"")"),0)</f>
        <v>0</v>
      </c>
      <c r="G173" s="7">
        <f ca="1">IFERROR(__xludf.DUMMYFUNCTION("IFERROR(HEX2DEC(REGEXEXTRACT($C173, G$4)), ""&lt;&gt;"")"),3)</f>
        <v>3</v>
      </c>
      <c r="H173" s="7"/>
      <c r="I173" s="7" t="str">
        <f ca="1">IFERROR(__xludf.DUMMYFUNCTION("IFERROR(TEXT((REGEXEXTRACT($C173, I$4)),""00""), ""&lt;&gt;"")"),"22")</f>
        <v>22</v>
      </c>
      <c r="J173" s="7" t="str">
        <f ca="1">IFERROR(__xludf.DUMMYFUNCTION("IFERROR(TEXT((REGEXEXTRACT($C173, J$4)),""00""), ""&lt;&gt;"")"),"0A")</f>
        <v>0A</v>
      </c>
      <c r="K173" s="7" t="str">
        <f ca="1">IFERROR(__xludf.DUMMYFUNCTION("IFERROR(TEXT((REGEXEXTRACT($C173, K$4)),""00""), ""&lt;&gt;"")"),"DD")</f>
        <v>DD</v>
      </c>
      <c r="L173" s="7" t="str">
        <f ca="1">IFERROR(__xludf.DUMMYFUNCTION("IFERROR(TEXT((REGEXEXTRACT($C173, L$4)),""00""), ""&lt;&gt;"")"),"FF")</f>
        <v>FF</v>
      </c>
      <c r="M173" s="7" t="str">
        <f ca="1">IFERROR(__xludf.DUMMYFUNCTION("IFERROR(TEXT((REGEXEXTRACT($C173, M$4)),""00""), ""&lt;&gt;"")"),"FF")</f>
        <v>FF</v>
      </c>
      <c r="N173" s="7" t="str">
        <f ca="1">IFERROR(__xludf.DUMMYFUNCTION("IFERROR(TEXT((REGEXEXTRACT($C173, N$4)),""00""), ""&lt;&gt;"")"),"FF")</f>
        <v>FF</v>
      </c>
      <c r="O173" s="7"/>
      <c r="P173" s="7" t="str">
        <f t="shared" ca="1" si="7"/>
        <v/>
      </c>
      <c r="Q173" s="7" t="str">
        <f t="shared" ca="1" si="8"/>
        <v/>
      </c>
      <c r="R173" s="7" t="str">
        <f t="shared" ca="1" si="9"/>
        <v/>
      </c>
      <c r="S173" s="7"/>
      <c r="T173" s="7" t="s">
        <v>317</v>
      </c>
      <c r="U173" s="7"/>
      <c r="V173" s="7"/>
      <c r="W173" s="7"/>
      <c r="X173" s="7"/>
      <c r="Y173" s="7"/>
      <c r="Z173" s="7"/>
      <c r="AA173" s="7"/>
      <c r="AB173" s="7"/>
    </row>
    <row r="174" spans="1:28" x14ac:dyDescent="0.2">
      <c r="A174" s="7" t="s">
        <v>81</v>
      </c>
      <c r="B174" s="8" t="str">
        <f ca="1">IFERROR(__xludf.DUMMYFUNCTION("IFERROR(REGEXEXTRACT($A174, B$4), ""&lt;&gt;"")"),"3D")</f>
        <v>3D</v>
      </c>
      <c r="C174" s="7" t="str">
        <f ca="1">IFERROR(__xludf.DUMMYFUNCTION("IFERROR(REGEXEXTRACT($A174, C$4), ""&lt;&gt;"")"),"01037F2231FFFFFF")</f>
        <v>01037F2231FFFFFF</v>
      </c>
      <c r="D174" s="7"/>
      <c r="E174" s="7" t="str">
        <f ca="1">IFERROR(__xludf.DUMMYFUNCTION("IFERROR(REGEXEXTRACT($C174, E$4), ""&lt;&gt;"")"),"01")</f>
        <v>01</v>
      </c>
      <c r="F174" s="7">
        <f ca="1">IFERROR(__xludf.DUMMYFUNCTION("IFERROR(HEX2DEC(REGEXEXTRACT($C174, F$4)), ""&lt;&gt;"")"),0)</f>
        <v>0</v>
      </c>
      <c r="G174" s="7">
        <f ca="1">IFERROR(__xludf.DUMMYFUNCTION("IFERROR(HEX2DEC(REGEXEXTRACT($C174, G$4)), ""&lt;&gt;"")"),3)</f>
        <v>3</v>
      </c>
      <c r="H174" s="7"/>
      <c r="I174" s="7" t="str">
        <f ca="1">IFERROR(__xludf.DUMMYFUNCTION("IFERROR(TEXT((REGEXEXTRACT($C174, I$4)),""00""), ""&lt;&gt;"")"),"7F")</f>
        <v>7F</v>
      </c>
      <c r="J174" s="7" t="str">
        <f ca="1">IFERROR(__xludf.DUMMYFUNCTION("IFERROR(TEXT((REGEXEXTRACT($C174, J$4)),""00""), ""&lt;&gt;"")"),"22")</f>
        <v>22</v>
      </c>
      <c r="K174" s="7" t="str">
        <f ca="1">IFERROR(__xludf.DUMMYFUNCTION("IFERROR(TEXT((REGEXEXTRACT($C174, K$4)),""00""), ""&lt;&gt;"")"),"31")</f>
        <v>31</v>
      </c>
      <c r="L174" s="7" t="str">
        <f ca="1">IFERROR(__xludf.DUMMYFUNCTION("IFERROR(TEXT((REGEXEXTRACT($C174, L$4)),""00""), ""&lt;&gt;"")"),"FF")</f>
        <v>FF</v>
      </c>
      <c r="M174" s="7" t="str">
        <f ca="1">IFERROR(__xludf.DUMMYFUNCTION("IFERROR(TEXT((REGEXEXTRACT($C174, M$4)),""00""), ""&lt;&gt;"")"),"FF")</f>
        <v>FF</v>
      </c>
      <c r="N174" s="7" t="str">
        <f ca="1">IFERROR(__xludf.DUMMYFUNCTION("IFERROR(TEXT((REGEXEXTRACT($C174, N$4)),""00""), ""&lt;&gt;"")"),"FF")</f>
        <v>FF</v>
      </c>
      <c r="O174" s="7"/>
      <c r="P174" s="7" t="str">
        <f t="shared" ca="1" si="7"/>
        <v/>
      </c>
      <c r="Q174" s="7" t="str">
        <f t="shared" ca="1" si="8"/>
        <v/>
      </c>
      <c r="R174" s="7" t="str">
        <f t="shared" ca="1" si="9"/>
        <v/>
      </c>
      <c r="S174" s="7"/>
      <c r="T174" s="7" t="s">
        <v>318</v>
      </c>
      <c r="U174" s="7"/>
      <c r="V174" s="7"/>
      <c r="W174" s="7"/>
      <c r="X174" s="7"/>
      <c r="Y174" s="7"/>
      <c r="Z174" s="7"/>
      <c r="AA174" s="7"/>
      <c r="AB174" s="7"/>
    </row>
    <row r="175" spans="1:28" x14ac:dyDescent="0.2">
      <c r="A175" s="7" t="s">
        <v>82</v>
      </c>
      <c r="B175" s="8" t="str">
        <f ca="1">IFERROR(__xludf.DUMMYFUNCTION("IFERROR(REGEXEXTRACT($A175, B$4), ""&lt;&gt;"")"),"3C")</f>
        <v>3C</v>
      </c>
      <c r="C175" s="7" t="str">
        <f ca="1">IFERROR(__xludf.DUMMYFUNCTION("IFERROR(REGEXEXTRACT($A175, C$4), ""&lt;&gt;"")"),"0103223AFAFFFFFF")</f>
        <v>0103223AFAFFFFFF</v>
      </c>
      <c r="D175" s="7"/>
      <c r="E175" s="7" t="str">
        <f ca="1">IFERROR(__xludf.DUMMYFUNCTION("IFERROR(REGEXEXTRACT($C175, E$4), ""&lt;&gt;"")"),"01")</f>
        <v>01</v>
      </c>
      <c r="F175" s="7">
        <f ca="1">IFERROR(__xludf.DUMMYFUNCTION("IFERROR(HEX2DEC(REGEXEXTRACT($C175, F$4)), ""&lt;&gt;"")"),0)</f>
        <v>0</v>
      </c>
      <c r="G175" s="7">
        <f ca="1">IFERROR(__xludf.DUMMYFUNCTION("IFERROR(HEX2DEC(REGEXEXTRACT($C175, G$4)), ""&lt;&gt;"")"),3)</f>
        <v>3</v>
      </c>
      <c r="H175" s="7"/>
      <c r="I175" s="7" t="str">
        <f ca="1">IFERROR(__xludf.DUMMYFUNCTION("IFERROR(TEXT((REGEXEXTRACT($C175, I$4)),""00""), ""&lt;&gt;"")"),"22")</f>
        <v>22</v>
      </c>
      <c r="J175" s="7" t="str">
        <f ca="1">IFERROR(__xludf.DUMMYFUNCTION("IFERROR(TEXT((REGEXEXTRACT($C175, J$4)),""00""), ""&lt;&gt;"")"),"3A")</f>
        <v>3A</v>
      </c>
      <c r="K175" s="7" t="str">
        <f ca="1">IFERROR(__xludf.DUMMYFUNCTION("IFERROR(TEXT((REGEXEXTRACT($C175, K$4)),""00""), ""&lt;&gt;"")"),"FA")</f>
        <v>FA</v>
      </c>
      <c r="L175" s="7" t="str">
        <f ca="1">IFERROR(__xludf.DUMMYFUNCTION("IFERROR(TEXT((REGEXEXTRACT($C175, L$4)),""00""), ""&lt;&gt;"")"),"FF")</f>
        <v>FF</v>
      </c>
      <c r="M175" s="7" t="str">
        <f ca="1">IFERROR(__xludf.DUMMYFUNCTION("IFERROR(TEXT((REGEXEXTRACT($C175, M$4)),""00""), ""&lt;&gt;"")"),"FF")</f>
        <v>FF</v>
      </c>
      <c r="N175" s="7" t="str">
        <f ca="1">IFERROR(__xludf.DUMMYFUNCTION("IFERROR(TEXT((REGEXEXTRACT($C175, N$4)),""00""), ""&lt;&gt;"")"),"FF")</f>
        <v>FF</v>
      </c>
      <c r="O175" s="7"/>
      <c r="P175" s="7" t="str">
        <f t="shared" ca="1" si="7"/>
        <v/>
      </c>
      <c r="Q175" s="7" t="str">
        <f t="shared" ca="1" si="8"/>
        <v/>
      </c>
      <c r="R175" s="7" t="str">
        <f t="shared" ca="1" si="9"/>
        <v/>
      </c>
      <c r="S175" s="7"/>
      <c r="T175" s="7" t="s">
        <v>319</v>
      </c>
      <c r="U175" s="7"/>
      <c r="V175" s="7"/>
      <c r="W175" s="7"/>
      <c r="X175" s="7"/>
      <c r="Y175" s="7"/>
      <c r="Z175" s="7"/>
      <c r="AA175" s="7"/>
      <c r="AB175" s="7"/>
    </row>
    <row r="176" spans="1:28" x14ac:dyDescent="0.2">
      <c r="A176" s="7" t="s">
        <v>81</v>
      </c>
      <c r="B176" s="8" t="str">
        <f ca="1">IFERROR(__xludf.DUMMYFUNCTION("IFERROR(REGEXEXTRACT($A176, B$4), ""&lt;&gt;"")"),"3D")</f>
        <v>3D</v>
      </c>
      <c r="C176" s="7" t="str">
        <f ca="1">IFERROR(__xludf.DUMMYFUNCTION("IFERROR(REGEXEXTRACT($A176, C$4), ""&lt;&gt;"")"),"01037F2231FFFFFF")</f>
        <v>01037F2231FFFFFF</v>
      </c>
      <c r="D176" s="7"/>
      <c r="E176" s="7" t="str">
        <f ca="1">IFERROR(__xludf.DUMMYFUNCTION("IFERROR(REGEXEXTRACT($C176, E$4), ""&lt;&gt;"")"),"01")</f>
        <v>01</v>
      </c>
      <c r="F176" s="7">
        <f ca="1">IFERROR(__xludf.DUMMYFUNCTION("IFERROR(HEX2DEC(REGEXEXTRACT($C176, F$4)), ""&lt;&gt;"")"),0)</f>
        <v>0</v>
      </c>
      <c r="G176" s="7">
        <f ca="1">IFERROR(__xludf.DUMMYFUNCTION("IFERROR(HEX2DEC(REGEXEXTRACT($C176, G$4)), ""&lt;&gt;"")"),3)</f>
        <v>3</v>
      </c>
      <c r="H176" s="7"/>
      <c r="I176" s="7" t="str">
        <f ca="1">IFERROR(__xludf.DUMMYFUNCTION("IFERROR(TEXT((REGEXEXTRACT($C176, I$4)),""00""), ""&lt;&gt;"")"),"7F")</f>
        <v>7F</v>
      </c>
      <c r="J176" s="7" t="str">
        <f ca="1">IFERROR(__xludf.DUMMYFUNCTION("IFERROR(TEXT((REGEXEXTRACT($C176, J$4)),""00""), ""&lt;&gt;"")"),"22")</f>
        <v>22</v>
      </c>
      <c r="K176" s="7" t="str">
        <f ca="1">IFERROR(__xludf.DUMMYFUNCTION("IFERROR(TEXT((REGEXEXTRACT($C176, K$4)),""00""), ""&lt;&gt;"")"),"31")</f>
        <v>31</v>
      </c>
      <c r="L176" s="7" t="str">
        <f ca="1">IFERROR(__xludf.DUMMYFUNCTION("IFERROR(TEXT((REGEXEXTRACT($C176, L$4)),""00""), ""&lt;&gt;"")"),"FF")</f>
        <v>FF</v>
      </c>
      <c r="M176" s="7" t="str">
        <f ca="1">IFERROR(__xludf.DUMMYFUNCTION("IFERROR(TEXT((REGEXEXTRACT($C176, M$4)),""00""), ""&lt;&gt;"")"),"FF")</f>
        <v>FF</v>
      </c>
      <c r="N176" s="7" t="str">
        <f ca="1">IFERROR(__xludf.DUMMYFUNCTION("IFERROR(TEXT((REGEXEXTRACT($C176, N$4)),""00""), ""&lt;&gt;"")"),"FF")</f>
        <v>FF</v>
      </c>
      <c r="O176" s="7"/>
      <c r="P176" s="7" t="str">
        <f t="shared" ca="1" si="7"/>
        <v/>
      </c>
      <c r="Q176" s="7" t="str">
        <f t="shared" ca="1" si="8"/>
        <v/>
      </c>
      <c r="R176" s="7" t="str">
        <f t="shared" ca="1" si="9"/>
        <v/>
      </c>
      <c r="S176" s="7"/>
      <c r="T176" s="7" t="s">
        <v>318</v>
      </c>
      <c r="U176" s="7"/>
      <c r="V176" s="7"/>
      <c r="W176" s="7"/>
      <c r="X176" s="7"/>
      <c r="Y176" s="7"/>
      <c r="Z176" s="7"/>
      <c r="AA176" s="7"/>
      <c r="AB176" s="7"/>
    </row>
    <row r="177" spans="1:28" x14ac:dyDescent="0.2">
      <c r="A177" s="7" t="s">
        <v>83</v>
      </c>
      <c r="B177" s="8" t="str">
        <f ca="1">IFERROR(__xludf.DUMMYFUNCTION("IFERROR(REGEXEXTRACT($A177, B$4), ""&lt;&gt;"")"),"3C")</f>
        <v>3C</v>
      </c>
      <c r="C177" s="7" t="str">
        <f ca="1">IFERROR(__xludf.DUMMYFUNCTION("IFERROR(REGEXEXTRACT($A177, C$4), ""&lt;&gt;"")"),"0103223AFBFFFFFF")</f>
        <v>0103223AFBFFFFFF</v>
      </c>
      <c r="D177" s="7"/>
      <c r="E177" s="7" t="str">
        <f ca="1">IFERROR(__xludf.DUMMYFUNCTION("IFERROR(REGEXEXTRACT($C177, E$4), ""&lt;&gt;"")"),"01")</f>
        <v>01</v>
      </c>
      <c r="F177" s="7">
        <f ca="1">IFERROR(__xludf.DUMMYFUNCTION("IFERROR(HEX2DEC(REGEXEXTRACT($C177, F$4)), ""&lt;&gt;"")"),0)</f>
        <v>0</v>
      </c>
      <c r="G177" s="7">
        <f ca="1">IFERROR(__xludf.DUMMYFUNCTION("IFERROR(HEX2DEC(REGEXEXTRACT($C177, G$4)), ""&lt;&gt;"")"),3)</f>
        <v>3</v>
      </c>
      <c r="H177" s="7"/>
      <c r="I177" s="7" t="str">
        <f ca="1">IFERROR(__xludf.DUMMYFUNCTION("IFERROR(TEXT((REGEXEXTRACT($C177, I$4)),""00""), ""&lt;&gt;"")"),"22")</f>
        <v>22</v>
      </c>
      <c r="J177" s="7" t="str">
        <f ca="1">IFERROR(__xludf.DUMMYFUNCTION("IFERROR(TEXT((REGEXEXTRACT($C177, J$4)),""00""), ""&lt;&gt;"")"),"3A")</f>
        <v>3A</v>
      </c>
      <c r="K177" s="7" t="str">
        <f ca="1">IFERROR(__xludf.DUMMYFUNCTION("IFERROR(TEXT((REGEXEXTRACT($C177, K$4)),""00""), ""&lt;&gt;"")"),"FB")</f>
        <v>FB</v>
      </c>
      <c r="L177" s="7" t="str">
        <f ca="1">IFERROR(__xludf.DUMMYFUNCTION("IFERROR(TEXT((REGEXEXTRACT($C177, L$4)),""00""), ""&lt;&gt;"")"),"FF")</f>
        <v>FF</v>
      </c>
      <c r="M177" s="7" t="str">
        <f ca="1">IFERROR(__xludf.DUMMYFUNCTION("IFERROR(TEXT((REGEXEXTRACT($C177, M$4)),""00""), ""&lt;&gt;"")"),"FF")</f>
        <v>FF</v>
      </c>
      <c r="N177" s="7" t="str">
        <f ca="1">IFERROR(__xludf.DUMMYFUNCTION("IFERROR(TEXT((REGEXEXTRACT($C177, N$4)),""00""), ""&lt;&gt;"")"),"FF")</f>
        <v>FF</v>
      </c>
      <c r="O177" s="7"/>
      <c r="P177" s="7" t="str">
        <f t="shared" ca="1" si="7"/>
        <v/>
      </c>
      <c r="Q177" s="7" t="str">
        <f t="shared" ca="1" si="8"/>
        <v/>
      </c>
      <c r="R177" s="7" t="str">
        <f t="shared" ca="1" si="9"/>
        <v/>
      </c>
      <c r="S177" s="7"/>
      <c r="T177" s="7" t="s">
        <v>320</v>
      </c>
      <c r="U177" s="7"/>
      <c r="V177" s="7"/>
      <c r="W177" s="7"/>
      <c r="X177" s="7"/>
      <c r="Y177" s="7"/>
      <c r="Z177" s="7"/>
      <c r="AA177" s="7"/>
      <c r="AB177" s="7"/>
    </row>
    <row r="178" spans="1:28" x14ac:dyDescent="0.2">
      <c r="A178" s="7" t="s">
        <v>84</v>
      </c>
      <c r="B178" s="8" t="str">
        <f ca="1">IFERROR(__xludf.DUMMYFUNCTION("IFERROR(REGEXEXTRACT($A178, B$4), ""&lt;&gt;"")"),"3D")</f>
        <v>3D</v>
      </c>
      <c r="C178" s="7" t="str">
        <f ca="1">IFERROR(__xludf.DUMMYFUNCTION("IFERROR(REGEXEXTRACT($A178, C$4), ""&lt;&gt;"")"),"0104623AFB00FFFF")</f>
        <v>0104623AFB00FFFF</v>
      </c>
      <c r="D178" s="7"/>
      <c r="E178" s="7" t="str">
        <f ca="1">IFERROR(__xludf.DUMMYFUNCTION("IFERROR(REGEXEXTRACT($C178, E$4), ""&lt;&gt;"")"),"01")</f>
        <v>01</v>
      </c>
      <c r="F178" s="7">
        <f ca="1">IFERROR(__xludf.DUMMYFUNCTION("IFERROR(HEX2DEC(REGEXEXTRACT($C178, F$4)), ""&lt;&gt;"")"),0)</f>
        <v>0</v>
      </c>
      <c r="G178" s="7">
        <f ca="1">IFERROR(__xludf.DUMMYFUNCTION("IFERROR(HEX2DEC(REGEXEXTRACT($C178, G$4)), ""&lt;&gt;"")"),4)</f>
        <v>4</v>
      </c>
      <c r="H178" s="7"/>
      <c r="I178" s="7" t="str">
        <f ca="1">IFERROR(__xludf.DUMMYFUNCTION("IFERROR(TEXT((REGEXEXTRACT($C178, I$4)),""00""), ""&lt;&gt;"")"),"62")</f>
        <v>62</v>
      </c>
      <c r="J178" s="7" t="str">
        <f ca="1">IFERROR(__xludf.DUMMYFUNCTION("IFERROR(TEXT((REGEXEXTRACT($C178, J$4)),""00""), ""&lt;&gt;"")"),"3A")</f>
        <v>3A</v>
      </c>
      <c r="K178" s="7" t="str">
        <f ca="1">IFERROR(__xludf.DUMMYFUNCTION("IFERROR(TEXT((REGEXEXTRACT($C178, K$4)),""00""), ""&lt;&gt;"")"),"FB")</f>
        <v>FB</v>
      </c>
      <c r="L178" s="7" t="str">
        <f ca="1">IFERROR(__xludf.DUMMYFUNCTION("IFERROR(TEXT((REGEXEXTRACT($C178, L$4)),""00""), ""&lt;&gt;"")"),"00")</f>
        <v>00</v>
      </c>
      <c r="M178" s="7" t="str">
        <f ca="1">IFERROR(__xludf.DUMMYFUNCTION("IFERROR(TEXT((REGEXEXTRACT($C178, M$4)),""00""), ""&lt;&gt;"")"),"FF")</f>
        <v>FF</v>
      </c>
      <c r="N178" s="7" t="str">
        <f ca="1">IFERROR(__xludf.DUMMYFUNCTION("IFERROR(TEXT((REGEXEXTRACT($C178, N$4)),""00""), ""&lt;&gt;"")"),"FF")</f>
        <v>FF</v>
      </c>
      <c r="O178" s="7"/>
      <c r="P178" s="7" t="str">
        <f t="shared" ca="1" si="7"/>
        <v/>
      </c>
      <c r="Q178" s="7" t="str">
        <f t="shared" ca="1" si="8"/>
        <v/>
      </c>
      <c r="R178" s="7" t="str">
        <f t="shared" ca="1" si="9"/>
        <v/>
      </c>
      <c r="S178" s="7"/>
      <c r="T178" s="7" t="s">
        <v>321</v>
      </c>
      <c r="U178" s="7"/>
      <c r="V178" s="7"/>
      <c r="W178" s="7"/>
      <c r="X178" s="7"/>
      <c r="Y178" s="7"/>
      <c r="Z178" s="7"/>
      <c r="AA178" s="7"/>
      <c r="AB178" s="7"/>
    </row>
    <row r="179" spans="1:28" x14ac:dyDescent="0.2">
      <c r="A179" s="7" t="s">
        <v>85</v>
      </c>
      <c r="B179" s="8" t="str">
        <f ca="1">IFERROR(__xludf.DUMMYFUNCTION("IFERROR(REGEXEXTRACT($A179, B$4), ""&lt;&gt;"")"),"3C")</f>
        <v>3C</v>
      </c>
      <c r="C179" s="7" t="str">
        <f ca="1">IFERROR(__xludf.DUMMYFUNCTION("IFERROR(REGEXEXTRACT($A179, C$4), ""&lt;&gt;"")"),"0103223AFCFFFFFF")</f>
        <v>0103223AFCFFFFFF</v>
      </c>
      <c r="D179" s="7"/>
      <c r="E179" s="7" t="str">
        <f ca="1">IFERROR(__xludf.DUMMYFUNCTION("IFERROR(REGEXEXTRACT($C179, E$4), ""&lt;&gt;"")"),"01")</f>
        <v>01</v>
      </c>
      <c r="F179" s="7">
        <f ca="1">IFERROR(__xludf.DUMMYFUNCTION("IFERROR(HEX2DEC(REGEXEXTRACT($C179, F$4)), ""&lt;&gt;"")"),0)</f>
        <v>0</v>
      </c>
      <c r="G179" s="7">
        <f ca="1">IFERROR(__xludf.DUMMYFUNCTION("IFERROR(HEX2DEC(REGEXEXTRACT($C179, G$4)), ""&lt;&gt;"")"),3)</f>
        <v>3</v>
      </c>
      <c r="H179" s="7"/>
      <c r="I179" s="7" t="str">
        <f ca="1">IFERROR(__xludf.DUMMYFUNCTION("IFERROR(TEXT((REGEXEXTRACT($C179, I$4)),""00""), ""&lt;&gt;"")"),"22")</f>
        <v>22</v>
      </c>
      <c r="J179" s="7" t="str">
        <f ca="1">IFERROR(__xludf.DUMMYFUNCTION("IFERROR(TEXT((REGEXEXTRACT($C179, J$4)),""00""), ""&lt;&gt;"")"),"3A")</f>
        <v>3A</v>
      </c>
      <c r="K179" s="7" t="str">
        <f ca="1">IFERROR(__xludf.DUMMYFUNCTION("IFERROR(TEXT((REGEXEXTRACT($C179, K$4)),""00""), ""&lt;&gt;"")"),"FC")</f>
        <v>FC</v>
      </c>
      <c r="L179" s="7" t="str">
        <f ca="1">IFERROR(__xludf.DUMMYFUNCTION("IFERROR(TEXT((REGEXEXTRACT($C179, L$4)),""00""), ""&lt;&gt;"")"),"FF")</f>
        <v>FF</v>
      </c>
      <c r="M179" s="7" t="str">
        <f ca="1">IFERROR(__xludf.DUMMYFUNCTION("IFERROR(TEXT((REGEXEXTRACT($C179, M$4)),""00""), ""&lt;&gt;"")"),"FF")</f>
        <v>FF</v>
      </c>
      <c r="N179" s="7" t="str">
        <f ca="1">IFERROR(__xludf.DUMMYFUNCTION("IFERROR(TEXT((REGEXEXTRACT($C179, N$4)),""00""), ""&lt;&gt;"")"),"FF")</f>
        <v>FF</v>
      </c>
      <c r="O179" s="7"/>
      <c r="P179" s="7" t="str">
        <f t="shared" ca="1" si="7"/>
        <v/>
      </c>
      <c r="Q179" s="7" t="str">
        <f t="shared" ca="1" si="8"/>
        <v/>
      </c>
      <c r="R179" s="7" t="str">
        <f t="shared" ca="1" si="9"/>
        <v/>
      </c>
      <c r="S179" s="7"/>
      <c r="T179" s="7" t="s">
        <v>322</v>
      </c>
      <c r="U179" s="7"/>
      <c r="V179" s="7"/>
      <c r="W179" s="7"/>
      <c r="X179" s="7"/>
      <c r="Y179" s="7"/>
      <c r="Z179" s="7"/>
      <c r="AA179" s="7"/>
      <c r="AB179" s="7"/>
    </row>
    <row r="180" spans="1:28" x14ac:dyDescent="0.2">
      <c r="A180" s="7" t="s">
        <v>86</v>
      </c>
      <c r="B180" s="8" t="str">
        <f ca="1">IFERROR(__xludf.DUMMYFUNCTION("IFERROR(REGEXEXTRACT($A180, B$4), ""&lt;&gt;"")"),"3D")</f>
        <v>3D</v>
      </c>
      <c r="C180" s="7" t="str">
        <f ca="1">IFERROR(__xludf.DUMMYFUNCTION("IFERROR(REGEXEXTRACT($A180, C$4), ""&lt;&gt;"")"),"0104623AFC03FFFF")</f>
        <v>0104623AFC03FFFF</v>
      </c>
      <c r="D180" s="7"/>
      <c r="E180" s="7" t="str">
        <f ca="1">IFERROR(__xludf.DUMMYFUNCTION("IFERROR(REGEXEXTRACT($C180, E$4), ""&lt;&gt;"")"),"01")</f>
        <v>01</v>
      </c>
      <c r="F180" s="7">
        <f ca="1">IFERROR(__xludf.DUMMYFUNCTION("IFERROR(HEX2DEC(REGEXEXTRACT($C180, F$4)), ""&lt;&gt;"")"),0)</f>
        <v>0</v>
      </c>
      <c r="G180" s="7">
        <f ca="1">IFERROR(__xludf.DUMMYFUNCTION("IFERROR(HEX2DEC(REGEXEXTRACT($C180, G$4)), ""&lt;&gt;"")"),4)</f>
        <v>4</v>
      </c>
      <c r="H180" s="7"/>
      <c r="I180" s="7" t="str">
        <f ca="1">IFERROR(__xludf.DUMMYFUNCTION("IFERROR(TEXT((REGEXEXTRACT($C180, I$4)),""00""), ""&lt;&gt;"")"),"62")</f>
        <v>62</v>
      </c>
      <c r="J180" s="7" t="str">
        <f ca="1">IFERROR(__xludf.DUMMYFUNCTION("IFERROR(TEXT((REGEXEXTRACT($C180, J$4)),""00""), ""&lt;&gt;"")"),"3A")</f>
        <v>3A</v>
      </c>
      <c r="K180" s="7" t="str">
        <f ca="1">IFERROR(__xludf.DUMMYFUNCTION("IFERROR(TEXT((REGEXEXTRACT($C180, K$4)),""00""), ""&lt;&gt;"")"),"FC")</f>
        <v>FC</v>
      </c>
      <c r="L180" s="7" t="str">
        <f ca="1">IFERROR(__xludf.DUMMYFUNCTION("IFERROR(TEXT((REGEXEXTRACT($C180, L$4)),""00""), ""&lt;&gt;"")"),"03")</f>
        <v>03</v>
      </c>
      <c r="M180" s="7" t="str">
        <f ca="1">IFERROR(__xludf.DUMMYFUNCTION("IFERROR(TEXT((REGEXEXTRACT($C180, M$4)),""00""), ""&lt;&gt;"")"),"FF")</f>
        <v>FF</v>
      </c>
      <c r="N180" s="7" t="str">
        <f ca="1">IFERROR(__xludf.DUMMYFUNCTION("IFERROR(TEXT((REGEXEXTRACT($C180, N$4)),""00""), ""&lt;&gt;"")"),"FF")</f>
        <v>FF</v>
      </c>
      <c r="O180" s="7"/>
      <c r="P180" s="7" t="str">
        <f t="shared" ca="1" si="7"/>
        <v/>
      </c>
      <c r="Q180" s="7" t="str">
        <f t="shared" ca="1" si="8"/>
        <v/>
      </c>
      <c r="R180" s="7" t="str">
        <f t="shared" ca="1" si="9"/>
        <v/>
      </c>
      <c r="S180" s="7"/>
      <c r="T180" s="7" t="s">
        <v>323</v>
      </c>
      <c r="U180" s="7"/>
      <c r="V180" s="7"/>
      <c r="W180" s="7"/>
      <c r="X180" s="7"/>
      <c r="Y180" s="7"/>
      <c r="Z180" s="7"/>
      <c r="AA180" s="7"/>
      <c r="AB180" s="7"/>
    </row>
    <row r="181" spans="1:28" x14ac:dyDescent="0.2">
      <c r="A181" s="7" t="s">
        <v>87</v>
      </c>
      <c r="B181" s="8" t="str">
        <f ca="1">IFERROR(__xludf.DUMMYFUNCTION("IFERROR(REGEXEXTRACT($A181, B$4), ""&lt;&gt;"")"),"3C")</f>
        <v>3C</v>
      </c>
      <c r="C181" s="7" t="str">
        <f ca="1">IFERROR(__xludf.DUMMYFUNCTION("IFERROR(REGEXEXTRACT($A181, C$4), ""&lt;&gt;"")"),"0103225007FFFFFF")</f>
        <v>0103225007FFFFFF</v>
      </c>
      <c r="D181" s="7"/>
      <c r="E181" s="7" t="str">
        <f ca="1">IFERROR(__xludf.DUMMYFUNCTION("IFERROR(REGEXEXTRACT($C181, E$4), ""&lt;&gt;"")"),"01")</f>
        <v>01</v>
      </c>
      <c r="F181" s="7">
        <f ca="1">IFERROR(__xludf.DUMMYFUNCTION("IFERROR(HEX2DEC(REGEXEXTRACT($C181, F$4)), ""&lt;&gt;"")"),0)</f>
        <v>0</v>
      </c>
      <c r="G181" s="7">
        <f ca="1">IFERROR(__xludf.DUMMYFUNCTION("IFERROR(HEX2DEC(REGEXEXTRACT($C181, G$4)), ""&lt;&gt;"")"),3)</f>
        <v>3</v>
      </c>
      <c r="H181" s="7"/>
      <c r="I181" s="7" t="str">
        <f ca="1">IFERROR(__xludf.DUMMYFUNCTION("IFERROR(TEXT((REGEXEXTRACT($C181, I$4)),""00""), ""&lt;&gt;"")"),"22")</f>
        <v>22</v>
      </c>
      <c r="J181" s="7" t="str">
        <f ca="1">IFERROR(__xludf.DUMMYFUNCTION("IFERROR(TEXT((REGEXEXTRACT($C181, J$4)),""00""), ""&lt;&gt;"")"),"50")</f>
        <v>50</v>
      </c>
      <c r="K181" s="7" t="str">
        <f ca="1">IFERROR(__xludf.DUMMYFUNCTION("IFERROR(TEXT((REGEXEXTRACT($C181, K$4)),""00""), ""&lt;&gt;"")"),"07")</f>
        <v>07</v>
      </c>
      <c r="L181" s="7" t="str">
        <f ca="1">IFERROR(__xludf.DUMMYFUNCTION("IFERROR(TEXT((REGEXEXTRACT($C181, L$4)),""00""), ""&lt;&gt;"")"),"FF")</f>
        <v>FF</v>
      </c>
      <c r="M181" s="7" t="str">
        <f ca="1">IFERROR(__xludf.DUMMYFUNCTION("IFERROR(TEXT((REGEXEXTRACT($C181, M$4)),""00""), ""&lt;&gt;"")"),"FF")</f>
        <v>FF</v>
      </c>
      <c r="N181" s="7" t="str">
        <f ca="1">IFERROR(__xludf.DUMMYFUNCTION("IFERROR(TEXT((REGEXEXTRACT($C181, N$4)),""00""), ""&lt;&gt;"")"),"FF")</f>
        <v>FF</v>
      </c>
      <c r="O181" s="7"/>
      <c r="P181" s="7" t="str">
        <f t="shared" ca="1" si="7"/>
        <v/>
      </c>
      <c r="Q181" s="7" t="str">
        <f t="shared" ca="1" si="8"/>
        <v/>
      </c>
      <c r="R181" s="7" t="str">
        <f t="shared" ca="1" si="9"/>
        <v/>
      </c>
      <c r="S181" s="7"/>
      <c r="T181" s="7" t="s">
        <v>324</v>
      </c>
      <c r="U181" s="7"/>
      <c r="V181" s="7"/>
      <c r="W181" s="7"/>
      <c r="X181" s="7"/>
      <c r="Y181" s="7"/>
      <c r="Z181" s="7"/>
      <c r="AA181" s="7"/>
      <c r="AB181" s="7"/>
    </row>
    <row r="182" spans="1:28" x14ac:dyDescent="0.2">
      <c r="A182" s="7" t="s">
        <v>88</v>
      </c>
      <c r="B182" s="8" t="str">
        <f ca="1">IFERROR(__xludf.DUMMYFUNCTION("IFERROR(REGEXEXTRACT($A182, B$4), ""&lt;&gt;"")"),"3D")</f>
        <v>3D</v>
      </c>
      <c r="C182" s="7" t="str">
        <f ca="1">IFERROR(__xludf.DUMMYFUNCTION("IFERROR(REGEXEXTRACT($A182, C$4), ""&lt;&gt;"")"),"010462500732FFFF")</f>
        <v>010462500732FFFF</v>
      </c>
      <c r="D182" s="7"/>
      <c r="E182" s="7" t="str">
        <f ca="1">IFERROR(__xludf.DUMMYFUNCTION("IFERROR(REGEXEXTRACT($C182, E$4), ""&lt;&gt;"")"),"01")</f>
        <v>01</v>
      </c>
      <c r="F182" s="7">
        <f ca="1">IFERROR(__xludf.DUMMYFUNCTION("IFERROR(HEX2DEC(REGEXEXTRACT($C182, F$4)), ""&lt;&gt;"")"),0)</f>
        <v>0</v>
      </c>
      <c r="G182" s="7">
        <f ca="1">IFERROR(__xludf.DUMMYFUNCTION("IFERROR(HEX2DEC(REGEXEXTRACT($C182, G$4)), ""&lt;&gt;"")"),4)</f>
        <v>4</v>
      </c>
      <c r="H182" s="7"/>
      <c r="I182" s="7" t="str">
        <f ca="1">IFERROR(__xludf.DUMMYFUNCTION("IFERROR(TEXT((REGEXEXTRACT($C182, I$4)),""00""), ""&lt;&gt;"")"),"62")</f>
        <v>62</v>
      </c>
      <c r="J182" s="7" t="str">
        <f ca="1">IFERROR(__xludf.DUMMYFUNCTION("IFERROR(TEXT((REGEXEXTRACT($C182, J$4)),""00""), ""&lt;&gt;"")"),"50")</f>
        <v>50</v>
      </c>
      <c r="K182" s="7" t="str">
        <f ca="1">IFERROR(__xludf.DUMMYFUNCTION("IFERROR(TEXT((REGEXEXTRACT($C182, K$4)),""00""), ""&lt;&gt;"")"),"07")</f>
        <v>07</v>
      </c>
      <c r="L182" s="7" t="str">
        <f ca="1">IFERROR(__xludf.DUMMYFUNCTION("IFERROR(TEXT((REGEXEXTRACT($C182, L$4)),""00""), ""&lt;&gt;"")"),"32")</f>
        <v>32</v>
      </c>
      <c r="M182" s="7" t="str">
        <f ca="1">IFERROR(__xludf.DUMMYFUNCTION("IFERROR(TEXT((REGEXEXTRACT($C182, M$4)),""00""), ""&lt;&gt;"")"),"FF")</f>
        <v>FF</v>
      </c>
      <c r="N182" s="7" t="str">
        <f ca="1">IFERROR(__xludf.DUMMYFUNCTION("IFERROR(TEXT((REGEXEXTRACT($C182, N$4)),""00""), ""&lt;&gt;"")"),"FF")</f>
        <v>FF</v>
      </c>
      <c r="O182" s="7"/>
      <c r="P182" s="7" t="str">
        <f t="shared" ca="1" si="7"/>
        <v/>
      </c>
      <c r="Q182" s="7" t="str">
        <f t="shared" ca="1" si="8"/>
        <v/>
      </c>
      <c r="R182" s="7" t="str">
        <f t="shared" ca="1" si="9"/>
        <v/>
      </c>
      <c r="S182" s="7"/>
      <c r="T182" s="7" t="s">
        <v>325</v>
      </c>
      <c r="U182" s="7"/>
      <c r="V182" s="7"/>
      <c r="W182" s="7"/>
      <c r="X182" s="7"/>
      <c r="Y182" s="7"/>
      <c r="Z182" s="7"/>
      <c r="AA182" s="7"/>
      <c r="AB182" s="7"/>
    </row>
    <row r="183" spans="1:28" x14ac:dyDescent="0.2">
      <c r="A183" s="7" t="s">
        <v>89</v>
      </c>
      <c r="B183" s="8" t="str">
        <f ca="1">IFERROR(__xludf.DUMMYFUNCTION("IFERROR(REGEXEXTRACT($A183, B$4), ""&lt;&gt;"")"),"3C")</f>
        <v>3C</v>
      </c>
      <c r="C183" s="7" t="str">
        <f ca="1">IFERROR(__xludf.DUMMYFUNCTION("IFERROR(REGEXEXTRACT($A183, C$4), ""&lt;&gt;"")"),"0103223AFDFFFFFF")</f>
        <v>0103223AFDFFFFFF</v>
      </c>
      <c r="D183" s="7"/>
      <c r="E183" s="7" t="str">
        <f ca="1">IFERROR(__xludf.DUMMYFUNCTION("IFERROR(REGEXEXTRACT($C183, E$4), ""&lt;&gt;"")"),"01")</f>
        <v>01</v>
      </c>
      <c r="F183" s="7">
        <f ca="1">IFERROR(__xludf.DUMMYFUNCTION("IFERROR(HEX2DEC(REGEXEXTRACT($C183, F$4)), ""&lt;&gt;"")"),0)</f>
        <v>0</v>
      </c>
      <c r="G183" s="7">
        <f ca="1">IFERROR(__xludf.DUMMYFUNCTION("IFERROR(HEX2DEC(REGEXEXTRACT($C183, G$4)), ""&lt;&gt;"")"),3)</f>
        <v>3</v>
      </c>
      <c r="H183" s="7"/>
      <c r="I183" s="7" t="str">
        <f ca="1">IFERROR(__xludf.DUMMYFUNCTION("IFERROR(TEXT((REGEXEXTRACT($C183, I$4)),""00""), ""&lt;&gt;"")"),"22")</f>
        <v>22</v>
      </c>
      <c r="J183" s="7" t="str">
        <f ca="1">IFERROR(__xludf.DUMMYFUNCTION("IFERROR(TEXT((REGEXEXTRACT($C183, J$4)),""00""), ""&lt;&gt;"")"),"3A")</f>
        <v>3A</v>
      </c>
      <c r="K183" s="7" t="str">
        <f ca="1">IFERROR(__xludf.DUMMYFUNCTION("IFERROR(TEXT((REGEXEXTRACT($C183, K$4)),""00""), ""&lt;&gt;"")"),"FD")</f>
        <v>FD</v>
      </c>
      <c r="L183" s="7" t="str">
        <f ca="1">IFERROR(__xludf.DUMMYFUNCTION("IFERROR(TEXT((REGEXEXTRACT($C183, L$4)),""00""), ""&lt;&gt;"")"),"FF")</f>
        <v>FF</v>
      </c>
      <c r="M183" s="7" t="str">
        <f ca="1">IFERROR(__xludf.DUMMYFUNCTION("IFERROR(TEXT((REGEXEXTRACT($C183, M$4)),""00""), ""&lt;&gt;"")"),"FF")</f>
        <v>FF</v>
      </c>
      <c r="N183" s="7" t="str">
        <f ca="1">IFERROR(__xludf.DUMMYFUNCTION("IFERROR(TEXT((REGEXEXTRACT($C183, N$4)),""00""), ""&lt;&gt;"")"),"FF")</f>
        <v>FF</v>
      </c>
      <c r="O183" s="7"/>
      <c r="P183" s="7" t="str">
        <f t="shared" ca="1" si="7"/>
        <v/>
      </c>
      <c r="Q183" s="7" t="str">
        <f t="shared" ca="1" si="8"/>
        <v/>
      </c>
      <c r="R183" s="7" t="str">
        <f t="shared" ca="1" si="9"/>
        <v/>
      </c>
      <c r="S183" s="7"/>
      <c r="T183" s="7" t="s">
        <v>326</v>
      </c>
      <c r="U183" s="7"/>
      <c r="V183" s="7"/>
      <c r="W183" s="7"/>
      <c r="X183" s="7"/>
      <c r="Y183" s="7"/>
      <c r="Z183" s="7"/>
      <c r="AA183" s="7"/>
      <c r="AB183" s="7"/>
    </row>
    <row r="184" spans="1:28" x14ac:dyDescent="0.2">
      <c r="A184" s="7" t="s">
        <v>90</v>
      </c>
      <c r="B184" s="8" t="str">
        <f ca="1">IFERROR(__xludf.DUMMYFUNCTION("IFERROR(REGEXEXTRACT($A184, B$4), ""&lt;&gt;"")"),"3D")</f>
        <v>3D</v>
      </c>
      <c r="C184" s="7" t="str">
        <f ca="1">IFERROR(__xludf.DUMMYFUNCTION("IFERROR(REGEXEXTRACT($A184, C$4), ""&lt;&gt;"")"),"0105623AFD0000FF")</f>
        <v>0105623AFD0000FF</v>
      </c>
      <c r="D184" s="7"/>
      <c r="E184" s="7" t="str">
        <f ca="1">IFERROR(__xludf.DUMMYFUNCTION("IFERROR(REGEXEXTRACT($C184, E$4), ""&lt;&gt;"")"),"01")</f>
        <v>01</v>
      </c>
      <c r="F184" s="7">
        <f ca="1">IFERROR(__xludf.DUMMYFUNCTION("IFERROR(HEX2DEC(REGEXEXTRACT($C184, F$4)), ""&lt;&gt;"")"),0)</f>
        <v>0</v>
      </c>
      <c r="G184" s="7">
        <f ca="1">IFERROR(__xludf.DUMMYFUNCTION("IFERROR(HEX2DEC(REGEXEXTRACT($C184, G$4)), ""&lt;&gt;"")"),5)</f>
        <v>5</v>
      </c>
      <c r="H184" s="7"/>
      <c r="I184" s="7" t="str">
        <f ca="1">IFERROR(__xludf.DUMMYFUNCTION("IFERROR(TEXT((REGEXEXTRACT($C184, I$4)),""00""), ""&lt;&gt;"")"),"62")</f>
        <v>62</v>
      </c>
      <c r="J184" s="7" t="str">
        <f ca="1">IFERROR(__xludf.DUMMYFUNCTION("IFERROR(TEXT((REGEXEXTRACT($C184, J$4)),""00""), ""&lt;&gt;"")"),"3A")</f>
        <v>3A</v>
      </c>
      <c r="K184" s="7" t="str">
        <f ca="1">IFERROR(__xludf.DUMMYFUNCTION("IFERROR(TEXT((REGEXEXTRACT($C184, K$4)),""00""), ""&lt;&gt;"")"),"FD")</f>
        <v>FD</v>
      </c>
      <c r="L184" s="7" t="str">
        <f ca="1">IFERROR(__xludf.DUMMYFUNCTION("IFERROR(TEXT((REGEXEXTRACT($C184, L$4)),""00""), ""&lt;&gt;"")"),"00")</f>
        <v>00</v>
      </c>
      <c r="M184" s="7" t="str">
        <f ca="1">IFERROR(__xludf.DUMMYFUNCTION("IFERROR(TEXT((REGEXEXTRACT($C184, M$4)),""00""), ""&lt;&gt;"")"),"00")</f>
        <v>00</v>
      </c>
      <c r="N184" s="7" t="str">
        <f ca="1">IFERROR(__xludf.DUMMYFUNCTION("IFERROR(TEXT((REGEXEXTRACT($C184, N$4)),""00""), ""&lt;&gt;"")"),"FF")</f>
        <v>FF</v>
      </c>
      <c r="O184" s="7"/>
      <c r="P184" s="7" t="str">
        <f t="shared" ca="1" si="7"/>
        <v/>
      </c>
      <c r="Q184" s="7" t="str">
        <f t="shared" ca="1" si="8"/>
        <v/>
      </c>
      <c r="R184" s="7" t="str">
        <f t="shared" ca="1" si="9"/>
        <v/>
      </c>
      <c r="S184" s="7"/>
      <c r="T184" s="7" t="s">
        <v>327</v>
      </c>
      <c r="U184" s="7"/>
      <c r="V184" s="7"/>
      <c r="W184" s="7"/>
      <c r="X184" s="7"/>
      <c r="Y184" s="7"/>
      <c r="Z184" s="7"/>
      <c r="AA184" s="7"/>
      <c r="AB184" s="7"/>
    </row>
    <row r="185" spans="1:28" x14ac:dyDescent="0.2">
      <c r="A185" s="7" t="s">
        <v>91</v>
      </c>
      <c r="B185" s="8" t="str">
        <f ca="1">IFERROR(__xludf.DUMMYFUNCTION("IFERROR(REGEXEXTRACT($A185, B$4), ""&lt;&gt;"")"),"3C")</f>
        <v>3C</v>
      </c>
      <c r="C185" s="7" t="str">
        <f ca="1">IFERROR(__xludf.DUMMYFUNCTION("IFERROR(REGEXEXTRACT($A185, C$4), ""&lt;&gt;"")"),"0103220963FFFFFF")</f>
        <v>0103220963FFFFFF</v>
      </c>
      <c r="D185" s="7"/>
      <c r="E185" s="7" t="str">
        <f ca="1">IFERROR(__xludf.DUMMYFUNCTION("IFERROR(REGEXEXTRACT($C185, E$4), ""&lt;&gt;"")"),"01")</f>
        <v>01</v>
      </c>
      <c r="F185" s="7">
        <f ca="1">IFERROR(__xludf.DUMMYFUNCTION("IFERROR(HEX2DEC(REGEXEXTRACT($C185, F$4)), ""&lt;&gt;"")"),0)</f>
        <v>0</v>
      </c>
      <c r="G185" s="7">
        <f ca="1">IFERROR(__xludf.DUMMYFUNCTION("IFERROR(HEX2DEC(REGEXEXTRACT($C185, G$4)), ""&lt;&gt;"")"),3)</f>
        <v>3</v>
      </c>
      <c r="H185" s="7"/>
      <c r="I185" s="7" t="str">
        <f ca="1">IFERROR(__xludf.DUMMYFUNCTION("IFERROR(TEXT((REGEXEXTRACT($C185, I$4)),""00""), ""&lt;&gt;"")"),"22")</f>
        <v>22</v>
      </c>
      <c r="J185" s="7" t="str">
        <f ca="1">IFERROR(__xludf.DUMMYFUNCTION("IFERROR(TEXT((REGEXEXTRACT($C185, J$4)),""00""), ""&lt;&gt;"")"),"09")</f>
        <v>09</v>
      </c>
      <c r="K185" s="7" t="str">
        <f ca="1">IFERROR(__xludf.DUMMYFUNCTION("IFERROR(TEXT((REGEXEXTRACT($C185, K$4)),""00""), ""&lt;&gt;"")"),"63")</f>
        <v>63</v>
      </c>
      <c r="L185" s="7" t="str">
        <f ca="1">IFERROR(__xludf.DUMMYFUNCTION("IFERROR(TEXT((REGEXEXTRACT($C185, L$4)),""00""), ""&lt;&gt;"")"),"FF")</f>
        <v>FF</v>
      </c>
      <c r="M185" s="7" t="str">
        <f ca="1">IFERROR(__xludf.DUMMYFUNCTION("IFERROR(TEXT((REGEXEXTRACT($C185, M$4)),""00""), ""&lt;&gt;"")"),"FF")</f>
        <v>FF</v>
      </c>
      <c r="N185" s="7" t="str">
        <f ca="1">IFERROR(__xludf.DUMMYFUNCTION("IFERROR(TEXT((REGEXEXTRACT($C185, N$4)),""00""), ""&lt;&gt;"")"),"FF")</f>
        <v>FF</v>
      </c>
      <c r="O185" s="7"/>
      <c r="P185" s="7" t="str">
        <f t="shared" ca="1" si="7"/>
        <v/>
      </c>
      <c r="Q185" s="7" t="str">
        <f t="shared" ca="1" si="8"/>
        <v/>
      </c>
      <c r="R185" s="7" t="str">
        <f t="shared" ca="1" si="9"/>
        <v/>
      </c>
      <c r="S185" s="7"/>
      <c r="T185" s="7" t="s">
        <v>328</v>
      </c>
      <c r="U185" s="7"/>
      <c r="V185" s="7"/>
      <c r="W185" s="7"/>
      <c r="X185" s="7"/>
      <c r="Y185" s="7"/>
      <c r="Z185" s="7"/>
      <c r="AA185" s="7"/>
      <c r="AB185" s="7"/>
    </row>
    <row r="186" spans="1:28" x14ac:dyDescent="0.2">
      <c r="A186" s="7" t="s">
        <v>92</v>
      </c>
      <c r="B186" s="8" t="str">
        <f ca="1">IFERROR(__xludf.DUMMYFUNCTION("IFERROR(REGEXEXTRACT($A186, B$4), ""&lt;&gt;"")"),"3D")</f>
        <v>3D</v>
      </c>
      <c r="C186" s="7" t="str">
        <f ca="1">IFERROR(__xludf.DUMMYFUNCTION("IFERROR(REGEXEXTRACT($A186, C$4), ""&lt;&gt;"")"),"010462096301FFFF")</f>
        <v>010462096301FFFF</v>
      </c>
      <c r="D186" s="7"/>
      <c r="E186" s="7" t="str">
        <f ca="1">IFERROR(__xludf.DUMMYFUNCTION("IFERROR(REGEXEXTRACT($C186, E$4), ""&lt;&gt;"")"),"01")</f>
        <v>01</v>
      </c>
      <c r="F186" s="7">
        <f ca="1">IFERROR(__xludf.DUMMYFUNCTION("IFERROR(HEX2DEC(REGEXEXTRACT($C186, F$4)), ""&lt;&gt;"")"),0)</f>
        <v>0</v>
      </c>
      <c r="G186" s="7">
        <f ca="1">IFERROR(__xludf.DUMMYFUNCTION("IFERROR(HEX2DEC(REGEXEXTRACT($C186, G$4)), ""&lt;&gt;"")"),4)</f>
        <v>4</v>
      </c>
      <c r="H186" s="7"/>
      <c r="I186" s="7" t="str">
        <f ca="1">IFERROR(__xludf.DUMMYFUNCTION("IFERROR(TEXT((REGEXEXTRACT($C186, I$4)),""00""), ""&lt;&gt;"")"),"62")</f>
        <v>62</v>
      </c>
      <c r="J186" s="7" t="str">
        <f ca="1">IFERROR(__xludf.DUMMYFUNCTION("IFERROR(TEXT((REGEXEXTRACT($C186, J$4)),""00""), ""&lt;&gt;"")"),"09")</f>
        <v>09</v>
      </c>
      <c r="K186" s="7" t="str">
        <f ca="1">IFERROR(__xludf.DUMMYFUNCTION("IFERROR(TEXT((REGEXEXTRACT($C186, K$4)),""00""), ""&lt;&gt;"")"),"63")</f>
        <v>63</v>
      </c>
      <c r="L186" s="7" t="str">
        <f ca="1">IFERROR(__xludf.DUMMYFUNCTION("IFERROR(TEXT((REGEXEXTRACT($C186, L$4)),""00""), ""&lt;&gt;"")"),"01")</f>
        <v>01</v>
      </c>
      <c r="M186" s="7" t="str">
        <f ca="1">IFERROR(__xludf.DUMMYFUNCTION("IFERROR(TEXT((REGEXEXTRACT($C186, M$4)),""00""), ""&lt;&gt;"")"),"FF")</f>
        <v>FF</v>
      </c>
      <c r="N186" s="7" t="str">
        <f ca="1">IFERROR(__xludf.DUMMYFUNCTION("IFERROR(TEXT((REGEXEXTRACT($C186, N$4)),""00""), ""&lt;&gt;"")"),"FF")</f>
        <v>FF</v>
      </c>
      <c r="O186" s="7"/>
      <c r="P186" s="7" t="str">
        <f t="shared" ca="1" si="7"/>
        <v/>
      </c>
      <c r="Q186" s="7" t="str">
        <f t="shared" ca="1" si="8"/>
        <v/>
      </c>
      <c r="R186" s="7" t="str">
        <f t="shared" ca="1" si="9"/>
        <v/>
      </c>
      <c r="S186" s="7"/>
      <c r="T186" s="7" t="s">
        <v>329</v>
      </c>
      <c r="U186" s="7"/>
      <c r="V186" s="7"/>
      <c r="W186" s="7"/>
      <c r="X186" s="7"/>
      <c r="Y186" s="7"/>
      <c r="Z186" s="7"/>
      <c r="AA186" s="7"/>
      <c r="AB186" s="7"/>
    </row>
    <row r="187" spans="1:28" x14ac:dyDescent="0.2">
      <c r="A187" s="7" t="s">
        <v>93</v>
      </c>
      <c r="B187" s="8" t="str">
        <f ca="1">IFERROR(__xludf.DUMMYFUNCTION("IFERROR(REGEXEXTRACT($A187, B$4), ""&lt;&gt;"")"),"3C")</f>
        <v>3C</v>
      </c>
      <c r="C187" s="7" t="str">
        <f ca="1">IFERROR(__xludf.DUMMYFUNCTION("IFERROR(REGEXEXTRACT($A187, C$4), ""&lt;&gt;"")"),"010322096DFFFFFF")</f>
        <v>010322096DFFFFFF</v>
      </c>
      <c r="D187" s="7"/>
      <c r="E187" s="7" t="str">
        <f ca="1">IFERROR(__xludf.DUMMYFUNCTION("IFERROR(REGEXEXTRACT($C187, E$4), ""&lt;&gt;"")"),"01")</f>
        <v>01</v>
      </c>
      <c r="F187" s="7">
        <f ca="1">IFERROR(__xludf.DUMMYFUNCTION("IFERROR(HEX2DEC(REGEXEXTRACT($C187, F$4)), ""&lt;&gt;"")"),0)</f>
        <v>0</v>
      </c>
      <c r="G187" s="7">
        <f ca="1">IFERROR(__xludf.DUMMYFUNCTION("IFERROR(HEX2DEC(REGEXEXTRACT($C187, G$4)), ""&lt;&gt;"")"),3)</f>
        <v>3</v>
      </c>
      <c r="H187" s="7"/>
      <c r="I187" s="7" t="str">
        <f ca="1">IFERROR(__xludf.DUMMYFUNCTION("IFERROR(TEXT((REGEXEXTRACT($C187, I$4)),""00""), ""&lt;&gt;"")"),"22")</f>
        <v>22</v>
      </c>
      <c r="J187" s="7" t="str">
        <f ca="1">IFERROR(__xludf.DUMMYFUNCTION("IFERROR(TEXT((REGEXEXTRACT($C187, J$4)),""00""), ""&lt;&gt;"")"),"09")</f>
        <v>09</v>
      </c>
      <c r="K187" s="7" t="str">
        <f ca="1">IFERROR(__xludf.DUMMYFUNCTION("IFERROR(TEXT((REGEXEXTRACT($C187, K$4)),""00""), ""&lt;&gt;"")"),"6D")</f>
        <v>6D</v>
      </c>
      <c r="L187" s="7" t="str">
        <f ca="1">IFERROR(__xludf.DUMMYFUNCTION("IFERROR(TEXT((REGEXEXTRACT($C187, L$4)),""00""), ""&lt;&gt;"")"),"FF")</f>
        <v>FF</v>
      </c>
      <c r="M187" s="7" t="str">
        <f ca="1">IFERROR(__xludf.DUMMYFUNCTION("IFERROR(TEXT((REGEXEXTRACT($C187, M$4)),""00""), ""&lt;&gt;"")"),"FF")</f>
        <v>FF</v>
      </c>
      <c r="N187" s="7" t="str">
        <f ca="1">IFERROR(__xludf.DUMMYFUNCTION("IFERROR(TEXT((REGEXEXTRACT($C187, N$4)),""00""), ""&lt;&gt;"")"),"FF")</f>
        <v>FF</v>
      </c>
      <c r="O187" s="7"/>
      <c r="P187" s="7" t="str">
        <f t="shared" ca="1" si="7"/>
        <v/>
      </c>
      <c r="Q187" s="7" t="str">
        <f t="shared" ca="1" si="8"/>
        <v/>
      </c>
      <c r="R187" s="7" t="str">
        <f t="shared" ca="1" si="9"/>
        <v/>
      </c>
      <c r="S187" s="7"/>
      <c r="T187" s="7" t="s">
        <v>330</v>
      </c>
      <c r="U187" s="7"/>
      <c r="V187" s="7"/>
      <c r="W187" s="7"/>
      <c r="X187" s="7"/>
      <c r="Y187" s="7"/>
      <c r="Z187" s="7"/>
      <c r="AA187" s="7"/>
      <c r="AB187" s="7"/>
    </row>
    <row r="188" spans="1:28" x14ac:dyDescent="0.2">
      <c r="A188" s="7" t="s">
        <v>94</v>
      </c>
      <c r="B188" s="8" t="str">
        <f ca="1">IFERROR(__xludf.DUMMYFUNCTION("IFERROR(REGEXEXTRACT($A188, B$4), ""&lt;&gt;"")"),"3D")</f>
        <v>3D</v>
      </c>
      <c r="C188" s="7" t="str">
        <f ca="1">IFERROR(__xludf.DUMMYFUNCTION("IFERROR(REGEXEXTRACT($A188, C$4), ""&lt;&gt;"")"),"010462096D00FFFF")</f>
        <v>010462096D00FFFF</v>
      </c>
      <c r="D188" s="7"/>
      <c r="E188" s="7" t="str">
        <f ca="1">IFERROR(__xludf.DUMMYFUNCTION("IFERROR(REGEXEXTRACT($C188, E$4), ""&lt;&gt;"")"),"01")</f>
        <v>01</v>
      </c>
      <c r="F188" s="7">
        <f ca="1">IFERROR(__xludf.DUMMYFUNCTION("IFERROR(HEX2DEC(REGEXEXTRACT($C188, F$4)), ""&lt;&gt;"")"),0)</f>
        <v>0</v>
      </c>
      <c r="G188" s="7">
        <f ca="1">IFERROR(__xludf.DUMMYFUNCTION("IFERROR(HEX2DEC(REGEXEXTRACT($C188, G$4)), ""&lt;&gt;"")"),4)</f>
        <v>4</v>
      </c>
      <c r="H188" s="7"/>
      <c r="I188" s="7" t="str">
        <f ca="1">IFERROR(__xludf.DUMMYFUNCTION("IFERROR(TEXT((REGEXEXTRACT($C188, I$4)),""00""), ""&lt;&gt;"")"),"62")</f>
        <v>62</v>
      </c>
      <c r="J188" s="7" t="str">
        <f ca="1">IFERROR(__xludf.DUMMYFUNCTION("IFERROR(TEXT((REGEXEXTRACT($C188, J$4)),""00""), ""&lt;&gt;"")"),"09")</f>
        <v>09</v>
      </c>
      <c r="K188" s="7" t="str">
        <f ca="1">IFERROR(__xludf.DUMMYFUNCTION("IFERROR(TEXT((REGEXEXTRACT($C188, K$4)),""00""), ""&lt;&gt;"")"),"6D")</f>
        <v>6D</v>
      </c>
      <c r="L188" s="7" t="str">
        <f ca="1">IFERROR(__xludf.DUMMYFUNCTION("IFERROR(TEXT((REGEXEXTRACT($C188, L$4)),""00""), ""&lt;&gt;"")"),"00")</f>
        <v>00</v>
      </c>
      <c r="M188" s="7" t="str">
        <f ca="1">IFERROR(__xludf.DUMMYFUNCTION("IFERROR(TEXT((REGEXEXTRACT($C188, M$4)),""00""), ""&lt;&gt;"")"),"FF")</f>
        <v>FF</v>
      </c>
      <c r="N188" s="7" t="str">
        <f ca="1">IFERROR(__xludf.DUMMYFUNCTION("IFERROR(TEXT((REGEXEXTRACT($C188, N$4)),""00""), ""&lt;&gt;"")"),"FF")</f>
        <v>FF</v>
      </c>
      <c r="O188" s="7"/>
      <c r="P188" s="7" t="str">
        <f t="shared" ca="1" si="7"/>
        <v/>
      </c>
      <c r="Q188" s="7" t="str">
        <f t="shared" ca="1" si="8"/>
        <v/>
      </c>
      <c r="R188" s="7" t="str">
        <f t="shared" ca="1" si="9"/>
        <v/>
      </c>
      <c r="S188" s="7"/>
      <c r="T188" s="7" t="s">
        <v>331</v>
      </c>
      <c r="U188" s="7"/>
      <c r="V188" s="7"/>
      <c r="W188" s="7"/>
      <c r="X188" s="7"/>
      <c r="Y188" s="7"/>
      <c r="Z188" s="7"/>
      <c r="AA188" s="7"/>
      <c r="AB188" s="7"/>
    </row>
    <row r="189" spans="1:28" x14ac:dyDescent="0.2">
      <c r="A189" s="7" t="s">
        <v>95</v>
      </c>
      <c r="B189" s="8" t="str">
        <f ca="1">IFERROR(__xludf.DUMMYFUNCTION("IFERROR(REGEXEXTRACT($A189, B$4), ""&lt;&gt;"")"),"3C")</f>
        <v>3C</v>
      </c>
      <c r="C189" s="7" t="str">
        <f ca="1">IFERROR(__xludf.DUMMYFUNCTION("IFERROR(REGEXEXTRACT($A189, C$4), ""&lt;&gt;"")"),"010322096EFFFFFF")</f>
        <v>010322096EFFFFFF</v>
      </c>
      <c r="D189" s="7"/>
      <c r="E189" s="7" t="str">
        <f ca="1">IFERROR(__xludf.DUMMYFUNCTION("IFERROR(REGEXEXTRACT($C189, E$4), ""&lt;&gt;"")"),"01")</f>
        <v>01</v>
      </c>
      <c r="F189" s="7">
        <f ca="1">IFERROR(__xludf.DUMMYFUNCTION("IFERROR(HEX2DEC(REGEXEXTRACT($C189, F$4)), ""&lt;&gt;"")"),0)</f>
        <v>0</v>
      </c>
      <c r="G189" s="7">
        <f ca="1">IFERROR(__xludf.DUMMYFUNCTION("IFERROR(HEX2DEC(REGEXEXTRACT($C189, G$4)), ""&lt;&gt;"")"),3)</f>
        <v>3</v>
      </c>
      <c r="H189" s="7"/>
      <c r="I189" s="7" t="str">
        <f ca="1">IFERROR(__xludf.DUMMYFUNCTION("IFERROR(TEXT((REGEXEXTRACT($C189, I$4)),""00""), ""&lt;&gt;"")"),"22")</f>
        <v>22</v>
      </c>
      <c r="J189" s="7" t="str">
        <f ca="1">IFERROR(__xludf.DUMMYFUNCTION("IFERROR(TEXT((REGEXEXTRACT($C189, J$4)),""00""), ""&lt;&gt;"")"),"09")</f>
        <v>09</v>
      </c>
      <c r="K189" s="7" t="str">
        <f ca="1">IFERROR(__xludf.DUMMYFUNCTION("IFERROR(TEXT((REGEXEXTRACT($C189, K$4)),""00""), ""&lt;&gt;"")"),"6E")</f>
        <v>6E</v>
      </c>
      <c r="L189" s="7" t="str">
        <f ca="1">IFERROR(__xludf.DUMMYFUNCTION("IFERROR(TEXT((REGEXEXTRACT($C189, L$4)),""00""), ""&lt;&gt;"")"),"FF")</f>
        <v>FF</v>
      </c>
      <c r="M189" s="7" t="str">
        <f ca="1">IFERROR(__xludf.DUMMYFUNCTION("IFERROR(TEXT((REGEXEXTRACT($C189, M$4)),""00""), ""&lt;&gt;"")"),"FF")</f>
        <v>FF</v>
      </c>
      <c r="N189" s="7" t="str">
        <f ca="1">IFERROR(__xludf.DUMMYFUNCTION("IFERROR(TEXT((REGEXEXTRACT($C189, N$4)),""00""), ""&lt;&gt;"")"),"FF")</f>
        <v>FF</v>
      </c>
      <c r="O189" s="7"/>
      <c r="P189" s="7" t="str">
        <f t="shared" ca="1" si="7"/>
        <v/>
      </c>
      <c r="Q189" s="7" t="str">
        <f t="shared" ca="1" si="8"/>
        <v/>
      </c>
      <c r="R189" s="7" t="str">
        <f t="shared" ca="1" si="9"/>
        <v/>
      </c>
      <c r="S189" s="7"/>
      <c r="T189" s="7" t="s">
        <v>332</v>
      </c>
      <c r="U189" s="7"/>
      <c r="V189" s="7"/>
      <c r="W189" s="7"/>
      <c r="X189" s="7"/>
      <c r="Y189" s="7"/>
      <c r="Z189" s="7"/>
      <c r="AA189" s="7"/>
      <c r="AB189" s="7"/>
    </row>
    <row r="190" spans="1:28" x14ac:dyDescent="0.2">
      <c r="A190" s="7" t="s">
        <v>96</v>
      </c>
      <c r="B190" s="8" t="str">
        <f ca="1">IFERROR(__xludf.DUMMYFUNCTION("IFERROR(REGEXEXTRACT($A190, B$4), ""&lt;&gt;"")"),"3D")</f>
        <v>3D</v>
      </c>
      <c r="C190" s="7" t="str">
        <f ca="1">IFERROR(__xludf.DUMMYFUNCTION("IFERROR(REGEXEXTRACT($A190, C$4), ""&lt;&gt;"")"),"010462096E00FFFF")</f>
        <v>010462096E00FFFF</v>
      </c>
      <c r="D190" s="7"/>
      <c r="E190" s="7" t="str">
        <f ca="1">IFERROR(__xludf.DUMMYFUNCTION("IFERROR(REGEXEXTRACT($C190, E$4), ""&lt;&gt;"")"),"01")</f>
        <v>01</v>
      </c>
      <c r="F190" s="7">
        <f ca="1">IFERROR(__xludf.DUMMYFUNCTION("IFERROR(HEX2DEC(REGEXEXTRACT($C190, F$4)), ""&lt;&gt;"")"),0)</f>
        <v>0</v>
      </c>
      <c r="G190" s="7">
        <f ca="1">IFERROR(__xludf.DUMMYFUNCTION("IFERROR(HEX2DEC(REGEXEXTRACT($C190, G$4)), ""&lt;&gt;"")"),4)</f>
        <v>4</v>
      </c>
      <c r="H190" s="7"/>
      <c r="I190" s="7" t="str">
        <f ca="1">IFERROR(__xludf.DUMMYFUNCTION("IFERROR(TEXT((REGEXEXTRACT($C190, I$4)),""00""), ""&lt;&gt;"")"),"62")</f>
        <v>62</v>
      </c>
      <c r="J190" s="7" t="str">
        <f ca="1">IFERROR(__xludf.DUMMYFUNCTION("IFERROR(TEXT((REGEXEXTRACT($C190, J$4)),""00""), ""&lt;&gt;"")"),"09")</f>
        <v>09</v>
      </c>
      <c r="K190" s="7" t="str">
        <f ca="1">IFERROR(__xludf.DUMMYFUNCTION("IFERROR(TEXT((REGEXEXTRACT($C190, K$4)),""00""), ""&lt;&gt;"")"),"6E")</f>
        <v>6E</v>
      </c>
      <c r="L190" s="7" t="str">
        <f ca="1">IFERROR(__xludf.DUMMYFUNCTION("IFERROR(TEXT((REGEXEXTRACT($C190, L$4)),""00""), ""&lt;&gt;"")"),"00")</f>
        <v>00</v>
      </c>
      <c r="M190" s="7" t="str">
        <f ca="1">IFERROR(__xludf.DUMMYFUNCTION("IFERROR(TEXT((REGEXEXTRACT($C190, M$4)),""00""), ""&lt;&gt;"")"),"FF")</f>
        <v>FF</v>
      </c>
      <c r="N190" s="7" t="str">
        <f ca="1">IFERROR(__xludf.DUMMYFUNCTION("IFERROR(TEXT((REGEXEXTRACT($C190, N$4)),""00""), ""&lt;&gt;"")"),"FF")</f>
        <v>FF</v>
      </c>
      <c r="O190" s="7"/>
      <c r="P190" s="7" t="str">
        <f t="shared" ca="1" si="7"/>
        <v/>
      </c>
      <c r="Q190" s="7" t="str">
        <f t="shared" ca="1" si="8"/>
        <v/>
      </c>
      <c r="R190" s="7" t="str">
        <f t="shared" ca="1" si="9"/>
        <v/>
      </c>
      <c r="S190" s="7"/>
      <c r="T190" s="7" t="s">
        <v>333</v>
      </c>
      <c r="U190" s="7"/>
      <c r="V190" s="7"/>
      <c r="W190" s="7"/>
      <c r="X190" s="7"/>
      <c r="Y190" s="7"/>
      <c r="Z190" s="7"/>
      <c r="AA190" s="7"/>
      <c r="AB190" s="7"/>
    </row>
    <row r="191" spans="1:28" x14ac:dyDescent="0.2">
      <c r="A191" s="7" t="s">
        <v>97</v>
      </c>
      <c r="B191" s="8" t="str">
        <f ca="1">IFERROR(__xludf.DUMMYFUNCTION("IFERROR(REGEXEXTRACT($A191, B$4), ""&lt;&gt;"")"),"3C")</f>
        <v>3C</v>
      </c>
      <c r="C191" s="7" t="str">
        <f ca="1">IFERROR(__xludf.DUMMYFUNCTION("IFERROR(REGEXEXTRACT($A191, C$4), ""&lt;&gt;"")"),"0103220ADEFFFFFF")</f>
        <v>0103220ADEFFFFFF</v>
      </c>
      <c r="D191" s="7"/>
      <c r="E191" s="7" t="str">
        <f ca="1">IFERROR(__xludf.DUMMYFUNCTION("IFERROR(REGEXEXTRACT($C191, E$4), ""&lt;&gt;"")"),"01")</f>
        <v>01</v>
      </c>
      <c r="F191" s="7">
        <f ca="1">IFERROR(__xludf.DUMMYFUNCTION("IFERROR(HEX2DEC(REGEXEXTRACT($C191, F$4)), ""&lt;&gt;"")"),0)</f>
        <v>0</v>
      </c>
      <c r="G191" s="7">
        <f ca="1">IFERROR(__xludf.DUMMYFUNCTION("IFERROR(HEX2DEC(REGEXEXTRACT($C191, G$4)), ""&lt;&gt;"")"),3)</f>
        <v>3</v>
      </c>
      <c r="H191" s="7"/>
      <c r="I191" s="7" t="str">
        <f ca="1">IFERROR(__xludf.DUMMYFUNCTION("IFERROR(TEXT((REGEXEXTRACT($C191, I$4)),""00""), ""&lt;&gt;"")"),"22")</f>
        <v>22</v>
      </c>
      <c r="J191" s="7" t="str">
        <f ca="1">IFERROR(__xludf.DUMMYFUNCTION("IFERROR(TEXT((REGEXEXTRACT($C191, J$4)),""00""), ""&lt;&gt;"")"),"0A")</f>
        <v>0A</v>
      </c>
      <c r="K191" s="7" t="str">
        <f ca="1">IFERROR(__xludf.DUMMYFUNCTION("IFERROR(TEXT((REGEXEXTRACT($C191, K$4)),""00""), ""&lt;&gt;"")"),"DE")</f>
        <v>DE</v>
      </c>
      <c r="L191" s="7" t="str">
        <f ca="1">IFERROR(__xludf.DUMMYFUNCTION("IFERROR(TEXT((REGEXEXTRACT($C191, L$4)),""00""), ""&lt;&gt;"")"),"FF")</f>
        <v>FF</v>
      </c>
      <c r="M191" s="7" t="str">
        <f ca="1">IFERROR(__xludf.DUMMYFUNCTION("IFERROR(TEXT((REGEXEXTRACT($C191, M$4)),""00""), ""&lt;&gt;"")"),"FF")</f>
        <v>FF</v>
      </c>
      <c r="N191" s="7" t="str">
        <f ca="1">IFERROR(__xludf.DUMMYFUNCTION("IFERROR(TEXT((REGEXEXTRACT($C191, N$4)),""00""), ""&lt;&gt;"")"),"FF")</f>
        <v>FF</v>
      </c>
      <c r="O191" s="7"/>
      <c r="P191" s="7" t="str">
        <f t="shared" ca="1" si="7"/>
        <v/>
      </c>
      <c r="Q191" s="7" t="str">
        <f t="shared" ca="1" si="8"/>
        <v/>
      </c>
      <c r="R191" s="7" t="str">
        <f t="shared" ca="1" si="9"/>
        <v/>
      </c>
      <c r="S191" s="7"/>
      <c r="T191" s="7" t="s">
        <v>334</v>
      </c>
      <c r="U191" s="7"/>
      <c r="V191" s="7"/>
      <c r="W191" s="7"/>
      <c r="X191" s="7"/>
      <c r="Y191" s="7"/>
      <c r="Z191" s="7"/>
      <c r="AA191" s="7"/>
      <c r="AB191" s="7"/>
    </row>
    <row r="192" spans="1:28" x14ac:dyDescent="0.2">
      <c r="A192" s="7" t="s">
        <v>81</v>
      </c>
      <c r="B192" s="8" t="str">
        <f ca="1">IFERROR(__xludf.DUMMYFUNCTION("IFERROR(REGEXEXTRACT($A192, B$4), ""&lt;&gt;"")"),"3D")</f>
        <v>3D</v>
      </c>
      <c r="C192" s="7" t="str">
        <f ca="1">IFERROR(__xludf.DUMMYFUNCTION("IFERROR(REGEXEXTRACT($A192, C$4), ""&lt;&gt;"")"),"01037F2231FFFFFF")</f>
        <v>01037F2231FFFFFF</v>
      </c>
      <c r="D192" s="7"/>
      <c r="E192" s="7" t="str">
        <f ca="1">IFERROR(__xludf.DUMMYFUNCTION("IFERROR(REGEXEXTRACT($C192, E$4), ""&lt;&gt;"")"),"01")</f>
        <v>01</v>
      </c>
      <c r="F192" s="7">
        <f ca="1">IFERROR(__xludf.DUMMYFUNCTION("IFERROR(HEX2DEC(REGEXEXTRACT($C192, F$4)), ""&lt;&gt;"")"),0)</f>
        <v>0</v>
      </c>
      <c r="G192" s="7">
        <f ca="1">IFERROR(__xludf.DUMMYFUNCTION("IFERROR(HEX2DEC(REGEXEXTRACT($C192, G$4)), ""&lt;&gt;"")"),3)</f>
        <v>3</v>
      </c>
      <c r="H192" s="7"/>
      <c r="I192" s="7" t="str">
        <f ca="1">IFERROR(__xludf.DUMMYFUNCTION("IFERROR(TEXT((REGEXEXTRACT($C192, I$4)),""00""), ""&lt;&gt;"")"),"7F")</f>
        <v>7F</v>
      </c>
      <c r="J192" s="7" t="str">
        <f ca="1">IFERROR(__xludf.DUMMYFUNCTION("IFERROR(TEXT((REGEXEXTRACT($C192, J$4)),""00""), ""&lt;&gt;"")"),"22")</f>
        <v>22</v>
      </c>
      <c r="K192" s="7" t="str">
        <f ca="1">IFERROR(__xludf.DUMMYFUNCTION("IFERROR(TEXT((REGEXEXTRACT($C192, K$4)),""00""), ""&lt;&gt;"")"),"31")</f>
        <v>31</v>
      </c>
      <c r="L192" s="7" t="str">
        <f ca="1">IFERROR(__xludf.DUMMYFUNCTION("IFERROR(TEXT((REGEXEXTRACT($C192, L$4)),""00""), ""&lt;&gt;"")"),"FF")</f>
        <v>FF</v>
      </c>
      <c r="M192" s="7" t="str">
        <f ca="1">IFERROR(__xludf.DUMMYFUNCTION("IFERROR(TEXT((REGEXEXTRACT($C192, M$4)),""00""), ""&lt;&gt;"")"),"FF")</f>
        <v>FF</v>
      </c>
      <c r="N192" s="7" t="str">
        <f ca="1">IFERROR(__xludf.DUMMYFUNCTION("IFERROR(TEXT((REGEXEXTRACT($C192, N$4)),""00""), ""&lt;&gt;"")"),"FF")</f>
        <v>FF</v>
      </c>
      <c r="O192" s="7"/>
      <c r="P192" s="7" t="str">
        <f t="shared" ca="1" si="7"/>
        <v/>
      </c>
      <c r="Q192" s="7" t="str">
        <f t="shared" ca="1" si="8"/>
        <v/>
      </c>
      <c r="R192" s="7" t="str">
        <f t="shared" ca="1" si="9"/>
        <v/>
      </c>
      <c r="S192" s="7"/>
      <c r="T192" s="7" t="s">
        <v>318</v>
      </c>
      <c r="U192" s="7"/>
      <c r="V192" s="7"/>
      <c r="W192" s="7"/>
      <c r="X192" s="7"/>
      <c r="Y192" s="7"/>
      <c r="Z192" s="7"/>
      <c r="AA192" s="7"/>
      <c r="AB192" s="7"/>
    </row>
    <row r="193" spans="1:28" x14ac:dyDescent="0.2">
      <c r="A193" s="7" t="s">
        <v>98</v>
      </c>
      <c r="B193" s="8" t="str">
        <f ca="1">IFERROR(__xludf.DUMMYFUNCTION("IFERROR(REGEXEXTRACT($A193, B$4), ""&lt;&gt;"")"),"3C")</f>
        <v>3C</v>
      </c>
      <c r="C193" s="7" t="str">
        <f ca="1">IFERROR(__xludf.DUMMYFUNCTION("IFERROR(REGEXEXTRACT($A193, C$4), ""&lt;&gt;"")"),"0103220ADFFFFFFF")</f>
        <v>0103220ADFFFFFFF</v>
      </c>
      <c r="D193" s="7"/>
      <c r="E193" s="7" t="str">
        <f ca="1">IFERROR(__xludf.DUMMYFUNCTION("IFERROR(REGEXEXTRACT($C193, E$4), ""&lt;&gt;"")"),"01")</f>
        <v>01</v>
      </c>
      <c r="F193" s="7">
        <f ca="1">IFERROR(__xludf.DUMMYFUNCTION("IFERROR(HEX2DEC(REGEXEXTRACT($C193, F$4)), ""&lt;&gt;"")"),0)</f>
        <v>0</v>
      </c>
      <c r="G193" s="7">
        <f ca="1">IFERROR(__xludf.DUMMYFUNCTION("IFERROR(HEX2DEC(REGEXEXTRACT($C193, G$4)), ""&lt;&gt;"")"),3)</f>
        <v>3</v>
      </c>
      <c r="H193" s="7"/>
      <c r="I193" s="7" t="str">
        <f ca="1">IFERROR(__xludf.DUMMYFUNCTION("IFERROR(TEXT((REGEXEXTRACT($C193, I$4)),""00""), ""&lt;&gt;"")"),"22")</f>
        <v>22</v>
      </c>
      <c r="J193" s="7" t="str">
        <f ca="1">IFERROR(__xludf.DUMMYFUNCTION("IFERROR(TEXT((REGEXEXTRACT($C193, J$4)),""00""), ""&lt;&gt;"")"),"0A")</f>
        <v>0A</v>
      </c>
      <c r="K193" s="7" t="str">
        <f ca="1">IFERROR(__xludf.DUMMYFUNCTION("IFERROR(TEXT((REGEXEXTRACT($C193, K$4)),""00""), ""&lt;&gt;"")"),"DF")</f>
        <v>DF</v>
      </c>
      <c r="L193" s="7" t="str">
        <f ca="1">IFERROR(__xludf.DUMMYFUNCTION("IFERROR(TEXT((REGEXEXTRACT($C193, L$4)),""00""), ""&lt;&gt;"")"),"FF")</f>
        <v>FF</v>
      </c>
      <c r="M193" s="7" t="str">
        <f ca="1">IFERROR(__xludf.DUMMYFUNCTION("IFERROR(TEXT((REGEXEXTRACT($C193, M$4)),""00""), ""&lt;&gt;"")"),"FF")</f>
        <v>FF</v>
      </c>
      <c r="N193" s="7" t="str">
        <f ca="1">IFERROR(__xludf.DUMMYFUNCTION("IFERROR(TEXT((REGEXEXTRACT($C193, N$4)),""00""), ""&lt;&gt;"")"),"FF")</f>
        <v>FF</v>
      </c>
      <c r="O193" s="7"/>
      <c r="P193" s="7" t="str">
        <f t="shared" ca="1" si="7"/>
        <v/>
      </c>
      <c r="Q193" s="7" t="str">
        <f t="shared" ca="1" si="8"/>
        <v/>
      </c>
      <c r="R193" s="7" t="str">
        <f t="shared" ca="1" si="9"/>
        <v/>
      </c>
      <c r="S193" s="7"/>
      <c r="T193" s="7" t="s">
        <v>335</v>
      </c>
      <c r="U193" s="7"/>
      <c r="V193" s="7"/>
      <c r="W193" s="7"/>
      <c r="X193" s="7"/>
      <c r="Y193" s="7"/>
      <c r="Z193" s="7"/>
      <c r="AA193" s="7"/>
      <c r="AB193" s="7"/>
    </row>
    <row r="194" spans="1:28" x14ac:dyDescent="0.2">
      <c r="A194" s="7" t="s">
        <v>81</v>
      </c>
      <c r="B194" s="8" t="str">
        <f ca="1">IFERROR(__xludf.DUMMYFUNCTION("IFERROR(REGEXEXTRACT($A194, B$4), ""&lt;&gt;"")"),"3D")</f>
        <v>3D</v>
      </c>
      <c r="C194" s="7" t="str">
        <f ca="1">IFERROR(__xludf.DUMMYFUNCTION("IFERROR(REGEXEXTRACT($A194, C$4), ""&lt;&gt;"")"),"01037F2231FFFFFF")</f>
        <v>01037F2231FFFFFF</v>
      </c>
      <c r="D194" s="7"/>
      <c r="E194" s="7" t="str">
        <f ca="1">IFERROR(__xludf.DUMMYFUNCTION("IFERROR(REGEXEXTRACT($C194, E$4), ""&lt;&gt;"")"),"01")</f>
        <v>01</v>
      </c>
      <c r="F194" s="7">
        <f ca="1">IFERROR(__xludf.DUMMYFUNCTION("IFERROR(HEX2DEC(REGEXEXTRACT($C194, F$4)), ""&lt;&gt;"")"),0)</f>
        <v>0</v>
      </c>
      <c r="G194" s="7">
        <f ca="1">IFERROR(__xludf.DUMMYFUNCTION("IFERROR(HEX2DEC(REGEXEXTRACT($C194, G$4)), ""&lt;&gt;"")"),3)</f>
        <v>3</v>
      </c>
      <c r="H194" s="7"/>
      <c r="I194" s="7" t="str">
        <f ca="1">IFERROR(__xludf.DUMMYFUNCTION("IFERROR(TEXT((REGEXEXTRACT($C194, I$4)),""00""), ""&lt;&gt;"")"),"7F")</f>
        <v>7F</v>
      </c>
      <c r="J194" s="7" t="str">
        <f ca="1">IFERROR(__xludf.DUMMYFUNCTION("IFERROR(TEXT((REGEXEXTRACT($C194, J$4)),""00""), ""&lt;&gt;"")"),"22")</f>
        <v>22</v>
      </c>
      <c r="K194" s="7" t="str">
        <f ca="1">IFERROR(__xludf.DUMMYFUNCTION("IFERROR(TEXT((REGEXEXTRACT($C194, K$4)),""00""), ""&lt;&gt;"")"),"31")</f>
        <v>31</v>
      </c>
      <c r="L194" s="7" t="str">
        <f ca="1">IFERROR(__xludf.DUMMYFUNCTION("IFERROR(TEXT((REGEXEXTRACT($C194, L$4)),""00""), ""&lt;&gt;"")"),"FF")</f>
        <v>FF</v>
      </c>
      <c r="M194" s="7" t="str">
        <f ca="1">IFERROR(__xludf.DUMMYFUNCTION("IFERROR(TEXT((REGEXEXTRACT($C194, M$4)),""00""), ""&lt;&gt;"")"),"FF")</f>
        <v>FF</v>
      </c>
      <c r="N194" s="7" t="str">
        <f ca="1">IFERROR(__xludf.DUMMYFUNCTION("IFERROR(TEXT((REGEXEXTRACT($C194, N$4)),""00""), ""&lt;&gt;"")"),"FF")</f>
        <v>FF</v>
      </c>
      <c r="O194" s="7"/>
      <c r="P194" s="7" t="str">
        <f t="shared" ca="1" si="7"/>
        <v/>
      </c>
      <c r="Q194" s="7" t="str">
        <f t="shared" ca="1" si="8"/>
        <v/>
      </c>
      <c r="R194" s="7" t="str">
        <f t="shared" ca="1" si="9"/>
        <v/>
      </c>
      <c r="S194" s="7"/>
      <c r="T194" s="7" t="s">
        <v>318</v>
      </c>
      <c r="U194" s="7"/>
      <c r="V194" s="7"/>
      <c r="W194" s="7"/>
      <c r="X194" s="7"/>
      <c r="Y194" s="7"/>
      <c r="Z194" s="7"/>
      <c r="AA194" s="7"/>
      <c r="AB194" s="7"/>
    </row>
    <row r="195" spans="1:28" x14ac:dyDescent="0.2">
      <c r="A195" s="7" t="s">
        <v>99</v>
      </c>
      <c r="B195" s="8" t="str">
        <f ca="1">IFERROR(__xludf.DUMMYFUNCTION("IFERROR(REGEXEXTRACT($A195, B$4), ""&lt;&gt;"")"),"3C")</f>
        <v>3C</v>
      </c>
      <c r="C195" s="7" t="str">
        <f ca="1">IFERROR(__xludf.DUMMYFUNCTION("IFERROR(REGEXEXTRACT($A195, C$4), ""&lt;&gt;"")"),"0103220AE0FFFFFF")</f>
        <v>0103220AE0FFFFFF</v>
      </c>
      <c r="D195" s="7"/>
      <c r="E195" s="7" t="str">
        <f ca="1">IFERROR(__xludf.DUMMYFUNCTION("IFERROR(REGEXEXTRACT($C195, E$4), ""&lt;&gt;"")"),"01")</f>
        <v>01</v>
      </c>
      <c r="F195" s="7">
        <f ca="1">IFERROR(__xludf.DUMMYFUNCTION("IFERROR(HEX2DEC(REGEXEXTRACT($C195, F$4)), ""&lt;&gt;"")"),0)</f>
        <v>0</v>
      </c>
      <c r="G195" s="7">
        <f ca="1">IFERROR(__xludf.DUMMYFUNCTION("IFERROR(HEX2DEC(REGEXEXTRACT($C195, G$4)), ""&lt;&gt;"")"),3)</f>
        <v>3</v>
      </c>
      <c r="H195" s="7"/>
      <c r="I195" s="7" t="str">
        <f ca="1">IFERROR(__xludf.DUMMYFUNCTION("IFERROR(TEXT((REGEXEXTRACT($C195, I$4)),""00""), ""&lt;&gt;"")"),"22")</f>
        <v>22</v>
      </c>
      <c r="J195" s="7" t="str">
        <f ca="1">IFERROR(__xludf.DUMMYFUNCTION("IFERROR(TEXT((REGEXEXTRACT($C195, J$4)),""00""), ""&lt;&gt;"")"),"0A")</f>
        <v>0A</v>
      </c>
      <c r="K195" s="7" t="str">
        <f ca="1">IFERROR(__xludf.DUMMYFUNCTION("IFERROR(TEXT((REGEXEXTRACT($C195, K$4)),""00""), ""&lt;&gt;"")"),"E0")</f>
        <v>E0</v>
      </c>
      <c r="L195" s="7" t="str">
        <f ca="1">IFERROR(__xludf.DUMMYFUNCTION("IFERROR(TEXT((REGEXEXTRACT($C195, L$4)),""00""), ""&lt;&gt;"")"),"FF")</f>
        <v>FF</v>
      </c>
      <c r="M195" s="7" t="str">
        <f ca="1">IFERROR(__xludf.DUMMYFUNCTION("IFERROR(TEXT((REGEXEXTRACT($C195, M$4)),""00""), ""&lt;&gt;"")"),"FF")</f>
        <v>FF</v>
      </c>
      <c r="N195" s="7" t="str">
        <f ca="1">IFERROR(__xludf.DUMMYFUNCTION("IFERROR(TEXT((REGEXEXTRACT($C195, N$4)),""00""), ""&lt;&gt;"")"),"FF")</f>
        <v>FF</v>
      </c>
      <c r="O195" s="7"/>
      <c r="P195" s="7" t="str">
        <f t="shared" ca="1" si="7"/>
        <v/>
      </c>
      <c r="Q195" s="7" t="str">
        <f t="shared" ca="1" si="8"/>
        <v/>
      </c>
      <c r="R195" s="7" t="str">
        <f t="shared" ca="1" si="9"/>
        <v/>
      </c>
      <c r="S195" s="7"/>
      <c r="T195" s="7" t="s">
        <v>336</v>
      </c>
      <c r="U195" s="7"/>
      <c r="V195" s="7"/>
      <c r="W195" s="7"/>
      <c r="X195" s="7"/>
      <c r="Y195" s="7"/>
      <c r="Z195" s="7"/>
      <c r="AA195" s="7"/>
      <c r="AB195" s="7"/>
    </row>
    <row r="196" spans="1:28" x14ac:dyDescent="0.2">
      <c r="A196" s="7" t="s">
        <v>81</v>
      </c>
      <c r="B196" s="8" t="str">
        <f ca="1">IFERROR(__xludf.DUMMYFUNCTION("IFERROR(REGEXEXTRACT($A196, B$4), ""&lt;&gt;"")"),"3D")</f>
        <v>3D</v>
      </c>
      <c r="C196" s="7" t="str">
        <f ca="1">IFERROR(__xludf.DUMMYFUNCTION("IFERROR(REGEXEXTRACT($A196, C$4), ""&lt;&gt;"")"),"01037F2231FFFFFF")</f>
        <v>01037F2231FFFFFF</v>
      </c>
      <c r="D196" s="7"/>
      <c r="E196" s="7" t="str">
        <f ca="1">IFERROR(__xludf.DUMMYFUNCTION("IFERROR(REGEXEXTRACT($C196, E$4), ""&lt;&gt;"")"),"01")</f>
        <v>01</v>
      </c>
      <c r="F196" s="7">
        <f ca="1">IFERROR(__xludf.DUMMYFUNCTION("IFERROR(HEX2DEC(REGEXEXTRACT($C196, F$4)), ""&lt;&gt;"")"),0)</f>
        <v>0</v>
      </c>
      <c r="G196" s="7">
        <f ca="1">IFERROR(__xludf.DUMMYFUNCTION("IFERROR(HEX2DEC(REGEXEXTRACT($C196, G$4)), ""&lt;&gt;"")"),3)</f>
        <v>3</v>
      </c>
      <c r="H196" s="7"/>
      <c r="I196" s="7" t="str">
        <f ca="1">IFERROR(__xludf.DUMMYFUNCTION("IFERROR(TEXT((REGEXEXTRACT($C196, I$4)),""00""), ""&lt;&gt;"")"),"7F")</f>
        <v>7F</v>
      </c>
      <c r="J196" s="7" t="str">
        <f ca="1">IFERROR(__xludf.DUMMYFUNCTION("IFERROR(TEXT((REGEXEXTRACT($C196, J$4)),""00""), ""&lt;&gt;"")"),"22")</f>
        <v>22</v>
      </c>
      <c r="K196" s="7" t="str">
        <f ca="1">IFERROR(__xludf.DUMMYFUNCTION("IFERROR(TEXT((REGEXEXTRACT($C196, K$4)),""00""), ""&lt;&gt;"")"),"31")</f>
        <v>31</v>
      </c>
      <c r="L196" s="7" t="str">
        <f ca="1">IFERROR(__xludf.DUMMYFUNCTION("IFERROR(TEXT((REGEXEXTRACT($C196, L$4)),""00""), ""&lt;&gt;"")"),"FF")</f>
        <v>FF</v>
      </c>
      <c r="M196" s="7" t="str">
        <f ca="1">IFERROR(__xludf.DUMMYFUNCTION("IFERROR(TEXT((REGEXEXTRACT($C196, M$4)),""00""), ""&lt;&gt;"")"),"FF")</f>
        <v>FF</v>
      </c>
      <c r="N196" s="7" t="str">
        <f ca="1">IFERROR(__xludf.DUMMYFUNCTION("IFERROR(TEXT((REGEXEXTRACT($C196, N$4)),""00""), ""&lt;&gt;"")"),"FF")</f>
        <v>FF</v>
      </c>
      <c r="O196" s="7"/>
      <c r="P196" s="7" t="str">
        <f t="shared" ca="1" si="7"/>
        <v/>
      </c>
      <c r="Q196" s="7" t="str">
        <f t="shared" ca="1" si="8"/>
        <v/>
      </c>
      <c r="R196" s="7" t="str">
        <f t="shared" ca="1" si="9"/>
        <v/>
      </c>
      <c r="S196" s="7"/>
      <c r="T196" s="7" t="s">
        <v>318</v>
      </c>
      <c r="U196" s="7"/>
      <c r="V196" s="7"/>
      <c r="W196" s="7"/>
      <c r="X196" s="7"/>
      <c r="Y196" s="7"/>
      <c r="Z196" s="7"/>
      <c r="AA196" s="7"/>
      <c r="AB196" s="7"/>
    </row>
    <row r="197" spans="1:28" x14ac:dyDescent="0.2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 t="s">
        <v>274</v>
      </c>
      <c r="U197" s="7"/>
      <c r="V197" s="7"/>
      <c r="W197" s="7"/>
      <c r="X197" s="7"/>
      <c r="Y197" s="7"/>
      <c r="Z197" s="7"/>
      <c r="AA197" s="7"/>
      <c r="AB197" s="7"/>
    </row>
    <row r="198" spans="1:28" x14ac:dyDescent="0.2">
      <c r="A198" s="25" t="s">
        <v>100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7"/>
      <c r="P198" s="7"/>
      <c r="Q198" s="7"/>
      <c r="R198" s="7"/>
      <c r="S198" s="7"/>
      <c r="T198" s="7" t="s">
        <v>274</v>
      </c>
      <c r="U198" s="7"/>
      <c r="V198" s="7"/>
      <c r="W198" s="7"/>
      <c r="X198" s="7"/>
      <c r="Y198" s="7"/>
      <c r="Z198" s="7"/>
      <c r="AA198" s="7"/>
      <c r="AB198" s="7"/>
    </row>
    <row r="199" spans="1:28" x14ac:dyDescent="0.2">
      <c r="A199" s="7" t="s">
        <v>101</v>
      </c>
      <c r="B199" s="8" t="str">
        <f ca="1">IFERROR(__xludf.DUMMYFUNCTION("IFERROR(REGEXEXTRACT($A199, B$4), ""&lt;&gt;"")"),"3C")</f>
        <v>3C</v>
      </c>
      <c r="C199" s="7" t="str">
        <f ca="1">IFERROR(__xludf.DUMMYFUNCTION("IFERROR(REGEXEXTRACT($A199, C$4), ""&lt;&gt;"")"),"01042E096E02FFFF")</f>
        <v>01042E096E02FFFF</v>
      </c>
      <c r="D199" s="7"/>
      <c r="E199" s="7" t="str">
        <f ca="1">IFERROR(__xludf.DUMMYFUNCTION("IFERROR(REGEXEXTRACT($C199, E$4), ""&lt;&gt;"")"),"01")</f>
        <v>01</v>
      </c>
      <c r="F199" s="7">
        <f ca="1">IFERROR(__xludf.DUMMYFUNCTION("IFERROR(HEX2DEC(REGEXEXTRACT($C199, F$4)), ""&lt;&gt;"")"),0)</f>
        <v>0</v>
      </c>
      <c r="G199" s="7">
        <f ca="1">IFERROR(__xludf.DUMMYFUNCTION("IFERROR(HEX2DEC(REGEXEXTRACT($C199, G$4)), ""&lt;&gt;"")"),4)</f>
        <v>4</v>
      </c>
      <c r="H199" s="7"/>
      <c r="I199" s="7" t="str">
        <f ca="1">IFERROR(__xludf.DUMMYFUNCTION("IFERROR(TEXT((REGEXEXTRACT($C199, I$4)),""00""), ""&lt;&gt;"")"),"2E")</f>
        <v>2E</v>
      </c>
      <c r="J199" s="7" t="str">
        <f ca="1">IFERROR(__xludf.DUMMYFUNCTION("IFERROR(TEXT((REGEXEXTRACT($C199, J$4)),""00""), ""&lt;&gt;"")"),"09")</f>
        <v>09</v>
      </c>
      <c r="K199" s="7" t="str">
        <f ca="1">IFERROR(__xludf.DUMMYFUNCTION("IFERROR(TEXT((REGEXEXTRACT($C199, K$4)),""00""), ""&lt;&gt;"")"),"6E")</f>
        <v>6E</v>
      </c>
      <c r="L199" s="7" t="str">
        <f ca="1">IFERROR(__xludf.DUMMYFUNCTION("IFERROR(TEXT((REGEXEXTRACT($C199, L$4)),""00""), ""&lt;&gt;"")"),"02")</f>
        <v>02</v>
      </c>
      <c r="M199" s="7" t="str">
        <f ca="1">IFERROR(__xludf.DUMMYFUNCTION("IFERROR(TEXT((REGEXEXTRACT($C199, M$4)),""00""), ""&lt;&gt;"")"),"FF")</f>
        <v>FF</v>
      </c>
      <c r="N199" s="7" t="str">
        <f ca="1">IFERROR(__xludf.DUMMYFUNCTION("IFERROR(TEXT((REGEXEXTRACT($C199, N$4)),""00""), ""&lt;&gt;"")"),"FF")</f>
        <v>FF</v>
      </c>
      <c r="O199" s="7"/>
      <c r="P199" s="7" t="str">
        <f t="shared" ref="P199:P206" ca="1" si="10">IFERROR(_xludf.CONCAT("0x", _xludf.SWITCH(F199, 0, I199, 1, J199)), "")</f>
        <v/>
      </c>
      <c r="Q199" s="7" t="str">
        <f t="shared" ref="Q199:Q206" ca="1" si="11">IFERROR(_xludf.SWITCH(I199, "22", CONCATENATE("0x", J199,K199), "62", CONCATENATE("0x", J199,K199), "2E", CONCATENATE("0x", J199,K199), "6E", CONCATENATE("0x", J199,K199), "7F", Q$3), "")</f>
        <v/>
      </c>
      <c r="R199" s="7" t="str">
        <f t="shared" ref="R199:R206" ca="1" si="12">IFERROR(_xludf.SWITCH(F199,0,G199,1,HEX2DEC(I199)), "")</f>
        <v/>
      </c>
      <c r="S199" s="7"/>
      <c r="T199" s="7" t="s">
        <v>337</v>
      </c>
      <c r="U199" s="7"/>
      <c r="V199" s="7"/>
      <c r="W199" s="7"/>
      <c r="X199" s="7"/>
      <c r="Y199" s="7"/>
      <c r="Z199" s="7"/>
      <c r="AA199" s="7"/>
      <c r="AB199" s="7"/>
    </row>
    <row r="200" spans="1:28" x14ac:dyDescent="0.2">
      <c r="A200" s="7" t="s">
        <v>102</v>
      </c>
      <c r="B200" s="8" t="str">
        <f ca="1">IFERROR(__xludf.DUMMYFUNCTION("IFERROR(REGEXEXTRACT($A200, B$4), ""&lt;&gt;"")"),"3D")</f>
        <v>3D</v>
      </c>
      <c r="C200" s="7" t="str">
        <f ca="1">IFERROR(__xludf.DUMMYFUNCTION("IFERROR(REGEXEXTRACT($A200, C$4), ""&lt;&gt;"")"),"01036E096EFFFFFF")</f>
        <v>01036E096EFFFFFF</v>
      </c>
      <c r="D200" s="7"/>
      <c r="E200" s="7" t="str">
        <f ca="1">IFERROR(__xludf.DUMMYFUNCTION("IFERROR(REGEXEXTRACT($C200, E$4), ""&lt;&gt;"")"),"01")</f>
        <v>01</v>
      </c>
      <c r="F200" s="7">
        <f ca="1">IFERROR(__xludf.DUMMYFUNCTION("IFERROR(HEX2DEC(REGEXEXTRACT($C200, F$4)), ""&lt;&gt;"")"),0)</f>
        <v>0</v>
      </c>
      <c r="G200" s="7">
        <f ca="1">IFERROR(__xludf.DUMMYFUNCTION("IFERROR(HEX2DEC(REGEXEXTRACT($C200, G$4)), ""&lt;&gt;"")"),3)</f>
        <v>3</v>
      </c>
      <c r="H200" s="7"/>
      <c r="I200" s="7" t="str">
        <f ca="1">IFERROR(__xludf.DUMMYFUNCTION("IFERROR(TEXT((REGEXEXTRACT($C200, I$4)),""00""), ""&lt;&gt;"")"),"6E")</f>
        <v>6E</v>
      </c>
      <c r="J200" s="7" t="str">
        <f ca="1">IFERROR(__xludf.DUMMYFUNCTION("IFERROR(TEXT((REGEXEXTRACT($C200, J$4)),""00""), ""&lt;&gt;"")"),"09")</f>
        <v>09</v>
      </c>
      <c r="K200" s="7" t="str">
        <f ca="1">IFERROR(__xludf.DUMMYFUNCTION("IFERROR(TEXT((REGEXEXTRACT($C200, K$4)),""00""), ""&lt;&gt;"")"),"6E")</f>
        <v>6E</v>
      </c>
      <c r="L200" s="7" t="str">
        <f ca="1">IFERROR(__xludf.DUMMYFUNCTION("IFERROR(TEXT((REGEXEXTRACT($C200, L$4)),""00""), ""&lt;&gt;"")"),"FF")</f>
        <v>FF</v>
      </c>
      <c r="M200" s="7" t="str">
        <f ca="1">IFERROR(__xludf.DUMMYFUNCTION("IFERROR(TEXT((REGEXEXTRACT($C200, M$4)),""00""), ""&lt;&gt;"")"),"FF")</f>
        <v>FF</v>
      </c>
      <c r="N200" s="7" t="str">
        <f ca="1">IFERROR(__xludf.DUMMYFUNCTION("IFERROR(TEXT((REGEXEXTRACT($C200, N$4)),""00""), ""&lt;&gt;"")"),"FF")</f>
        <v>FF</v>
      </c>
      <c r="O200" s="7"/>
      <c r="P200" s="7" t="str">
        <f t="shared" ca="1" si="10"/>
        <v/>
      </c>
      <c r="Q200" s="7" t="str">
        <f t="shared" ca="1" si="11"/>
        <v/>
      </c>
      <c r="R200" s="7" t="str">
        <f t="shared" ca="1" si="12"/>
        <v/>
      </c>
      <c r="S200" s="7"/>
      <c r="T200" s="7" t="s">
        <v>338</v>
      </c>
      <c r="U200" s="7"/>
      <c r="V200" s="7"/>
      <c r="W200" s="7"/>
      <c r="X200" s="7"/>
      <c r="Y200" s="7"/>
      <c r="Z200" s="7"/>
      <c r="AA200" s="7"/>
      <c r="AB200" s="7"/>
    </row>
    <row r="201" spans="1:28" x14ac:dyDescent="0.2">
      <c r="A201" s="7" t="s">
        <v>95</v>
      </c>
      <c r="B201" s="8" t="str">
        <f ca="1">IFERROR(__xludf.DUMMYFUNCTION("IFERROR(REGEXEXTRACT($A201, B$4), ""&lt;&gt;"")"),"3C")</f>
        <v>3C</v>
      </c>
      <c r="C201" s="7" t="str">
        <f ca="1">IFERROR(__xludf.DUMMYFUNCTION("IFERROR(REGEXEXTRACT($A201, C$4), ""&lt;&gt;"")"),"010322096EFFFFFF")</f>
        <v>010322096EFFFFFF</v>
      </c>
      <c r="D201" s="7"/>
      <c r="E201" s="7" t="str">
        <f ca="1">IFERROR(__xludf.DUMMYFUNCTION("IFERROR(REGEXEXTRACT($C201, E$4), ""&lt;&gt;"")"),"01")</f>
        <v>01</v>
      </c>
      <c r="F201" s="7">
        <f ca="1">IFERROR(__xludf.DUMMYFUNCTION("IFERROR(HEX2DEC(REGEXEXTRACT($C201, F$4)), ""&lt;&gt;"")"),0)</f>
        <v>0</v>
      </c>
      <c r="G201" s="7">
        <f ca="1">IFERROR(__xludf.DUMMYFUNCTION("IFERROR(HEX2DEC(REGEXEXTRACT($C201, G$4)), ""&lt;&gt;"")"),3)</f>
        <v>3</v>
      </c>
      <c r="H201" s="7"/>
      <c r="I201" s="7" t="str">
        <f ca="1">IFERROR(__xludf.DUMMYFUNCTION("IFERROR(TEXT((REGEXEXTRACT($C201, I$4)),""00""), ""&lt;&gt;"")"),"22")</f>
        <v>22</v>
      </c>
      <c r="J201" s="7" t="str">
        <f ca="1">IFERROR(__xludf.DUMMYFUNCTION("IFERROR(TEXT((REGEXEXTRACT($C201, J$4)),""00""), ""&lt;&gt;"")"),"09")</f>
        <v>09</v>
      </c>
      <c r="K201" s="7" t="str">
        <f ca="1">IFERROR(__xludf.DUMMYFUNCTION("IFERROR(TEXT((REGEXEXTRACT($C201, K$4)),""00""), ""&lt;&gt;"")"),"6E")</f>
        <v>6E</v>
      </c>
      <c r="L201" s="7" t="str">
        <f ca="1">IFERROR(__xludf.DUMMYFUNCTION("IFERROR(TEXT((REGEXEXTRACT($C201, L$4)),""00""), ""&lt;&gt;"")"),"FF")</f>
        <v>FF</v>
      </c>
      <c r="M201" s="7" t="str">
        <f ca="1">IFERROR(__xludf.DUMMYFUNCTION("IFERROR(TEXT((REGEXEXTRACT($C201, M$4)),""00""), ""&lt;&gt;"")"),"FF")</f>
        <v>FF</v>
      </c>
      <c r="N201" s="7" t="str">
        <f ca="1">IFERROR(__xludf.DUMMYFUNCTION("IFERROR(TEXT((REGEXEXTRACT($C201, N$4)),""00""), ""&lt;&gt;"")"),"FF")</f>
        <v>FF</v>
      </c>
      <c r="O201" s="7"/>
      <c r="P201" s="7" t="str">
        <f t="shared" ca="1" si="10"/>
        <v/>
      </c>
      <c r="Q201" s="7" t="str">
        <f t="shared" ca="1" si="11"/>
        <v/>
      </c>
      <c r="R201" s="7" t="str">
        <f t="shared" ca="1" si="12"/>
        <v/>
      </c>
      <c r="S201" s="7"/>
      <c r="T201" s="7" t="s">
        <v>332</v>
      </c>
      <c r="U201" s="7"/>
      <c r="V201" s="7"/>
      <c r="W201" s="7"/>
      <c r="X201" s="7"/>
      <c r="Y201" s="7"/>
      <c r="Z201" s="7"/>
      <c r="AA201" s="7"/>
      <c r="AB201" s="7"/>
    </row>
    <row r="202" spans="1:28" x14ac:dyDescent="0.2">
      <c r="A202" s="7" t="s">
        <v>103</v>
      </c>
      <c r="B202" s="8" t="str">
        <f ca="1">IFERROR(__xludf.DUMMYFUNCTION("IFERROR(REGEXEXTRACT($A202, B$4), ""&lt;&gt;"")"),"3D")</f>
        <v>3D</v>
      </c>
      <c r="C202" s="7" t="str">
        <f ca="1">IFERROR(__xludf.DUMMYFUNCTION("IFERROR(REGEXEXTRACT($A202, C$4), ""&lt;&gt;"")"),"010462096E02FFFF")</f>
        <v>010462096E02FFFF</v>
      </c>
      <c r="D202" s="7"/>
      <c r="E202" s="7" t="str">
        <f ca="1">IFERROR(__xludf.DUMMYFUNCTION("IFERROR(REGEXEXTRACT($C202, E$4), ""&lt;&gt;"")"),"01")</f>
        <v>01</v>
      </c>
      <c r="F202" s="7">
        <f ca="1">IFERROR(__xludf.DUMMYFUNCTION("IFERROR(HEX2DEC(REGEXEXTRACT($C202, F$4)), ""&lt;&gt;"")"),0)</f>
        <v>0</v>
      </c>
      <c r="G202" s="7">
        <f ca="1">IFERROR(__xludf.DUMMYFUNCTION("IFERROR(HEX2DEC(REGEXEXTRACT($C202, G$4)), ""&lt;&gt;"")"),4)</f>
        <v>4</v>
      </c>
      <c r="H202" s="7"/>
      <c r="I202" s="7" t="str">
        <f ca="1">IFERROR(__xludf.DUMMYFUNCTION("IFERROR(TEXT((REGEXEXTRACT($C202, I$4)),""00""), ""&lt;&gt;"")"),"62")</f>
        <v>62</v>
      </c>
      <c r="J202" s="7" t="str">
        <f ca="1">IFERROR(__xludf.DUMMYFUNCTION("IFERROR(TEXT((REGEXEXTRACT($C202, J$4)),""00""), ""&lt;&gt;"")"),"09")</f>
        <v>09</v>
      </c>
      <c r="K202" s="7" t="str">
        <f ca="1">IFERROR(__xludf.DUMMYFUNCTION("IFERROR(TEXT((REGEXEXTRACT($C202, K$4)),""00""), ""&lt;&gt;"")"),"6E")</f>
        <v>6E</v>
      </c>
      <c r="L202" s="7" t="str">
        <f ca="1">IFERROR(__xludf.DUMMYFUNCTION("IFERROR(TEXT((REGEXEXTRACT($C202, L$4)),""00""), ""&lt;&gt;"")"),"02")</f>
        <v>02</v>
      </c>
      <c r="M202" s="7" t="str">
        <f ca="1">IFERROR(__xludf.DUMMYFUNCTION("IFERROR(TEXT((REGEXEXTRACT($C202, M$4)),""00""), ""&lt;&gt;"")"),"FF")</f>
        <v>FF</v>
      </c>
      <c r="N202" s="7" t="str">
        <f ca="1">IFERROR(__xludf.DUMMYFUNCTION("IFERROR(TEXT((REGEXEXTRACT($C202, N$4)),""00""), ""&lt;&gt;"")"),"FF")</f>
        <v>FF</v>
      </c>
      <c r="O202" s="7"/>
      <c r="P202" s="7" t="str">
        <f t="shared" ca="1" si="10"/>
        <v/>
      </c>
      <c r="Q202" s="7" t="str">
        <f t="shared" ca="1" si="11"/>
        <v/>
      </c>
      <c r="R202" s="7" t="str">
        <f t="shared" ca="1" si="12"/>
        <v/>
      </c>
      <c r="S202" s="7"/>
      <c r="T202" s="7" t="s">
        <v>339</v>
      </c>
      <c r="U202" s="7"/>
      <c r="V202" s="7"/>
      <c r="W202" s="7"/>
      <c r="X202" s="7"/>
      <c r="Y202" s="7"/>
      <c r="Z202" s="7"/>
      <c r="AA202" s="7"/>
      <c r="AB202" s="7"/>
    </row>
    <row r="203" spans="1:28" x14ac:dyDescent="0.2">
      <c r="A203" s="7" t="s">
        <v>104</v>
      </c>
      <c r="B203" s="8" t="str">
        <f ca="1">IFERROR(__xludf.DUMMYFUNCTION("IFERROR(REGEXEXTRACT($A203, B$4), ""&lt;&gt;"")"),"3C")</f>
        <v>3C</v>
      </c>
      <c r="C203" s="7" t="str">
        <f ca="1">IFERROR(__xludf.DUMMYFUNCTION("IFERROR(REGEXEXTRACT($A203, C$4), ""&lt;&gt;"")"),"01042E096E00FFFF")</f>
        <v>01042E096E00FFFF</v>
      </c>
      <c r="D203" s="7"/>
      <c r="E203" s="7" t="str">
        <f ca="1">IFERROR(__xludf.DUMMYFUNCTION("IFERROR(REGEXEXTRACT($C203, E$4), ""&lt;&gt;"")"),"01")</f>
        <v>01</v>
      </c>
      <c r="F203" s="7">
        <f ca="1">IFERROR(__xludf.DUMMYFUNCTION("IFERROR(HEX2DEC(REGEXEXTRACT($C203, F$4)), ""&lt;&gt;"")"),0)</f>
        <v>0</v>
      </c>
      <c r="G203" s="7">
        <f ca="1">IFERROR(__xludf.DUMMYFUNCTION("IFERROR(HEX2DEC(REGEXEXTRACT($C203, G$4)), ""&lt;&gt;"")"),4)</f>
        <v>4</v>
      </c>
      <c r="H203" s="7"/>
      <c r="I203" s="7" t="str">
        <f ca="1">IFERROR(__xludf.DUMMYFUNCTION("IFERROR(TEXT((REGEXEXTRACT($C203, I$4)),""00""), ""&lt;&gt;"")"),"2E")</f>
        <v>2E</v>
      </c>
      <c r="J203" s="7" t="str">
        <f ca="1">IFERROR(__xludf.DUMMYFUNCTION("IFERROR(TEXT((REGEXEXTRACT($C203, J$4)),""00""), ""&lt;&gt;"")"),"09")</f>
        <v>09</v>
      </c>
      <c r="K203" s="7" t="str">
        <f ca="1">IFERROR(__xludf.DUMMYFUNCTION("IFERROR(TEXT((REGEXEXTRACT($C203, K$4)),""00""), ""&lt;&gt;"")"),"6E")</f>
        <v>6E</v>
      </c>
      <c r="L203" s="7" t="str">
        <f ca="1">IFERROR(__xludf.DUMMYFUNCTION("IFERROR(TEXT((REGEXEXTRACT($C203, L$4)),""00""), ""&lt;&gt;"")"),"00")</f>
        <v>00</v>
      </c>
      <c r="M203" s="7" t="str">
        <f ca="1">IFERROR(__xludf.DUMMYFUNCTION("IFERROR(TEXT((REGEXEXTRACT($C203, M$4)),""00""), ""&lt;&gt;"")"),"FF")</f>
        <v>FF</v>
      </c>
      <c r="N203" s="7" t="str">
        <f ca="1">IFERROR(__xludf.DUMMYFUNCTION("IFERROR(TEXT((REGEXEXTRACT($C203, N$4)),""00""), ""&lt;&gt;"")"),"FF")</f>
        <v>FF</v>
      </c>
      <c r="O203" s="7"/>
      <c r="P203" s="7" t="str">
        <f t="shared" ca="1" si="10"/>
        <v/>
      </c>
      <c r="Q203" s="7" t="str">
        <f t="shared" ca="1" si="11"/>
        <v/>
      </c>
      <c r="R203" s="7" t="str">
        <f t="shared" ca="1" si="12"/>
        <v/>
      </c>
      <c r="S203" s="7"/>
      <c r="T203" s="7" t="s">
        <v>340</v>
      </c>
      <c r="U203" s="7"/>
      <c r="V203" s="7"/>
      <c r="W203" s="7"/>
      <c r="X203" s="7"/>
      <c r="Y203" s="7"/>
      <c r="Z203" s="7"/>
      <c r="AA203" s="7"/>
      <c r="AB203" s="7"/>
    </row>
    <row r="204" spans="1:28" x14ac:dyDescent="0.2">
      <c r="A204" s="7" t="s">
        <v>102</v>
      </c>
      <c r="B204" s="8" t="str">
        <f ca="1">IFERROR(__xludf.DUMMYFUNCTION("IFERROR(REGEXEXTRACT($A204, B$4), ""&lt;&gt;"")"),"3D")</f>
        <v>3D</v>
      </c>
      <c r="C204" s="7" t="str">
        <f ca="1">IFERROR(__xludf.DUMMYFUNCTION("IFERROR(REGEXEXTRACT($A204, C$4), ""&lt;&gt;"")"),"01036E096EFFFFFF")</f>
        <v>01036E096EFFFFFF</v>
      </c>
      <c r="D204" s="7"/>
      <c r="E204" s="7" t="str">
        <f ca="1">IFERROR(__xludf.DUMMYFUNCTION("IFERROR(REGEXEXTRACT($C204, E$4), ""&lt;&gt;"")"),"01")</f>
        <v>01</v>
      </c>
      <c r="F204" s="7">
        <f ca="1">IFERROR(__xludf.DUMMYFUNCTION("IFERROR(HEX2DEC(REGEXEXTRACT($C204, F$4)), ""&lt;&gt;"")"),0)</f>
        <v>0</v>
      </c>
      <c r="G204" s="7">
        <f ca="1">IFERROR(__xludf.DUMMYFUNCTION("IFERROR(HEX2DEC(REGEXEXTRACT($C204, G$4)), ""&lt;&gt;"")"),3)</f>
        <v>3</v>
      </c>
      <c r="H204" s="7"/>
      <c r="I204" s="7" t="str">
        <f ca="1">IFERROR(__xludf.DUMMYFUNCTION("IFERROR(TEXT((REGEXEXTRACT($C204, I$4)),""00""), ""&lt;&gt;"")"),"6E")</f>
        <v>6E</v>
      </c>
      <c r="J204" s="7" t="str">
        <f ca="1">IFERROR(__xludf.DUMMYFUNCTION("IFERROR(TEXT((REGEXEXTRACT($C204, J$4)),""00""), ""&lt;&gt;"")"),"09")</f>
        <v>09</v>
      </c>
      <c r="K204" s="7" t="str">
        <f ca="1">IFERROR(__xludf.DUMMYFUNCTION("IFERROR(TEXT((REGEXEXTRACT($C204, K$4)),""00""), ""&lt;&gt;"")"),"6E")</f>
        <v>6E</v>
      </c>
      <c r="L204" s="7" t="str">
        <f ca="1">IFERROR(__xludf.DUMMYFUNCTION("IFERROR(TEXT((REGEXEXTRACT($C204, L$4)),""00""), ""&lt;&gt;"")"),"FF")</f>
        <v>FF</v>
      </c>
      <c r="M204" s="7" t="str">
        <f ca="1">IFERROR(__xludf.DUMMYFUNCTION("IFERROR(TEXT((REGEXEXTRACT($C204, M$4)),""00""), ""&lt;&gt;"")"),"FF")</f>
        <v>FF</v>
      </c>
      <c r="N204" s="7" t="str">
        <f ca="1">IFERROR(__xludf.DUMMYFUNCTION("IFERROR(TEXT((REGEXEXTRACT($C204, N$4)),""00""), ""&lt;&gt;"")"),"FF")</f>
        <v>FF</v>
      </c>
      <c r="O204" s="7"/>
      <c r="P204" s="7" t="str">
        <f t="shared" ca="1" si="10"/>
        <v/>
      </c>
      <c r="Q204" s="7" t="str">
        <f t="shared" ca="1" si="11"/>
        <v/>
      </c>
      <c r="R204" s="7" t="str">
        <f t="shared" ca="1" si="12"/>
        <v/>
      </c>
      <c r="S204" s="7"/>
      <c r="T204" s="7" t="s">
        <v>338</v>
      </c>
      <c r="U204" s="7"/>
      <c r="V204" s="7"/>
      <c r="W204" s="7"/>
      <c r="X204" s="7"/>
      <c r="Y204" s="7"/>
      <c r="Z204" s="7"/>
      <c r="AA204" s="7"/>
      <c r="AB204" s="7"/>
    </row>
    <row r="205" spans="1:28" x14ac:dyDescent="0.2">
      <c r="A205" s="7" t="s">
        <v>95</v>
      </c>
      <c r="B205" s="8" t="str">
        <f ca="1">IFERROR(__xludf.DUMMYFUNCTION("IFERROR(REGEXEXTRACT($A205, B$4), ""&lt;&gt;"")"),"3C")</f>
        <v>3C</v>
      </c>
      <c r="C205" s="7" t="str">
        <f ca="1">IFERROR(__xludf.DUMMYFUNCTION("IFERROR(REGEXEXTRACT($A205, C$4), ""&lt;&gt;"")"),"010322096EFFFFFF")</f>
        <v>010322096EFFFFFF</v>
      </c>
      <c r="D205" s="7"/>
      <c r="E205" s="7" t="str">
        <f ca="1">IFERROR(__xludf.DUMMYFUNCTION("IFERROR(REGEXEXTRACT($C205, E$4), ""&lt;&gt;"")"),"01")</f>
        <v>01</v>
      </c>
      <c r="F205" s="7">
        <f ca="1">IFERROR(__xludf.DUMMYFUNCTION("IFERROR(HEX2DEC(REGEXEXTRACT($C205, F$4)), ""&lt;&gt;"")"),0)</f>
        <v>0</v>
      </c>
      <c r="G205" s="7">
        <f ca="1">IFERROR(__xludf.DUMMYFUNCTION("IFERROR(HEX2DEC(REGEXEXTRACT($C205, G$4)), ""&lt;&gt;"")"),3)</f>
        <v>3</v>
      </c>
      <c r="H205" s="7"/>
      <c r="I205" s="7" t="str">
        <f ca="1">IFERROR(__xludf.DUMMYFUNCTION("IFERROR(TEXT((REGEXEXTRACT($C205, I$4)),""00""), ""&lt;&gt;"")"),"22")</f>
        <v>22</v>
      </c>
      <c r="J205" s="7" t="str">
        <f ca="1">IFERROR(__xludf.DUMMYFUNCTION("IFERROR(TEXT((REGEXEXTRACT($C205, J$4)),""00""), ""&lt;&gt;"")"),"09")</f>
        <v>09</v>
      </c>
      <c r="K205" s="7" t="str">
        <f ca="1">IFERROR(__xludf.DUMMYFUNCTION("IFERROR(TEXT((REGEXEXTRACT($C205, K$4)),""00""), ""&lt;&gt;"")"),"6E")</f>
        <v>6E</v>
      </c>
      <c r="L205" s="7" t="str">
        <f ca="1">IFERROR(__xludf.DUMMYFUNCTION("IFERROR(TEXT((REGEXEXTRACT($C205, L$4)),""00""), ""&lt;&gt;"")"),"FF")</f>
        <v>FF</v>
      </c>
      <c r="M205" s="7" t="str">
        <f ca="1">IFERROR(__xludf.DUMMYFUNCTION("IFERROR(TEXT((REGEXEXTRACT($C205, M$4)),""00""), ""&lt;&gt;"")"),"FF")</f>
        <v>FF</v>
      </c>
      <c r="N205" s="7" t="str">
        <f ca="1">IFERROR(__xludf.DUMMYFUNCTION("IFERROR(TEXT((REGEXEXTRACT($C205, N$4)),""00""), ""&lt;&gt;"")"),"FF")</f>
        <v>FF</v>
      </c>
      <c r="O205" s="7"/>
      <c r="P205" s="7" t="str">
        <f t="shared" ca="1" si="10"/>
        <v/>
      </c>
      <c r="Q205" s="7" t="str">
        <f t="shared" ca="1" si="11"/>
        <v/>
      </c>
      <c r="R205" s="7" t="str">
        <f t="shared" ca="1" si="12"/>
        <v/>
      </c>
      <c r="S205" s="7"/>
      <c r="T205" s="7" t="s">
        <v>332</v>
      </c>
      <c r="U205" s="7"/>
      <c r="V205" s="7"/>
      <c r="W205" s="7"/>
      <c r="X205" s="7"/>
      <c r="Y205" s="7"/>
      <c r="Z205" s="7"/>
      <c r="AA205" s="7"/>
      <c r="AB205" s="7"/>
    </row>
    <row r="206" spans="1:28" x14ac:dyDescent="0.2">
      <c r="A206" s="7" t="s">
        <v>96</v>
      </c>
      <c r="B206" s="8" t="str">
        <f ca="1">IFERROR(__xludf.DUMMYFUNCTION("IFERROR(REGEXEXTRACT($A206, B$4), ""&lt;&gt;"")"),"3D")</f>
        <v>3D</v>
      </c>
      <c r="C206" s="7" t="str">
        <f ca="1">IFERROR(__xludf.DUMMYFUNCTION("IFERROR(REGEXEXTRACT($A206, C$4), ""&lt;&gt;"")"),"010462096E00FFFF")</f>
        <v>010462096E00FFFF</v>
      </c>
      <c r="D206" s="7"/>
      <c r="E206" s="7" t="str">
        <f ca="1">IFERROR(__xludf.DUMMYFUNCTION("IFERROR(REGEXEXTRACT($C206, E$4), ""&lt;&gt;"")"),"01")</f>
        <v>01</v>
      </c>
      <c r="F206" s="7">
        <f ca="1">IFERROR(__xludf.DUMMYFUNCTION("IFERROR(HEX2DEC(REGEXEXTRACT($C206, F$4)), ""&lt;&gt;"")"),0)</f>
        <v>0</v>
      </c>
      <c r="G206" s="7">
        <f ca="1">IFERROR(__xludf.DUMMYFUNCTION("IFERROR(HEX2DEC(REGEXEXTRACT($C206, G$4)), ""&lt;&gt;"")"),4)</f>
        <v>4</v>
      </c>
      <c r="H206" s="7"/>
      <c r="I206" s="7" t="str">
        <f ca="1">IFERROR(__xludf.DUMMYFUNCTION("IFERROR(TEXT((REGEXEXTRACT($C206, I$4)),""00""), ""&lt;&gt;"")"),"62")</f>
        <v>62</v>
      </c>
      <c r="J206" s="7" t="str">
        <f ca="1">IFERROR(__xludf.DUMMYFUNCTION("IFERROR(TEXT((REGEXEXTRACT($C206, J$4)),""00""), ""&lt;&gt;"")"),"09")</f>
        <v>09</v>
      </c>
      <c r="K206" s="7" t="str">
        <f ca="1">IFERROR(__xludf.DUMMYFUNCTION("IFERROR(TEXT((REGEXEXTRACT($C206, K$4)),""00""), ""&lt;&gt;"")"),"6E")</f>
        <v>6E</v>
      </c>
      <c r="L206" s="7" t="str">
        <f ca="1">IFERROR(__xludf.DUMMYFUNCTION("IFERROR(TEXT((REGEXEXTRACT($C206, L$4)),""00""), ""&lt;&gt;"")"),"00")</f>
        <v>00</v>
      </c>
      <c r="M206" s="7" t="str">
        <f ca="1">IFERROR(__xludf.DUMMYFUNCTION("IFERROR(TEXT((REGEXEXTRACT($C206, M$4)),""00""), ""&lt;&gt;"")"),"FF")</f>
        <v>FF</v>
      </c>
      <c r="N206" s="7" t="str">
        <f ca="1">IFERROR(__xludf.DUMMYFUNCTION("IFERROR(TEXT((REGEXEXTRACT($C206, N$4)),""00""), ""&lt;&gt;"")"),"FF")</f>
        <v>FF</v>
      </c>
      <c r="O206" s="7"/>
      <c r="P206" s="7" t="str">
        <f t="shared" ca="1" si="10"/>
        <v/>
      </c>
      <c r="Q206" s="7" t="str">
        <f t="shared" ca="1" si="11"/>
        <v/>
      </c>
      <c r="R206" s="7" t="str">
        <f t="shared" ca="1" si="12"/>
        <v/>
      </c>
      <c r="S206" s="7"/>
      <c r="T206" s="7" t="s">
        <v>333</v>
      </c>
      <c r="U206" s="7"/>
      <c r="V206" s="7"/>
      <c r="W206" s="7"/>
      <c r="X206" s="7"/>
      <c r="Y206" s="7"/>
      <c r="Z206" s="7"/>
      <c r="AA206" s="7"/>
      <c r="AB206" s="7"/>
    </row>
    <row r="207" spans="1:28" x14ac:dyDescent="0.2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 t="s">
        <v>274</v>
      </c>
      <c r="U207" s="7"/>
      <c r="V207" s="7"/>
      <c r="W207" s="7"/>
      <c r="X207" s="7"/>
      <c r="Y207" s="7"/>
      <c r="Z207" s="7"/>
      <c r="AA207" s="7"/>
      <c r="AB207" s="7"/>
    </row>
    <row r="208" spans="1:28" x14ac:dyDescent="0.2">
      <c r="A208" s="25" t="s">
        <v>105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7"/>
      <c r="P208" s="7"/>
      <c r="Q208" s="7"/>
      <c r="R208" s="7"/>
      <c r="S208" s="7"/>
      <c r="T208" s="7" t="s">
        <v>274</v>
      </c>
      <c r="U208" s="7"/>
      <c r="V208" s="7"/>
      <c r="W208" s="7"/>
      <c r="X208" s="7"/>
      <c r="Y208" s="7"/>
      <c r="Z208" s="7"/>
      <c r="AA208" s="7"/>
      <c r="AB208" s="7"/>
    </row>
    <row r="209" spans="1:28" x14ac:dyDescent="0.2">
      <c r="A209" s="7" t="s">
        <v>106</v>
      </c>
      <c r="B209" s="8" t="str">
        <f ca="1">IFERROR(__xludf.DUMMYFUNCTION("IFERROR(REGEXEXTRACT($A209, B$4), ""&lt;&gt;"")"),"3C")</f>
        <v>3C</v>
      </c>
      <c r="C209" s="7" t="str">
        <f ca="1">IFERROR(__xludf.DUMMYFUNCTION("IFERROR(REGEXEXTRACT($A209, C$4), ""&lt;&gt;"")"),"01062E6004250000")</f>
        <v>01062E6004250000</v>
      </c>
      <c r="D209" s="7"/>
      <c r="E209" s="7" t="str">
        <f ca="1">IFERROR(__xludf.DUMMYFUNCTION("IFERROR(REGEXEXTRACT($C209, E$4), ""&lt;&gt;"")"),"01")</f>
        <v>01</v>
      </c>
      <c r="F209" s="7">
        <f ca="1">IFERROR(__xludf.DUMMYFUNCTION("IFERROR(HEX2DEC(REGEXEXTRACT($C209, F$4)), ""&lt;&gt;"")"),0)</f>
        <v>0</v>
      </c>
      <c r="G209" s="7">
        <f ca="1">IFERROR(__xludf.DUMMYFUNCTION("IFERROR(HEX2DEC(REGEXEXTRACT($C209, G$4)), ""&lt;&gt;"")"),6)</f>
        <v>6</v>
      </c>
      <c r="H209" s="7"/>
      <c r="I209" s="7" t="str">
        <f ca="1">IFERROR(__xludf.DUMMYFUNCTION("IFERROR(TEXT((REGEXEXTRACT($C209, I$4)),""00""), ""&lt;&gt;"")"),"2E")</f>
        <v>2E</v>
      </c>
      <c r="J209" s="7" t="str">
        <f ca="1">IFERROR(__xludf.DUMMYFUNCTION("IFERROR(TEXT((REGEXEXTRACT($C209, J$4)),""00""), ""&lt;&gt;"")"),"60")</f>
        <v>60</v>
      </c>
      <c r="K209" s="7" t="str">
        <f ca="1">IFERROR(__xludf.DUMMYFUNCTION("IFERROR(TEXT((REGEXEXTRACT($C209, K$4)),""00""), ""&lt;&gt;"")"),"04")</f>
        <v>04</v>
      </c>
      <c r="L209" s="7" t="str">
        <f ca="1">IFERROR(__xludf.DUMMYFUNCTION("IFERROR(TEXT((REGEXEXTRACT($C209, L$4)),""00""), ""&lt;&gt;"")"),"25")</f>
        <v>25</v>
      </c>
      <c r="M209" s="7" t="str">
        <f ca="1">IFERROR(__xludf.DUMMYFUNCTION("IFERROR(TEXT((REGEXEXTRACT($C209, M$4)),""00""), ""&lt;&gt;"")"),"00")</f>
        <v>00</v>
      </c>
      <c r="N209" s="7" t="str">
        <f ca="1">IFERROR(__xludf.DUMMYFUNCTION("IFERROR(TEXT((REGEXEXTRACT($C209, N$4)),""00""), ""&lt;&gt;"")"),"00")</f>
        <v>00</v>
      </c>
      <c r="O209" s="7"/>
      <c r="P209" s="7" t="str">
        <f t="shared" ref="P209:P271" ca="1" si="13">IFERROR(_xludf.CONCAT("0x", _xludf.SWITCH(F209, 0, I209, 1, J209)), "")</f>
        <v/>
      </c>
      <c r="Q209" s="7" t="str">
        <f t="shared" ref="Q209:Q271" ca="1" si="14">IFERROR(_xludf.SWITCH(I209, "22", CONCATENATE("0x", J209,K209), "62", CONCATENATE("0x", J209,K209), "2E", CONCATENATE("0x", J209,K209), "6E", CONCATENATE("0x", J209,K209), "7F", Q$3), "")</f>
        <v/>
      </c>
      <c r="R209" s="7" t="str">
        <f t="shared" ref="R209:R271" ca="1" si="15">IFERROR(_xludf.SWITCH(F209,0,G209,1,HEX2DEC(I209)), "")</f>
        <v/>
      </c>
      <c r="S209" s="7"/>
      <c r="T209" s="7" t="s">
        <v>341</v>
      </c>
      <c r="U209" s="7"/>
      <c r="V209" s="7"/>
      <c r="W209" s="7"/>
      <c r="X209" s="7"/>
      <c r="Y209" s="7"/>
      <c r="Z209" s="7"/>
      <c r="AA209" s="7"/>
      <c r="AB209" s="7"/>
    </row>
    <row r="210" spans="1:28" x14ac:dyDescent="0.2">
      <c r="A210" s="7" t="s">
        <v>107</v>
      </c>
      <c r="B210" s="8" t="str">
        <f ca="1">IFERROR(__xludf.DUMMYFUNCTION("IFERROR(REGEXEXTRACT($A210, B$4), ""&lt;&gt;"")"),"3D")</f>
        <v>3D</v>
      </c>
      <c r="C210" s="7" t="str">
        <f ca="1">IFERROR(__xludf.DUMMYFUNCTION("IFERROR(REGEXEXTRACT($A210, C$4), ""&lt;&gt;"")"),"01036E6004FFFFFF")</f>
        <v>01036E6004FFFFFF</v>
      </c>
      <c r="D210" s="7"/>
      <c r="E210" s="7" t="str">
        <f ca="1">IFERROR(__xludf.DUMMYFUNCTION("IFERROR(REGEXEXTRACT($C210, E$4), ""&lt;&gt;"")"),"01")</f>
        <v>01</v>
      </c>
      <c r="F210" s="7">
        <f ca="1">IFERROR(__xludf.DUMMYFUNCTION("IFERROR(HEX2DEC(REGEXEXTRACT($C210, F$4)), ""&lt;&gt;"")"),0)</f>
        <v>0</v>
      </c>
      <c r="G210" s="7">
        <f ca="1">IFERROR(__xludf.DUMMYFUNCTION("IFERROR(HEX2DEC(REGEXEXTRACT($C210, G$4)), ""&lt;&gt;"")"),3)</f>
        <v>3</v>
      </c>
      <c r="H210" s="7"/>
      <c r="I210" s="7" t="str">
        <f ca="1">IFERROR(__xludf.DUMMYFUNCTION("IFERROR(TEXT((REGEXEXTRACT($C210, I$4)),""00""), ""&lt;&gt;"")"),"6E")</f>
        <v>6E</v>
      </c>
      <c r="J210" s="7" t="str">
        <f ca="1">IFERROR(__xludf.DUMMYFUNCTION("IFERROR(TEXT((REGEXEXTRACT($C210, J$4)),""00""), ""&lt;&gt;"")"),"60")</f>
        <v>60</v>
      </c>
      <c r="K210" s="7" t="str">
        <f ca="1">IFERROR(__xludf.DUMMYFUNCTION("IFERROR(TEXT((REGEXEXTRACT($C210, K$4)),""00""), ""&lt;&gt;"")"),"04")</f>
        <v>04</v>
      </c>
      <c r="L210" s="7" t="str">
        <f ca="1">IFERROR(__xludf.DUMMYFUNCTION("IFERROR(TEXT((REGEXEXTRACT($C210, L$4)),""00""), ""&lt;&gt;"")"),"FF")</f>
        <v>FF</v>
      </c>
      <c r="M210" s="7" t="str">
        <f ca="1">IFERROR(__xludf.DUMMYFUNCTION("IFERROR(TEXT((REGEXEXTRACT($C210, M$4)),""00""), ""&lt;&gt;"")"),"FF")</f>
        <v>FF</v>
      </c>
      <c r="N210" s="7" t="str">
        <f ca="1">IFERROR(__xludf.DUMMYFUNCTION("IFERROR(TEXT((REGEXEXTRACT($C210, N$4)),""00""), ""&lt;&gt;"")"),"FF")</f>
        <v>FF</v>
      </c>
      <c r="O210" s="7"/>
      <c r="P210" s="7" t="str">
        <f t="shared" ca="1" si="13"/>
        <v/>
      </c>
      <c r="Q210" s="7" t="str">
        <f t="shared" ca="1" si="14"/>
        <v/>
      </c>
      <c r="R210" s="7" t="str">
        <f t="shared" ca="1" si="15"/>
        <v/>
      </c>
      <c r="S210" s="7"/>
      <c r="T210" s="7" t="s">
        <v>342</v>
      </c>
      <c r="U210" s="7"/>
      <c r="V210" s="7"/>
      <c r="W210" s="7"/>
      <c r="X210" s="7"/>
      <c r="Y210" s="7"/>
      <c r="Z210" s="7"/>
      <c r="AA210" s="7"/>
      <c r="AB210" s="7"/>
    </row>
    <row r="211" spans="1:28" x14ac:dyDescent="0.2">
      <c r="A211" s="7" t="s">
        <v>108</v>
      </c>
      <c r="B211" s="8" t="str">
        <f ca="1">IFERROR(__xludf.DUMMYFUNCTION("IFERROR(REGEXEXTRACT($A211, B$4), ""&lt;&gt;"")"),"3C")</f>
        <v>3C</v>
      </c>
      <c r="C211" s="7" t="str">
        <f ca="1">IFERROR(__xludf.DUMMYFUNCTION("IFERROR(REGEXEXTRACT($A211, C$4), ""&lt;&gt;"")"),"0C03226005FFFFFF")</f>
        <v>0C03226005FFFFFF</v>
      </c>
      <c r="D211" s="7"/>
      <c r="E211" s="7" t="str">
        <f ca="1">IFERROR(__xludf.DUMMYFUNCTION("IFERROR(REGEXEXTRACT($C211, E$4), ""&lt;&gt;"")"),"0C")</f>
        <v>0C</v>
      </c>
      <c r="F211" s="7">
        <f ca="1">IFERROR(__xludf.DUMMYFUNCTION("IFERROR(HEX2DEC(REGEXEXTRACT($C211, F$4)), ""&lt;&gt;"")"),0)</f>
        <v>0</v>
      </c>
      <c r="G211" s="7">
        <f ca="1">IFERROR(__xludf.DUMMYFUNCTION("IFERROR(HEX2DEC(REGEXEXTRACT($C211, G$4)), ""&lt;&gt;"")"),3)</f>
        <v>3</v>
      </c>
      <c r="H211" s="7"/>
      <c r="I211" s="7" t="str">
        <f ca="1">IFERROR(__xludf.DUMMYFUNCTION("IFERROR(TEXT((REGEXEXTRACT($C211, I$4)),""00""), ""&lt;&gt;"")"),"22")</f>
        <v>22</v>
      </c>
      <c r="J211" s="7" t="str">
        <f ca="1">IFERROR(__xludf.DUMMYFUNCTION("IFERROR(TEXT((REGEXEXTRACT($C211, J$4)),""00""), ""&lt;&gt;"")"),"60")</f>
        <v>60</v>
      </c>
      <c r="K211" s="7" t="str">
        <f ca="1">IFERROR(__xludf.DUMMYFUNCTION("IFERROR(TEXT((REGEXEXTRACT($C211, K$4)),""00""), ""&lt;&gt;"")"),"05")</f>
        <v>05</v>
      </c>
      <c r="L211" s="7" t="str">
        <f ca="1">IFERROR(__xludf.DUMMYFUNCTION("IFERROR(TEXT((REGEXEXTRACT($C211, L$4)),""00""), ""&lt;&gt;"")"),"FF")</f>
        <v>FF</v>
      </c>
      <c r="M211" s="7" t="str">
        <f ca="1">IFERROR(__xludf.DUMMYFUNCTION("IFERROR(TEXT((REGEXEXTRACT($C211, M$4)),""00""), ""&lt;&gt;"")"),"FF")</f>
        <v>FF</v>
      </c>
      <c r="N211" s="7" t="str">
        <f ca="1">IFERROR(__xludf.DUMMYFUNCTION("IFERROR(TEXT((REGEXEXTRACT($C211, N$4)),""00""), ""&lt;&gt;"")"),"FF")</f>
        <v>FF</v>
      </c>
      <c r="O211" s="7"/>
      <c r="P211" s="7" t="str">
        <f t="shared" ca="1" si="13"/>
        <v/>
      </c>
      <c r="Q211" s="7" t="str">
        <f t="shared" ca="1" si="14"/>
        <v/>
      </c>
      <c r="R211" s="7" t="str">
        <f t="shared" ca="1" si="15"/>
        <v/>
      </c>
      <c r="S211" s="7"/>
      <c r="T211" s="7" t="s">
        <v>343</v>
      </c>
      <c r="U211" s="7"/>
      <c r="V211" s="7"/>
      <c r="W211" s="7"/>
      <c r="X211" s="7"/>
      <c r="Y211" s="7"/>
      <c r="Z211" s="7"/>
      <c r="AA211" s="7"/>
      <c r="AB211" s="7"/>
    </row>
    <row r="212" spans="1:28" x14ac:dyDescent="0.2">
      <c r="A212" s="7" t="s">
        <v>109</v>
      </c>
      <c r="B212" s="8" t="str">
        <f ca="1">IFERROR(__xludf.DUMMYFUNCTION("IFERROR(REGEXEXTRACT($A212, B$4), ""&lt;&gt;"")"),"3D")</f>
        <v>3D</v>
      </c>
      <c r="C212" s="7" t="str">
        <f ca="1">IFERROR(__xludf.DUMMYFUNCTION("IFERROR(REGEXEXTRACT($A212, C$4), ""&lt;&gt;"")"),"0C037F2231FFFFFF")</f>
        <v>0C037F2231FFFFFF</v>
      </c>
      <c r="D212" s="7"/>
      <c r="E212" s="7" t="str">
        <f ca="1">IFERROR(__xludf.DUMMYFUNCTION("IFERROR(REGEXEXTRACT($C212, E$4), ""&lt;&gt;"")"),"0C")</f>
        <v>0C</v>
      </c>
      <c r="F212" s="7">
        <f ca="1">IFERROR(__xludf.DUMMYFUNCTION("IFERROR(HEX2DEC(REGEXEXTRACT($C212, F$4)), ""&lt;&gt;"")"),0)</f>
        <v>0</v>
      </c>
      <c r="G212" s="7">
        <f ca="1">IFERROR(__xludf.DUMMYFUNCTION("IFERROR(HEX2DEC(REGEXEXTRACT($C212, G$4)), ""&lt;&gt;"")"),3)</f>
        <v>3</v>
      </c>
      <c r="H212" s="7"/>
      <c r="I212" s="7" t="str">
        <f ca="1">IFERROR(__xludf.DUMMYFUNCTION("IFERROR(TEXT((REGEXEXTRACT($C212, I$4)),""00""), ""&lt;&gt;"")"),"7F")</f>
        <v>7F</v>
      </c>
      <c r="J212" s="7" t="str">
        <f ca="1">IFERROR(__xludf.DUMMYFUNCTION("IFERROR(TEXT((REGEXEXTRACT($C212, J$4)),""00""), ""&lt;&gt;"")"),"22")</f>
        <v>22</v>
      </c>
      <c r="K212" s="7" t="str">
        <f ca="1">IFERROR(__xludf.DUMMYFUNCTION("IFERROR(TEXT((REGEXEXTRACT($C212, K$4)),""00""), ""&lt;&gt;"")"),"31")</f>
        <v>31</v>
      </c>
      <c r="L212" s="7" t="str">
        <f ca="1">IFERROR(__xludf.DUMMYFUNCTION("IFERROR(TEXT((REGEXEXTRACT($C212, L$4)),""00""), ""&lt;&gt;"")"),"FF")</f>
        <v>FF</v>
      </c>
      <c r="M212" s="7" t="str">
        <f ca="1">IFERROR(__xludf.DUMMYFUNCTION("IFERROR(TEXT((REGEXEXTRACT($C212, M$4)),""00""), ""&lt;&gt;"")"),"FF")</f>
        <v>FF</v>
      </c>
      <c r="N212" s="7" t="str">
        <f ca="1">IFERROR(__xludf.DUMMYFUNCTION("IFERROR(TEXT((REGEXEXTRACT($C212, N$4)),""00""), ""&lt;&gt;"")"),"FF")</f>
        <v>FF</v>
      </c>
      <c r="O212" s="7"/>
      <c r="P212" s="7" t="str">
        <f t="shared" ca="1" si="13"/>
        <v/>
      </c>
      <c r="Q212" s="7" t="str">
        <f t="shared" ca="1" si="14"/>
        <v/>
      </c>
      <c r="R212" s="7" t="str">
        <f t="shared" ca="1" si="15"/>
        <v/>
      </c>
      <c r="S212" s="7"/>
      <c r="T212" s="7" t="s">
        <v>318</v>
      </c>
      <c r="U212" s="7"/>
      <c r="V212" s="7"/>
      <c r="W212" s="7"/>
      <c r="X212" s="7"/>
      <c r="Y212" s="7"/>
      <c r="Z212" s="7"/>
      <c r="AA212" s="7"/>
      <c r="AB212" s="7"/>
    </row>
    <row r="213" spans="1:28" x14ac:dyDescent="0.2">
      <c r="A213" s="7" t="s">
        <v>110</v>
      </c>
      <c r="B213" s="8" t="str">
        <f ca="1">IFERROR(__xludf.DUMMYFUNCTION("IFERROR(REGEXEXTRACT($A213, B$4), ""&lt;&gt;"")"),"3C")</f>
        <v>3C</v>
      </c>
      <c r="C213" s="7" t="str">
        <f ca="1">IFERROR(__xludf.DUMMYFUNCTION("IFERROR(REGEXEXTRACT($A213, C$4), ""&lt;&gt;"")"),"0103226004FFFFFF")</f>
        <v>0103226004FFFFFF</v>
      </c>
      <c r="D213" s="7"/>
      <c r="E213" s="7" t="str">
        <f ca="1">IFERROR(__xludf.DUMMYFUNCTION("IFERROR(REGEXEXTRACT($C213, E$4), ""&lt;&gt;"")"),"01")</f>
        <v>01</v>
      </c>
      <c r="F213" s="7">
        <f ca="1">IFERROR(__xludf.DUMMYFUNCTION("IFERROR(HEX2DEC(REGEXEXTRACT($C213, F$4)), ""&lt;&gt;"")"),0)</f>
        <v>0</v>
      </c>
      <c r="G213" s="7">
        <f ca="1">IFERROR(__xludf.DUMMYFUNCTION("IFERROR(HEX2DEC(REGEXEXTRACT($C213, G$4)), ""&lt;&gt;"")"),3)</f>
        <v>3</v>
      </c>
      <c r="H213" s="7"/>
      <c r="I213" s="7" t="str">
        <f ca="1">IFERROR(__xludf.DUMMYFUNCTION("IFERROR(TEXT((REGEXEXTRACT($C213, I$4)),""00""), ""&lt;&gt;"")"),"22")</f>
        <v>22</v>
      </c>
      <c r="J213" s="7" t="str">
        <f ca="1">IFERROR(__xludf.DUMMYFUNCTION("IFERROR(TEXT((REGEXEXTRACT($C213, J$4)),""00""), ""&lt;&gt;"")"),"60")</f>
        <v>60</v>
      </c>
      <c r="K213" s="7" t="str">
        <f ca="1">IFERROR(__xludf.DUMMYFUNCTION("IFERROR(TEXT((REGEXEXTRACT($C213, K$4)),""00""), ""&lt;&gt;"")"),"04")</f>
        <v>04</v>
      </c>
      <c r="L213" s="7" t="str">
        <f ca="1">IFERROR(__xludf.DUMMYFUNCTION("IFERROR(TEXT((REGEXEXTRACT($C213, L$4)),""00""), ""&lt;&gt;"")"),"FF")</f>
        <v>FF</v>
      </c>
      <c r="M213" s="7" t="str">
        <f ca="1">IFERROR(__xludf.DUMMYFUNCTION("IFERROR(TEXT((REGEXEXTRACT($C213, M$4)),""00""), ""&lt;&gt;"")"),"FF")</f>
        <v>FF</v>
      </c>
      <c r="N213" s="7" t="str">
        <f ca="1">IFERROR(__xludf.DUMMYFUNCTION("IFERROR(TEXT((REGEXEXTRACT($C213, N$4)),""00""), ""&lt;&gt;"")"),"FF")</f>
        <v>FF</v>
      </c>
      <c r="O213" s="7"/>
      <c r="P213" s="7" t="str">
        <f t="shared" ca="1" si="13"/>
        <v/>
      </c>
      <c r="Q213" s="7" t="str">
        <f t="shared" ca="1" si="14"/>
        <v/>
      </c>
      <c r="R213" s="7" t="str">
        <f t="shared" ca="1" si="15"/>
        <v/>
      </c>
      <c r="S213" s="7"/>
      <c r="T213" s="7" t="s">
        <v>344</v>
      </c>
      <c r="U213" s="7"/>
      <c r="V213" s="7"/>
      <c r="W213" s="7"/>
      <c r="X213" s="7"/>
      <c r="Y213" s="7"/>
      <c r="Z213" s="7"/>
      <c r="AA213" s="7"/>
      <c r="AB213" s="7"/>
    </row>
    <row r="214" spans="1:28" x14ac:dyDescent="0.2">
      <c r="A214" s="7" t="s">
        <v>111</v>
      </c>
      <c r="B214" s="8" t="str">
        <f ca="1">IFERROR(__xludf.DUMMYFUNCTION("IFERROR(REGEXEXTRACT($A214, B$4), ""&lt;&gt;"")"),"3D")</f>
        <v>3D</v>
      </c>
      <c r="C214" s="7" t="str">
        <f ca="1">IFERROR(__xludf.DUMMYFUNCTION("IFERROR(REGEXEXTRACT($A214, C$4), ""&lt;&gt;"")"),"0106626004250000")</f>
        <v>0106626004250000</v>
      </c>
      <c r="D214" s="7"/>
      <c r="E214" s="7" t="str">
        <f ca="1">IFERROR(__xludf.DUMMYFUNCTION("IFERROR(REGEXEXTRACT($C214, E$4), ""&lt;&gt;"")"),"01")</f>
        <v>01</v>
      </c>
      <c r="F214" s="7">
        <f ca="1">IFERROR(__xludf.DUMMYFUNCTION("IFERROR(HEX2DEC(REGEXEXTRACT($C214, F$4)), ""&lt;&gt;"")"),0)</f>
        <v>0</v>
      </c>
      <c r="G214" s="7">
        <f ca="1">IFERROR(__xludf.DUMMYFUNCTION("IFERROR(HEX2DEC(REGEXEXTRACT($C214, G$4)), ""&lt;&gt;"")"),6)</f>
        <v>6</v>
      </c>
      <c r="H214" s="7"/>
      <c r="I214" s="7" t="str">
        <f ca="1">IFERROR(__xludf.DUMMYFUNCTION("IFERROR(TEXT((REGEXEXTRACT($C214, I$4)),""00""), ""&lt;&gt;"")"),"62")</f>
        <v>62</v>
      </c>
      <c r="J214" s="7" t="str">
        <f ca="1">IFERROR(__xludf.DUMMYFUNCTION("IFERROR(TEXT((REGEXEXTRACT($C214, J$4)),""00""), ""&lt;&gt;"")"),"60")</f>
        <v>60</v>
      </c>
      <c r="K214" s="7" t="str">
        <f ca="1">IFERROR(__xludf.DUMMYFUNCTION("IFERROR(TEXT((REGEXEXTRACT($C214, K$4)),""00""), ""&lt;&gt;"")"),"04")</f>
        <v>04</v>
      </c>
      <c r="L214" s="7" t="str">
        <f ca="1">IFERROR(__xludf.DUMMYFUNCTION("IFERROR(TEXT((REGEXEXTRACT($C214, L$4)),""00""), ""&lt;&gt;"")"),"25")</f>
        <v>25</v>
      </c>
      <c r="M214" s="7" t="str">
        <f ca="1">IFERROR(__xludf.DUMMYFUNCTION("IFERROR(TEXT((REGEXEXTRACT($C214, M$4)),""00""), ""&lt;&gt;"")"),"00")</f>
        <v>00</v>
      </c>
      <c r="N214" s="7" t="str">
        <f ca="1">IFERROR(__xludf.DUMMYFUNCTION("IFERROR(TEXT((REGEXEXTRACT($C214, N$4)),""00""), ""&lt;&gt;"")"),"00")</f>
        <v>00</v>
      </c>
      <c r="O214" s="7"/>
      <c r="P214" s="7" t="str">
        <f t="shared" ca="1" si="13"/>
        <v/>
      </c>
      <c r="Q214" s="7" t="str">
        <f t="shared" ca="1" si="14"/>
        <v/>
      </c>
      <c r="R214" s="7" t="str">
        <f t="shared" ca="1" si="15"/>
        <v/>
      </c>
      <c r="S214" s="7"/>
      <c r="T214" s="7" t="s">
        <v>345</v>
      </c>
      <c r="U214" s="7"/>
      <c r="V214" s="7"/>
      <c r="W214" s="7"/>
      <c r="X214" s="7"/>
      <c r="Y214" s="7"/>
      <c r="Z214" s="7"/>
      <c r="AA214" s="7"/>
      <c r="AB214" s="7"/>
    </row>
    <row r="215" spans="1:28" x14ac:dyDescent="0.2">
      <c r="A215" s="7" t="s">
        <v>32</v>
      </c>
      <c r="B215" s="8" t="str">
        <f ca="1">IFERROR(__xludf.DUMMYFUNCTION("IFERROR(REGEXEXTRACT($A215, B$4), ""&lt;&gt;"")"),"3C")</f>
        <v>3C</v>
      </c>
      <c r="C215" s="7" t="str">
        <f ca="1">IFERROR(__xludf.DUMMYFUNCTION("IFERROR(REGEXEXTRACT($A215, C$4), ""&lt;&gt;"")"),"0103223AE5FFFFFF")</f>
        <v>0103223AE5FFFFFF</v>
      </c>
      <c r="D215" s="7"/>
      <c r="E215" s="7" t="str">
        <f ca="1">IFERROR(__xludf.DUMMYFUNCTION("IFERROR(REGEXEXTRACT($C215, E$4), ""&lt;&gt;"")"),"01")</f>
        <v>01</v>
      </c>
      <c r="F215" s="7">
        <f ca="1">IFERROR(__xludf.DUMMYFUNCTION("IFERROR(HEX2DEC(REGEXEXTRACT($C215, F$4)), ""&lt;&gt;"")"),0)</f>
        <v>0</v>
      </c>
      <c r="G215" s="7">
        <f ca="1">IFERROR(__xludf.DUMMYFUNCTION("IFERROR(HEX2DEC(REGEXEXTRACT($C215, G$4)), ""&lt;&gt;"")"),3)</f>
        <v>3</v>
      </c>
      <c r="H215" s="7"/>
      <c r="I215" s="7" t="str">
        <f ca="1">IFERROR(__xludf.DUMMYFUNCTION("IFERROR(TEXT((REGEXEXTRACT($C215, I$4)),""00""), ""&lt;&gt;"")"),"22")</f>
        <v>22</v>
      </c>
      <c r="J215" s="7" t="str">
        <f ca="1">IFERROR(__xludf.DUMMYFUNCTION("IFERROR(TEXT((REGEXEXTRACT($C215, J$4)),""00""), ""&lt;&gt;"")"),"3A")</f>
        <v>3A</v>
      </c>
      <c r="K215" s="7" t="str">
        <f ca="1">IFERROR(__xludf.DUMMYFUNCTION("IFERROR(TEXT((REGEXEXTRACT($C215, K$4)),""00""), ""&lt;&gt;"")"),"E5")</f>
        <v>E5</v>
      </c>
      <c r="L215" s="7" t="str">
        <f ca="1">IFERROR(__xludf.DUMMYFUNCTION("IFERROR(TEXT((REGEXEXTRACT($C215, L$4)),""00""), ""&lt;&gt;"")"),"FF")</f>
        <v>FF</v>
      </c>
      <c r="M215" s="7" t="str">
        <f ca="1">IFERROR(__xludf.DUMMYFUNCTION("IFERROR(TEXT((REGEXEXTRACT($C215, M$4)),""00""), ""&lt;&gt;"")"),"FF")</f>
        <v>FF</v>
      </c>
      <c r="N215" s="7" t="str">
        <f ca="1">IFERROR(__xludf.DUMMYFUNCTION("IFERROR(TEXT((REGEXEXTRACT($C215, N$4)),""00""), ""&lt;&gt;"")"),"FF")</f>
        <v>FF</v>
      </c>
      <c r="O215" s="7"/>
      <c r="P215" s="7" t="str">
        <f t="shared" ca="1" si="13"/>
        <v/>
      </c>
      <c r="Q215" s="7" t="str">
        <f t="shared" ca="1" si="14"/>
        <v/>
      </c>
      <c r="R215" s="7" t="str">
        <f t="shared" ca="1" si="15"/>
        <v/>
      </c>
      <c r="S215" s="7"/>
      <c r="T215" s="7" t="s">
        <v>272</v>
      </c>
      <c r="U215" s="7"/>
      <c r="V215" s="7"/>
      <c r="W215" s="7"/>
      <c r="X215" s="7"/>
      <c r="Y215" s="7"/>
      <c r="Z215" s="7"/>
      <c r="AA215" s="7"/>
      <c r="AB215" s="7"/>
    </row>
    <row r="216" spans="1:28" x14ac:dyDescent="0.2">
      <c r="A216" s="7" t="s">
        <v>33</v>
      </c>
      <c r="B216" s="8" t="str">
        <f ca="1">IFERROR(__xludf.DUMMYFUNCTION("IFERROR(REGEXEXTRACT($A216, B$4), ""&lt;&gt;"")"),"3D")</f>
        <v>3D</v>
      </c>
      <c r="C216" s="7" t="str">
        <f ca="1">IFERROR(__xludf.DUMMYFUNCTION("IFERROR(REGEXEXTRACT($A216, C$4), ""&lt;&gt;"")"),"01100A623AE50000")</f>
        <v>01100A623AE50000</v>
      </c>
      <c r="D216" s="7"/>
      <c r="E216" s="7" t="str">
        <f ca="1">IFERROR(__xludf.DUMMYFUNCTION("IFERROR(REGEXEXTRACT($C216, E$4), ""&lt;&gt;"")"),"01")</f>
        <v>01</v>
      </c>
      <c r="F216" s="7">
        <f ca="1">IFERROR(__xludf.DUMMYFUNCTION("IFERROR(HEX2DEC(REGEXEXTRACT($C216, F$4)), ""&lt;&gt;"")"),1)</f>
        <v>1</v>
      </c>
      <c r="G216" s="7">
        <f ca="1">IFERROR(__xludf.DUMMYFUNCTION("IFERROR(HEX2DEC(REGEXEXTRACT($C216, G$4)), ""&lt;&gt;"")"),0)</f>
        <v>0</v>
      </c>
      <c r="H216" s="7"/>
      <c r="I216" s="7" t="str">
        <f ca="1">IFERROR(__xludf.DUMMYFUNCTION("IFERROR(TEXT((REGEXEXTRACT($C216, I$4)),""00""), ""&lt;&gt;"")"),"0A")</f>
        <v>0A</v>
      </c>
      <c r="J216" s="7" t="str">
        <f ca="1">IFERROR(__xludf.DUMMYFUNCTION("IFERROR(TEXT((REGEXEXTRACT($C216, J$4)),""00""), ""&lt;&gt;"")"),"62")</f>
        <v>62</v>
      </c>
      <c r="K216" s="7" t="str">
        <f ca="1">IFERROR(__xludf.DUMMYFUNCTION("IFERROR(TEXT((REGEXEXTRACT($C216, K$4)),""00""), ""&lt;&gt;"")"),"3A")</f>
        <v>3A</v>
      </c>
      <c r="L216" s="7" t="str">
        <f ca="1">IFERROR(__xludf.DUMMYFUNCTION("IFERROR(TEXT((REGEXEXTRACT($C216, L$4)),""00""), ""&lt;&gt;"")"),"E5")</f>
        <v>E5</v>
      </c>
      <c r="M216" s="7" t="str">
        <f ca="1">IFERROR(__xludf.DUMMYFUNCTION("IFERROR(TEXT((REGEXEXTRACT($C216, M$4)),""00""), ""&lt;&gt;"")"),"00")</f>
        <v>00</v>
      </c>
      <c r="N216" s="7" t="str">
        <f ca="1">IFERROR(__xludf.DUMMYFUNCTION("IFERROR(TEXT((REGEXEXTRACT($C216, N$4)),""00""), ""&lt;&gt;"")"),"00")</f>
        <v>00</v>
      </c>
      <c r="O216" s="7"/>
      <c r="P216" s="7" t="str">
        <f t="shared" ca="1" si="13"/>
        <v/>
      </c>
      <c r="Q216" s="7" t="str">
        <f t="shared" ca="1" si="14"/>
        <v/>
      </c>
      <c r="R216" s="7" t="str">
        <f t="shared" ca="1" si="15"/>
        <v/>
      </c>
      <c r="S216" s="7"/>
      <c r="T216" s="7" t="s">
        <v>273</v>
      </c>
      <c r="U216" s="7"/>
      <c r="V216" s="7"/>
      <c r="W216" s="7"/>
      <c r="X216" s="7"/>
      <c r="Y216" s="7"/>
      <c r="Z216" s="7"/>
      <c r="AA216" s="7"/>
      <c r="AB216" s="7"/>
    </row>
    <row r="217" spans="1:28" x14ac:dyDescent="0.2">
      <c r="A217" s="7" t="s">
        <v>34</v>
      </c>
      <c r="B217" s="8" t="str">
        <f ca="1">IFERROR(__xludf.DUMMYFUNCTION("IFERROR(REGEXEXTRACT($A217, B$4), ""&lt;&gt;"")"),"3D")</f>
        <v>3D</v>
      </c>
      <c r="C217" s="7" t="str">
        <f ca="1">IFERROR(__xludf.DUMMYFUNCTION("IFERROR(REGEXEXTRACT($A217, C$4), ""&lt;&gt;"")"),"01210000000000FF")</f>
        <v>01210000000000FF</v>
      </c>
      <c r="D217" s="7"/>
      <c r="E217" s="7" t="str">
        <f ca="1">IFERROR(__xludf.DUMMYFUNCTION("IFERROR(REGEXEXTRACT($C217, E$4), ""&lt;&gt;"")"),"01")</f>
        <v>01</v>
      </c>
      <c r="F217" s="7">
        <f ca="1">IFERROR(__xludf.DUMMYFUNCTION("IFERROR(HEX2DEC(REGEXEXTRACT($C217, F$4)), ""&lt;&gt;"")"),2)</f>
        <v>2</v>
      </c>
      <c r="G217" s="7">
        <f ca="1">IFERROR(__xludf.DUMMYFUNCTION("IFERROR(HEX2DEC(REGEXEXTRACT($C217, G$4)), ""&lt;&gt;"")"),1)</f>
        <v>1</v>
      </c>
      <c r="H217" s="7"/>
      <c r="I217" s="7" t="str">
        <f ca="1">IFERROR(__xludf.DUMMYFUNCTION("IFERROR(TEXT((REGEXEXTRACT($C217, I$4)),""00""), ""&lt;&gt;"")"),"00")</f>
        <v>00</v>
      </c>
      <c r="J217" s="7" t="str">
        <f ca="1">IFERROR(__xludf.DUMMYFUNCTION("IFERROR(TEXT((REGEXEXTRACT($C217, J$4)),""00""), ""&lt;&gt;"")"),"00")</f>
        <v>00</v>
      </c>
      <c r="K217" s="7" t="str">
        <f ca="1">IFERROR(__xludf.DUMMYFUNCTION("IFERROR(TEXT((REGEXEXTRACT($C217, K$4)),""00""), ""&lt;&gt;"")"),"00")</f>
        <v>00</v>
      </c>
      <c r="L217" s="7" t="str">
        <f ca="1">IFERROR(__xludf.DUMMYFUNCTION("IFERROR(TEXT((REGEXEXTRACT($C217, L$4)),""00""), ""&lt;&gt;"")"),"00")</f>
        <v>00</v>
      </c>
      <c r="M217" s="7" t="str">
        <f ca="1">IFERROR(__xludf.DUMMYFUNCTION("IFERROR(TEXT((REGEXEXTRACT($C217, M$4)),""00""), ""&lt;&gt;"")"),"00")</f>
        <v>00</v>
      </c>
      <c r="N217" s="7" t="str">
        <f ca="1">IFERROR(__xludf.DUMMYFUNCTION("IFERROR(TEXT((REGEXEXTRACT($C217, N$4)),""00""), ""&lt;&gt;"")"),"FF")</f>
        <v>FF</v>
      </c>
      <c r="O217" s="7"/>
      <c r="P217" s="7" t="str">
        <f t="shared" ca="1" si="13"/>
        <v/>
      </c>
      <c r="Q217" s="7" t="str">
        <f t="shared" ca="1" si="14"/>
        <v/>
      </c>
      <c r="R217" s="7" t="str">
        <f t="shared" ca="1" si="15"/>
        <v/>
      </c>
      <c r="S217" s="7"/>
      <c r="T217" s="7" t="s">
        <v>274</v>
      </c>
      <c r="U217" s="7"/>
      <c r="V217" s="7"/>
      <c r="W217" s="7"/>
      <c r="X217" s="7"/>
      <c r="Y217" s="7"/>
      <c r="Z217" s="7"/>
      <c r="AA217" s="7"/>
      <c r="AB217" s="7"/>
    </row>
    <row r="218" spans="1:28" x14ac:dyDescent="0.2">
      <c r="A218" s="7" t="s">
        <v>35</v>
      </c>
      <c r="B218" s="8" t="str">
        <f ca="1">IFERROR(__xludf.DUMMYFUNCTION("IFERROR(REGEXEXTRACT($A218, B$4), ""&lt;&gt;"")"),"3C")</f>
        <v>3C</v>
      </c>
      <c r="C218" s="7" t="str">
        <f ca="1">IFERROR(__xludf.DUMMYFUNCTION("IFERROR(REGEXEXTRACT($A218, C$4), ""&lt;&gt;"")"),"0103223AE6FFFFFF")</f>
        <v>0103223AE6FFFFFF</v>
      </c>
      <c r="D218" s="7"/>
      <c r="E218" s="7" t="str">
        <f ca="1">IFERROR(__xludf.DUMMYFUNCTION("IFERROR(REGEXEXTRACT($C218, E$4), ""&lt;&gt;"")"),"01")</f>
        <v>01</v>
      </c>
      <c r="F218" s="7">
        <f ca="1">IFERROR(__xludf.DUMMYFUNCTION("IFERROR(HEX2DEC(REGEXEXTRACT($C218, F$4)), ""&lt;&gt;"")"),0)</f>
        <v>0</v>
      </c>
      <c r="G218" s="7">
        <f ca="1">IFERROR(__xludf.DUMMYFUNCTION("IFERROR(HEX2DEC(REGEXEXTRACT($C218, G$4)), ""&lt;&gt;"")"),3)</f>
        <v>3</v>
      </c>
      <c r="H218" s="7"/>
      <c r="I218" s="7" t="str">
        <f ca="1">IFERROR(__xludf.DUMMYFUNCTION("IFERROR(TEXT((REGEXEXTRACT($C218, I$4)),""00""), ""&lt;&gt;"")"),"22")</f>
        <v>22</v>
      </c>
      <c r="J218" s="7" t="str">
        <f ca="1">IFERROR(__xludf.DUMMYFUNCTION("IFERROR(TEXT((REGEXEXTRACT($C218, J$4)),""00""), ""&lt;&gt;"")"),"3A")</f>
        <v>3A</v>
      </c>
      <c r="K218" s="7" t="str">
        <f ca="1">IFERROR(__xludf.DUMMYFUNCTION("IFERROR(TEXT((REGEXEXTRACT($C218, K$4)),""00""), ""&lt;&gt;"")"),"E6")</f>
        <v>E6</v>
      </c>
      <c r="L218" s="7" t="str">
        <f ca="1">IFERROR(__xludf.DUMMYFUNCTION("IFERROR(TEXT((REGEXEXTRACT($C218, L$4)),""00""), ""&lt;&gt;"")"),"FF")</f>
        <v>FF</v>
      </c>
      <c r="M218" s="7" t="str">
        <f ca="1">IFERROR(__xludf.DUMMYFUNCTION("IFERROR(TEXT((REGEXEXTRACT($C218, M$4)),""00""), ""&lt;&gt;"")"),"FF")</f>
        <v>FF</v>
      </c>
      <c r="N218" s="7" t="str">
        <f ca="1">IFERROR(__xludf.DUMMYFUNCTION("IFERROR(TEXT((REGEXEXTRACT($C218, N$4)),""00""), ""&lt;&gt;"")"),"FF")</f>
        <v>FF</v>
      </c>
      <c r="O218" s="7"/>
      <c r="P218" s="7" t="str">
        <f t="shared" ca="1" si="13"/>
        <v/>
      </c>
      <c r="Q218" s="7" t="str">
        <f t="shared" ca="1" si="14"/>
        <v/>
      </c>
      <c r="R218" s="7" t="str">
        <f t="shared" ca="1" si="15"/>
        <v/>
      </c>
      <c r="S218" s="7"/>
      <c r="T218" s="7" t="s">
        <v>275</v>
      </c>
      <c r="U218" s="7"/>
      <c r="V218" s="7"/>
      <c r="W218" s="7"/>
      <c r="X218" s="7"/>
      <c r="Y218" s="7"/>
      <c r="Z218" s="7"/>
      <c r="AA218" s="7"/>
      <c r="AB218" s="7"/>
    </row>
    <row r="219" spans="1:28" x14ac:dyDescent="0.2">
      <c r="A219" s="7" t="s">
        <v>36</v>
      </c>
      <c r="B219" s="8" t="str">
        <f ca="1">IFERROR(__xludf.DUMMYFUNCTION("IFERROR(REGEXEXTRACT($A219, B$4), ""&lt;&gt;"")"),"3D")</f>
        <v>3D</v>
      </c>
      <c r="C219" s="7" t="str">
        <f ca="1">IFERROR(__xludf.DUMMYFUNCTION("IFERROR(REGEXEXTRACT($A219, C$4), ""&lt;&gt;"")"),"01100A623AE60000")</f>
        <v>01100A623AE60000</v>
      </c>
      <c r="D219" s="7"/>
      <c r="E219" s="7" t="str">
        <f ca="1">IFERROR(__xludf.DUMMYFUNCTION("IFERROR(REGEXEXTRACT($C219, E$4), ""&lt;&gt;"")"),"01")</f>
        <v>01</v>
      </c>
      <c r="F219" s="7">
        <f ca="1">IFERROR(__xludf.DUMMYFUNCTION("IFERROR(HEX2DEC(REGEXEXTRACT($C219, F$4)), ""&lt;&gt;"")"),1)</f>
        <v>1</v>
      </c>
      <c r="G219" s="7">
        <f ca="1">IFERROR(__xludf.DUMMYFUNCTION("IFERROR(HEX2DEC(REGEXEXTRACT($C219, G$4)), ""&lt;&gt;"")"),0)</f>
        <v>0</v>
      </c>
      <c r="H219" s="7"/>
      <c r="I219" s="7" t="str">
        <f ca="1">IFERROR(__xludf.DUMMYFUNCTION("IFERROR(TEXT((REGEXEXTRACT($C219, I$4)),""00""), ""&lt;&gt;"")"),"0A")</f>
        <v>0A</v>
      </c>
      <c r="J219" s="7" t="str">
        <f ca="1">IFERROR(__xludf.DUMMYFUNCTION("IFERROR(TEXT((REGEXEXTRACT($C219, J$4)),""00""), ""&lt;&gt;"")"),"62")</f>
        <v>62</v>
      </c>
      <c r="K219" s="7" t="str">
        <f ca="1">IFERROR(__xludf.DUMMYFUNCTION("IFERROR(TEXT((REGEXEXTRACT($C219, K$4)),""00""), ""&lt;&gt;"")"),"3A")</f>
        <v>3A</v>
      </c>
      <c r="L219" s="7" t="str">
        <f ca="1">IFERROR(__xludf.DUMMYFUNCTION("IFERROR(TEXT((REGEXEXTRACT($C219, L$4)),""00""), ""&lt;&gt;"")"),"E6")</f>
        <v>E6</v>
      </c>
      <c r="M219" s="7" t="str">
        <f ca="1">IFERROR(__xludf.DUMMYFUNCTION("IFERROR(TEXT((REGEXEXTRACT($C219, M$4)),""00""), ""&lt;&gt;"")"),"00")</f>
        <v>00</v>
      </c>
      <c r="N219" s="7" t="str">
        <f ca="1">IFERROR(__xludf.DUMMYFUNCTION("IFERROR(TEXT((REGEXEXTRACT($C219, N$4)),""00""), ""&lt;&gt;"")"),"00")</f>
        <v>00</v>
      </c>
      <c r="O219" s="7"/>
      <c r="P219" s="7" t="str">
        <f t="shared" ca="1" si="13"/>
        <v/>
      </c>
      <c r="Q219" s="7" t="str">
        <f t="shared" ca="1" si="14"/>
        <v/>
      </c>
      <c r="R219" s="7" t="str">
        <f t="shared" ca="1" si="15"/>
        <v/>
      </c>
      <c r="S219" s="7"/>
      <c r="T219" s="7" t="s">
        <v>276</v>
      </c>
      <c r="U219" s="7"/>
      <c r="V219" s="7"/>
      <c r="W219" s="7"/>
      <c r="X219" s="7"/>
      <c r="Y219" s="7"/>
      <c r="Z219" s="7"/>
      <c r="AA219" s="7"/>
      <c r="AB219" s="7"/>
    </row>
    <row r="220" spans="1:28" x14ac:dyDescent="0.2">
      <c r="A220" s="7" t="s">
        <v>34</v>
      </c>
      <c r="B220" s="8" t="str">
        <f ca="1">IFERROR(__xludf.DUMMYFUNCTION("IFERROR(REGEXEXTRACT($A220, B$4), ""&lt;&gt;"")"),"3D")</f>
        <v>3D</v>
      </c>
      <c r="C220" s="7" t="str">
        <f ca="1">IFERROR(__xludf.DUMMYFUNCTION("IFERROR(REGEXEXTRACT($A220, C$4), ""&lt;&gt;"")"),"01210000000000FF")</f>
        <v>01210000000000FF</v>
      </c>
      <c r="D220" s="7"/>
      <c r="E220" s="7" t="str">
        <f ca="1">IFERROR(__xludf.DUMMYFUNCTION("IFERROR(REGEXEXTRACT($C220, E$4), ""&lt;&gt;"")"),"01")</f>
        <v>01</v>
      </c>
      <c r="F220" s="7">
        <f ca="1">IFERROR(__xludf.DUMMYFUNCTION("IFERROR(HEX2DEC(REGEXEXTRACT($C220, F$4)), ""&lt;&gt;"")"),2)</f>
        <v>2</v>
      </c>
      <c r="G220" s="7">
        <f ca="1">IFERROR(__xludf.DUMMYFUNCTION("IFERROR(HEX2DEC(REGEXEXTRACT($C220, G$4)), ""&lt;&gt;"")"),1)</f>
        <v>1</v>
      </c>
      <c r="H220" s="7"/>
      <c r="I220" s="7" t="str">
        <f ca="1">IFERROR(__xludf.DUMMYFUNCTION("IFERROR(TEXT((REGEXEXTRACT($C220, I$4)),""00""), ""&lt;&gt;"")"),"00")</f>
        <v>00</v>
      </c>
      <c r="J220" s="7" t="str">
        <f ca="1">IFERROR(__xludf.DUMMYFUNCTION("IFERROR(TEXT((REGEXEXTRACT($C220, J$4)),""00""), ""&lt;&gt;"")"),"00")</f>
        <v>00</v>
      </c>
      <c r="K220" s="7" t="str">
        <f ca="1">IFERROR(__xludf.DUMMYFUNCTION("IFERROR(TEXT((REGEXEXTRACT($C220, K$4)),""00""), ""&lt;&gt;"")"),"00")</f>
        <v>00</v>
      </c>
      <c r="L220" s="7" t="str">
        <f ca="1">IFERROR(__xludf.DUMMYFUNCTION("IFERROR(TEXT((REGEXEXTRACT($C220, L$4)),""00""), ""&lt;&gt;"")"),"00")</f>
        <v>00</v>
      </c>
      <c r="M220" s="7" t="str">
        <f ca="1">IFERROR(__xludf.DUMMYFUNCTION("IFERROR(TEXT((REGEXEXTRACT($C220, M$4)),""00""), ""&lt;&gt;"")"),"00")</f>
        <v>00</v>
      </c>
      <c r="N220" s="7" t="str">
        <f ca="1">IFERROR(__xludf.DUMMYFUNCTION("IFERROR(TEXT((REGEXEXTRACT($C220, N$4)),""00""), ""&lt;&gt;"")"),"FF")</f>
        <v>FF</v>
      </c>
      <c r="O220" s="7"/>
      <c r="P220" s="7" t="str">
        <f t="shared" ca="1" si="13"/>
        <v/>
      </c>
      <c r="Q220" s="7" t="str">
        <f t="shared" ca="1" si="14"/>
        <v/>
      </c>
      <c r="R220" s="7" t="str">
        <f t="shared" ca="1" si="15"/>
        <v/>
      </c>
      <c r="S220" s="7"/>
      <c r="T220" s="7" t="s">
        <v>274</v>
      </c>
      <c r="U220" s="7"/>
      <c r="V220" s="7"/>
      <c r="W220" s="7"/>
      <c r="X220" s="7"/>
      <c r="Y220" s="7"/>
      <c r="Z220" s="7"/>
      <c r="AA220" s="7"/>
      <c r="AB220" s="7"/>
    </row>
    <row r="221" spans="1:28" x14ac:dyDescent="0.2">
      <c r="A221" s="7" t="s">
        <v>37</v>
      </c>
      <c r="B221" s="8" t="str">
        <f ca="1">IFERROR(__xludf.DUMMYFUNCTION("IFERROR(REGEXEXTRACT($A221, B$4), ""&lt;&gt;"")"),"3C")</f>
        <v>3C</v>
      </c>
      <c r="C221" s="7" t="str">
        <f ca="1">IFERROR(__xludf.DUMMYFUNCTION("IFERROR(REGEXEXTRACT($A221, C$4), ""&lt;&gt;"")"),"0103223AE7FFFFFF")</f>
        <v>0103223AE7FFFFFF</v>
      </c>
      <c r="D221" s="7"/>
      <c r="E221" s="7" t="str">
        <f ca="1">IFERROR(__xludf.DUMMYFUNCTION("IFERROR(REGEXEXTRACT($C221, E$4), ""&lt;&gt;"")"),"01")</f>
        <v>01</v>
      </c>
      <c r="F221" s="7">
        <f ca="1">IFERROR(__xludf.DUMMYFUNCTION("IFERROR(HEX2DEC(REGEXEXTRACT($C221, F$4)), ""&lt;&gt;"")"),0)</f>
        <v>0</v>
      </c>
      <c r="G221" s="7">
        <f ca="1">IFERROR(__xludf.DUMMYFUNCTION("IFERROR(HEX2DEC(REGEXEXTRACT($C221, G$4)), ""&lt;&gt;"")"),3)</f>
        <v>3</v>
      </c>
      <c r="H221" s="7"/>
      <c r="I221" s="7" t="str">
        <f ca="1">IFERROR(__xludf.DUMMYFUNCTION("IFERROR(TEXT((REGEXEXTRACT($C221, I$4)),""00""), ""&lt;&gt;"")"),"22")</f>
        <v>22</v>
      </c>
      <c r="J221" s="7" t="str">
        <f ca="1">IFERROR(__xludf.DUMMYFUNCTION("IFERROR(TEXT((REGEXEXTRACT($C221, J$4)),""00""), ""&lt;&gt;"")"),"3A")</f>
        <v>3A</v>
      </c>
      <c r="K221" s="7" t="str">
        <f ca="1">IFERROR(__xludf.DUMMYFUNCTION("IFERROR(TEXT((REGEXEXTRACT($C221, K$4)),""00""), ""&lt;&gt;"")"),"E7")</f>
        <v>E7</v>
      </c>
      <c r="L221" s="7" t="str">
        <f ca="1">IFERROR(__xludf.DUMMYFUNCTION("IFERROR(TEXT((REGEXEXTRACT($C221, L$4)),""00""), ""&lt;&gt;"")"),"FF")</f>
        <v>FF</v>
      </c>
      <c r="M221" s="7" t="str">
        <f ca="1">IFERROR(__xludf.DUMMYFUNCTION("IFERROR(TEXT((REGEXEXTRACT($C221, M$4)),""00""), ""&lt;&gt;"")"),"FF")</f>
        <v>FF</v>
      </c>
      <c r="N221" s="7" t="str">
        <f ca="1">IFERROR(__xludf.DUMMYFUNCTION("IFERROR(TEXT((REGEXEXTRACT($C221, N$4)),""00""), ""&lt;&gt;"")"),"FF")</f>
        <v>FF</v>
      </c>
      <c r="O221" s="7"/>
      <c r="P221" s="7" t="str">
        <f t="shared" ca="1" si="13"/>
        <v/>
      </c>
      <c r="Q221" s="7" t="str">
        <f t="shared" ca="1" si="14"/>
        <v/>
      </c>
      <c r="R221" s="7" t="str">
        <f t="shared" ca="1" si="15"/>
        <v/>
      </c>
      <c r="S221" s="7"/>
      <c r="T221" s="7" t="s">
        <v>277</v>
      </c>
      <c r="U221" s="7"/>
      <c r="V221" s="7"/>
      <c r="W221" s="7"/>
      <c r="X221" s="7"/>
      <c r="Y221" s="7"/>
      <c r="Z221" s="7"/>
      <c r="AA221" s="7"/>
      <c r="AB221" s="7"/>
    </row>
    <row r="222" spans="1:28" x14ac:dyDescent="0.2">
      <c r="A222" s="7" t="s">
        <v>38</v>
      </c>
      <c r="B222" s="8" t="str">
        <f ca="1">IFERROR(__xludf.DUMMYFUNCTION("IFERROR(REGEXEXTRACT($A222, B$4), ""&lt;&gt;"")"),"3D")</f>
        <v>3D</v>
      </c>
      <c r="C222" s="7" t="str">
        <f ca="1">IFERROR(__xludf.DUMMYFUNCTION("IFERROR(REGEXEXTRACT($A222, C$4), ""&lt;&gt;"")"),"01100A623AE70000")</f>
        <v>01100A623AE70000</v>
      </c>
      <c r="D222" s="7"/>
      <c r="E222" s="7" t="str">
        <f ca="1">IFERROR(__xludf.DUMMYFUNCTION("IFERROR(REGEXEXTRACT($C222, E$4), ""&lt;&gt;"")"),"01")</f>
        <v>01</v>
      </c>
      <c r="F222" s="7">
        <f ca="1">IFERROR(__xludf.DUMMYFUNCTION("IFERROR(HEX2DEC(REGEXEXTRACT($C222, F$4)), ""&lt;&gt;"")"),1)</f>
        <v>1</v>
      </c>
      <c r="G222" s="7">
        <f ca="1">IFERROR(__xludf.DUMMYFUNCTION("IFERROR(HEX2DEC(REGEXEXTRACT($C222, G$4)), ""&lt;&gt;"")"),0)</f>
        <v>0</v>
      </c>
      <c r="H222" s="7"/>
      <c r="I222" s="7" t="str">
        <f ca="1">IFERROR(__xludf.DUMMYFUNCTION("IFERROR(TEXT((REGEXEXTRACT($C222, I$4)),""00""), ""&lt;&gt;"")"),"0A")</f>
        <v>0A</v>
      </c>
      <c r="J222" s="7" t="str">
        <f ca="1">IFERROR(__xludf.DUMMYFUNCTION("IFERROR(TEXT((REGEXEXTRACT($C222, J$4)),""00""), ""&lt;&gt;"")"),"62")</f>
        <v>62</v>
      </c>
      <c r="K222" s="7" t="str">
        <f ca="1">IFERROR(__xludf.DUMMYFUNCTION("IFERROR(TEXT((REGEXEXTRACT($C222, K$4)),""00""), ""&lt;&gt;"")"),"3A")</f>
        <v>3A</v>
      </c>
      <c r="L222" s="7" t="str">
        <f ca="1">IFERROR(__xludf.DUMMYFUNCTION("IFERROR(TEXT((REGEXEXTRACT($C222, L$4)),""00""), ""&lt;&gt;"")"),"E7")</f>
        <v>E7</v>
      </c>
      <c r="M222" s="7" t="str">
        <f ca="1">IFERROR(__xludf.DUMMYFUNCTION("IFERROR(TEXT((REGEXEXTRACT($C222, M$4)),""00""), ""&lt;&gt;"")"),"00")</f>
        <v>00</v>
      </c>
      <c r="N222" s="7" t="str">
        <f ca="1">IFERROR(__xludf.DUMMYFUNCTION("IFERROR(TEXT((REGEXEXTRACT($C222, N$4)),""00""), ""&lt;&gt;"")"),"00")</f>
        <v>00</v>
      </c>
      <c r="O222" s="7"/>
      <c r="P222" s="7" t="str">
        <f t="shared" ca="1" si="13"/>
        <v/>
      </c>
      <c r="Q222" s="7" t="str">
        <f t="shared" ca="1" si="14"/>
        <v/>
      </c>
      <c r="R222" s="7" t="str">
        <f t="shared" ca="1" si="15"/>
        <v/>
      </c>
      <c r="S222" s="7"/>
      <c r="T222" s="7" t="s">
        <v>278</v>
      </c>
      <c r="U222" s="7"/>
      <c r="V222" s="7"/>
      <c r="W222" s="7"/>
      <c r="X222" s="7"/>
      <c r="Y222" s="7"/>
      <c r="Z222" s="7"/>
      <c r="AA222" s="7"/>
      <c r="AB222" s="7"/>
    </row>
    <row r="223" spans="1:28" x14ac:dyDescent="0.2">
      <c r="A223" s="7" t="s">
        <v>34</v>
      </c>
      <c r="B223" s="8" t="str">
        <f ca="1">IFERROR(__xludf.DUMMYFUNCTION("IFERROR(REGEXEXTRACT($A223, B$4), ""&lt;&gt;"")"),"3D")</f>
        <v>3D</v>
      </c>
      <c r="C223" s="7" t="str">
        <f ca="1">IFERROR(__xludf.DUMMYFUNCTION("IFERROR(REGEXEXTRACT($A223, C$4), ""&lt;&gt;"")"),"01210000000000FF")</f>
        <v>01210000000000FF</v>
      </c>
      <c r="D223" s="7"/>
      <c r="E223" s="7" t="str">
        <f ca="1">IFERROR(__xludf.DUMMYFUNCTION("IFERROR(REGEXEXTRACT($C223, E$4), ""&lt;&gt;"")"),"01")</f>
        <v>01</v>
      </c>
      <c r="F223" s="7">
        <f ca="1">IFERROR(__xludf.DUMMYFUNCTION("IFERROR(HEX2DEC(REGEXEXTRACT($C223, F$4)), ""&lt;&gt;"")"),2)</f>
        <v>2</v>
      </c>
      <c r="G223" s="7">
        <f ca="1">IFERROR(__xludf.DUMMYFUNCTION("IFERROR(HEX2DEC(REGEXEXTRACT($C223, G$4)), ""&lt;&gt;"")"),1)</f>
        <v>1</v>
      </c>
      <c r="H223" s="7"/>
      <c r="I223" s="7" t="str">
        <f ca="1">IFERROR(__xludf.DUMMYFUNCTION("IFERROR(TEXT((REGEXEXTRACT($C223, I$4)),""00""), ""&lt;&gt;"")"),"00")</f>
        <v>00</v>
      </c>
      <c r="J223" s="7" t="str">
        <f ca="1">IFERROR(__xludf.DUMMYFUNCTION("IFERROR(TEXT((REGEXEXTRACT($C223, J$4)),""00""), ""&lt;&gt;"")"),"00")</f>
        <v>00</v>
      </c>
      <c r="K223" s="7" t="str">
        <f ca="1">IFERROR(__xludf.DUMMYFUNCTION("IFERROR(TEXT((REGEXEXTRACT($C223, K$4)),""00""), ""&lt;&gt;"")"),"00")</f>
        <v>00</v>
      </c>
      <c r="L223" s="7" t="str">
        <f ca="1">IFERROR(__xludf.DUMMYFUNCTION("IFERROR(TEXT((REGEXEXTRACT($C223, L$4)),""00""), ""&lt;&gt;"")"),"00")</f>
        <v>00</v>
      </c>
      <c r="M223" s="7" t="str">
        <f ca="1">IFERROR(__xludf.DUMMYFUNCTION("IFERROR(TEXT((REGEXEXTRACT($C223, M$4)),""00""), ""&lt;&gt;"")"),"00")</f>
        <v>00</v>
      </c>
      <c r="N223" s="7" t="str">
        <f ca="1">IFERROR(__xludf.DUMMYFUNCTION("IFERROR(TEXT((REGEXEXTRACT($C223, N$4)),""00""), ""&lt;&gt;"")"),"FF")</f>
        <v>FF</v>
      </c>
      <c r="O223" s="7"/>
      <c r="P223" s="7" t="str">
        <f t="shared" ca="1" si="13"/>
        <v/>
      </c>
      <c r="Q223" s="7" t="str">
        <f t="shared" ca="1" si="14"/>
        <v/>
      </c>
      <c r="R223" s="7" t="str">
        <f t="shared" ca="1" si="15"/>
        <v/>
      </c>
      <c r="S223" s="7"/>
      <c r="T223" s="7" t="s">
        <v>274</v>
      </c>
      <c r="U223" s="7"/>
      <c r="V223" s="7"/>
      <c r="W223" s="7"/>
      <c r="X223" s="7"/>
      <c r="Y223" s="7"/>
      <c r="Z223" s="7"/>
      <c r="AA223" s="7"/>
      <c r="AB223" s="7"/>
    </row>
    <row r="224" spans="1:28" x14ac:dyDescent="0.2">
      <c r="A224" s="7" t="s">
        <v>39</v>
      </c>
      <c r="B224" s="8" t="str">
        <f ca="1">IFERROR(__xludf.DUMMYFUNCTION("IFERROR(REGEXEXTRACT($A224, B$4), ""&lt;&gt;"")"),"3C")</f>
        <v>3C</v>
      </c>
      <c r="C224" s="7" t="str">
        <f ca="1">IFERROR(__xludf.DUMMYFUNCTION("IFERROR(REGEXEXTRACT($A224, C$4), ""&lt;&gt;"")"),"0103223AE8FFFFFF")</f>
        <v>0103223AE8FFFFFF</v>
      </c>
      <c r="D224" s="7"/>
      <c r="E224" s="7" t="str">
        <f ca="1">IFERROR(__xludf.DUMMYFUNCTION("IFERROR(REGEXEXTRACT($C224, E$4), ""&lt;&gt;"")"),"01")</f>
        <v>01</v>
      </c>
      <c r="F224" s="7">
        <f ca="1">IFERROR(__xludf.DUMMYFUNCTION("IFERROR(HEX2DEC(REGEXEXTRACT($C224, F$4)), ""&lt;&gt;"")"),0)</f>
        <v>0</v>
      </c>
      <c r="G224" s="7">
        <f ca="1">IFERROR(__xludf.DUMMYFUNCTION("IFERROR(HEX2DEC(REGEXEXTRACT($C224, G$4)), ""&lt;&gt;"")"),3)</f>
        <v>3</v>
      </c>
      <c r="H224" s="7"/>
      <c r="I224" s="7" t="str">
        <f ca="1">IFERROR(__xludf.DUMMYFUNCTION("IFERROR(TEXT((REGEXEXTRACT($C224, I$4)),""00""), ""&lt;&gt;"")"),"22")</f>
        <v>22</v>
      </c>
      <c r="J224" s="7" t="str">
        <f ca="1">IFERROR(__xludf.DUMMYFUNCTION("IFERROR(TEXT((REGEXEXTRACT($C224, J$4)),""00""), ""&lt;&gt;"")"),"3A")</f>
        <v>3A</v>
      </c>
      <c r="K224" s="7" t="str">
        <f ca="1">IFERROR(__xludf.DUMMYFUNCTION("IFERROR(TEXT((REGEXEXTRACT($C224, K$4)),""00""), ""&lt;&gt;"")"),"E8")</f>
        <v>E8</v>
      </c>
      <c r="L224" s="7" t="str">
        <f ca="1">IFERROR(__xludf.DUMMYFUNCTION("IFERROR(TEXT((REGEXEXTRACT($C224, L$4)),""00""), ""&lt;&gt;"")"),"FF")</f>
        <v>FF</v>
      </c>
      <c r="M224" s="7" t="str">
        <f ca="1">IFERROR(__xludf.DUMMYFUNCTION("IFERROR(TEXT((REGEXEXTRACT($C224, M$4)),""00""), ""&lt;&gt;"")"),"FF")</f>
        <v>FF</v>
      </c>
      <c r="N224" s="7" t="str">
        <f ca="1">IFERROR(__xludf.DUMMYFUNCTION("IFERROR(TEXT((REGEXEXTRACT($C224, N$4)),""00""), ""&lt;&gt;"")"),"FF")</f>
        <v>FF</v>
      </c>
      <c r="O224" s="7"/>
      <c r="P224" s="7" t="str">
        <f t="shared" ca="1" si="13"/>
        <v/>
      </c>
      <c r="Q224" s="7" t="str">
        <f t="shared" ca="1" si="14"/>
        <v/>
      </c>
      <c r="R224" s="7" t="str">
        <f t="shared" ca="1" si="15"/>
        <v/>
      </c>
      <c r="S224" s="7"/>
      <c r="T224" s="7" t="s">
        <v>279</v>
      </c>
      <c r="U224" s="7"/>
      <c r="V224" s="7"/>
      <c r="W224" s="7"/>
      <c r="X224" s="7"/>
      <c r="Y224" s="7"/>
      <c r="Z224" s="7"/>
      <c r="AA224" s="7"/>
      <c r="AB224" s="7"/>
    </row>
    <row r="225" spans="1:28" x14ac:dyDescent="0.2">
      <c r="A225" s="7" t="s">
        <v>40</v>
      </c>
      <c r="B225" s="8" t="str">
        <f ca="1">IFERROR(__xludf.DUMMYFUNCTION("IFERROR(REGEXEXTRACT($A225, B$4), ""&lt;&gt;"")"),"3D")</f>
        <v>3D</v>
      </c>
      <c r="C225" s="7" t="str">
        <f ca="1">IFERROR(__xludf.DUMMYFUNCTION("IFERROR(REGEXEXTRACT($A225, C$4), ""&lt;&gt;"")"),"01037F2278FFFFFF")</f>
        <v>01037F2278FFFFFF</v>
      </c>
      <c r="D225" s="7"/>
      <c r="E225" s="7" t="str">
        <f ca="1">IFERROR(__xludf.DUMMYFUNCTION("IFERROR(REGEXEXTRACT($C225, E$4), ""&lt;&gt;"")"),"01")</f>
        <v>01</v>
      </c>
      <c r="F225" s="7">
        <f ca="1">IFERROR(__xludf.DUMMYFUNCTION("IFERROR(HEX2DEC(REGEXEXTRACT($C225, F$4)), ""&lt;&gt;"")"),0)</f>
        <v>0</v>
      </c>
      <c r="G225" s="7">
        <f ca="1">IFERROR(__xludf.DUMMYFUNCTION("IFERROR(HEX2DEC(REGEXEXTRACT($C225, G$4)), ""&lt;&gt;"")"),3)</f>
        <v>3</v>
      </c>
      <c r="H225" s="7"/>
      <c r="I225" s="7" t="str">
        <f ca="1">IFERROR(__xludf.DUMMYFUNCTION("IFERROR(TEXT((REGEXEXTRACT($C225, I$4)),""00""), ""&lt;&gt;"")"),"7F")</f>
        <v>7F</v>
      </c>
      <c r="J225" s="7" t="str">
        <f ca="1">IFERROR(__xludf.DUMMYFUNCTION("IFERROR(TEXT((REGEXEXTRACT($C225, J$4)),""00""), ""&lt;&gt;"")"),"22")</f>
        <v>22</v>
      </c>
      <c r="K225" s="7" t="str">
        <f ca="1">IFERROR(__xludf.DUMMYFUNCTION("IFERROR(TEXT((REGEXEXTRACT($C225, K$4)),""00""), ""&lt;&gt;"")"),"78")</f>
        <v>78</v>
      </c>
      <c r="L225" s="7" t="str">
        <f ca="1">IFERROR(__xludf.DUMMYFUNCTION("IFERROR(TEXT((REGEXEXTRACT($C225, L$4)),""00""), ""&lt;&gt;"")"),"FF")</f>
        <v>FF</v>
      </c>
      <c r="M225" s="7" t="str">
        <f ca="1">IFERROR(__xludf.DUMMYFUNCTION("IFERROR(TEXT((REGEXEXTRACT($C225, M$4)),""00""), ""&lt;&gt;"")"),"FF")</f>
        <v>FF</v>
      </c>
      <c r="N225" s="7" t="str">
        <f ca="1">IFERROR(__xludf.DUMMYFUNCTION("IFERROR(TEXT((REGEXEXTRACT($C225, N$4)),""00""), ""&lt;&gt;"")"),"FF")</f>
        <v>FF</v>
      </c>
      <c r="O225" s="7"/>
      <c r="P225" s="7" t="str">
        <f t="shared" ca="1" si="13"/>
        <v/>
      </c>
      <c r="Q225" s="7" t="str">
        <f t="shared" ca="1" si="14"/>
        <v/>
      </c>
      <c r="R225" s="7" t="str">
        <f t="shared" ca="1" si="15"/>
        <v/>
      </c>
      <c r="S225" s="7"/>
      <c r="T225" s="7" t="s">
        <v>280</v>
      </c>
      <c r="U225" s="7"/>
      <c r="V225" s="7"/>
      <c r="W225" s="7"/>
      <c r="X225" s="7"/>
      <c r="Y225" s="7"/>
      <c r="Z225" s="7"/>
      <c r="AA225" s="7"/>
      <c r="AB225" s="7"/>
    </row>
    <row r="226" spans="1:28" x14ac:dyDescent="0.2">
      <c r="A226" s="7" t="s">
        <v>41</v>
      </c>
      <c r="B226" s="8" t="str">
        <f ca="1">IFERROR(__xludf.DUMMYFUNCTION("IFERROR(REGEXEXTRACT($A226, B$4), ""&lt;&gt;"")"),"3D")</f>
        <v>3D</v>
      </c>
      <c r="C226" s="7" t="str">
        <f ca="1">IFERROR(__xludf.DUMMYFUNCTION("IFERROR(REGEXEXTRACT($A226, C$4), ""&lt;&gt;"")"),"011008623AE80000")</f>
        <v>011008623AE80000</v>
      </c>
      <c r="D226" s="7"/>
      <c r="E226" s="7" t="str">
        <f ca="1">IFERROR(__xludf.DUMMYFUNCTION("IFERROR(REGEXEXTRACT($C226, E$4), ""&lt;&gt;"")"),"01")</f>
        <v>01</v>
      </c>
      <c r="F226" s="7">
        <f ca="1">IFERROR(__xludf.DUMMYFUNCTION("IFERROR(HEX2DEC(REGEXEXTRACT($C226, F$4)), ""&lt;&gt;"")"),1)</f>
        <v>1</v>
      </c>
      <c r="G226" s="7">
        <f ca="1">IFERROR(__xludf.DUMMYFUNCTION("IFERROR(HEX2DEC(REGEXEXTRACT($C226, G$4)), ""&lt;&gt;"")"),0)</f>
        <v>0</v>
      </c>
      <c r="H226" s="7"/>
      <c r="I226" s="7" t="str">
        <f ca="1">IFERROR(__xludf.DUMMYFUNCTION("IFERROR(TEXT((REGEXEXTRACT($C226, I$4)),""00""), ""&lt;&gt;"")"),"08")</f>
        <v>08</v>
      </c>
      <c r="J226" s="7" t="str">
        <f ca="1">IFERROR(__xludf.DUMMYFUNCTION("IFERROR(TEXT((REGEXEXTRACT($C226, J$4)),""00""), ""&lt;&gt;"")"),"62")</f>
        <v>62</v>
      </c>
      <c r="K226" s="7" t="str">
        <f ca="1">IFERROR(__xludf.DUMMYFUNCTION("IFERROR(TEXT((REGEXEXTRACT($C226, K$4)),""00""), ""&lt;&gt;"")"),"3A")</f>
        <v>3A</v>
      </c>
      <c r="L226" s="7" t="str">
        <f ca="1">IFERROR(__xludf.DUMMYFUNCTION("IFERROR(TEXT((REGEXEXTRACT($C226, L$4)),""00""), ""&lt;&gt;"")"),"E8")</f>
        <v>E8</v>
      </c>
      <c r="M226" s="7" t="str">
        <f ca="1">IFERROR(__xludf.DUMMYFUNCTION("IFERROR(TEXT((REGEXEXTRACT($C226, M$4)),""00""), ""&lt;&gt;"")"),"00")</f>
        <v>00</v>
      </c>
      <c r="N226" s="7" t="str">
        <f ca="1">IFERROR(__xludf.DUMMYFUNCTION("IFERROR(TEXT((REGEXEXTRACT($C226, N$4)),""00""), ""&lt;&gt;"")"),"00")</f>
        <v>00</v>
      </c>
      <c r="O226" s="7"/>
      <c r="P226" s="7" t="str">
        <f t="shared" ca="1" si="13"/>
        <v/>
      </c>
      <c r="Q226" s="7" t="str">
        <f t="shared" ca="1" si="14"/>
        <v/>
      </c>
      <c r="R226" s="7" t="str">
        <f t="shared" ca="1" si="15"/>
        <v/>
      </c>
      <c r="S226" s="7"/>
      <c r="T226" s="7" t="s">
        <v>281</v>
      </c>
      <c r="U226" s="7"/>
      <c r="V226" s="7"/>
      <c r="W226" s="7"/>
      <c r="X226" s="7"/>
      <c r="Y226" s="7"/>
      <c r="Z226" s="7"/>
      <c r="AA226" s="7"/>
      <c r="AB226" s="7"/>
    </row>
    <row r="227" spans="1:28" x14ac:dyDescent="0.2">
      <c r="A227" s="7" t="s">
        <v>42</v>
      </c>
      <c r="B227" s="8" t="str">
        <f ca="1">IFERROR(__xludf.DUMMYFUNCTION("IFERROR(REGEXEXTRACT($A227, B$4), ""&lt;&gt;"")"),"3D")</f>
        <v>3D</v>
      </c>
      <c r="C227" s="7" t="str">
        <f ca="1">IFERROR(__xludf.DUMMYFUNCTION("IFERROR(REGEXEXTRACT($A227, C$4), ""&lt;&gt;"")"),"0121000000FFFFFF")</f>
        <v>0121000000FFFFFF</v>
      </c>
      <c r="D227" s="7"/>
      <c r="E227" s="7" t="str">
        <f ca="1">IFERROR(__xludf.DUMMYFUNCTION("IFERROR(REGEXEXTRACT($C227, E$4), ""&lt;&gt;"")"),"01")</f>
        <v>01</v>
      </c>
      <c r="F227" s="7">
        <f ca="1">IFERROR(__xludf.DUMMYFUNCTION("IFERROR(HEX2DEC(REGEXEXTRACT($C227, F$4)), ""&lt;&gt;"")"),2)</f>
        <v>2</v>
      </c>
      <c r="G227" s="7">
        <f ca="1">IFERROR(__xludf.DUMMYFUNCTION("IFERROR(HEX2DEC(REGEXEXTRACT($C227, G$4)), ""&lt;&gt;"")"),1)</f>
        <v>1</v>
      </c>
      <c r="H227" s="7"/>
      <c r="I227" s="7" t="str">
        <f ca="1">IFERROR(__xludf.DUMMYFUNCTION("IFERROR(TEXT((REGEXEXTRACT($C227, I$4)),""00""), ""&lt;&gt;"")"),"00")</f>
        <v>00</v>
      </c>
      <c r="J227" s="7" t="str">
        <f ca="1">IFERROR(__xludf.DUMMYFUNCTION("IFERROR(TEXT((REGEXEXTRACT($C227, J$4)),""00""), ""&lt;&gt;"")"),"00")</f>
        <v>00</v>
      </c>
      <c r="K227" s="7" t="str">
        <f ca="1">IFERROR(__xludf.DUMMYFUNCTION("IFERROR(TEXT((REGEXEXTRACT($C227, K$4)),""00""), ""&lt;&gt;"")"),"00")</f>
        <v>00</v>
      </c>
      <c r="L227" s="7" t="str">
        <f ca="1">IFERROR(__xludf.DUMMYFUNCTION("IFERROR(TEXT((REGEXEXTRACT($C227, L$4)),""00""), ""&lt;&gt;"")"),"FF")</f>
        <v>FF</v>
      </c>
      <c r="M227" s="7" t="str">
        <f ca="1">IFERROR(__xludf.DUMMYFUNCTION("IFERROR(TEXT((REGEXEXTRACT($C227, M$4)),""00""), ""&lt;&gt;"")"),"FF")</f>
        <v>FF</v>
      </c>
      <c r="N227" s="7" t="str">
        <f ca="1">IFERROR(__xludf.DUMMYFUNCTION("IFERROR(TEXT((REGEXEXTRACT($C227, N$4)),""00""), ""&lt;&gt;"")"),"FF")</f>
        <v>FF</v>
      </c>
      <c r="O227" s="7"/>
      <c r="P227" s="7" t="str">
        <f t="shared" ca="1" si="13"/>
        <v/>
      </c>
      <c r="Q227" s="7" t="str">
        <f t="shared" ca="1" si="14"/>
        <v/>
      </c>
      <c r="R227" s="7" t="str">
        <f t="shared" ca="1" si="15"/>
        <v/>
      </c>
      <c r="S227" s="7"/>
      <c r="T227" s="7" t="s">
        <v>274</v>
      </c>
      <c r="U227" s="7"/>
      <c r="V227" s="7"/>
      <c r="W227" s="7"/>
      <c r="X227" s="7"/>
      <c r="Y227" s="7"/>
      <c r="Z227" s="7"/>
      <c r="AA227" s="7"/>
      <c r="AB227" s="7"/>
    </row>
    <row r="228" spans="1:28" x14ac:dyDescent="0.2">
      <c r="A228" s="7" t="s">
        <v>43</v>
      </c>
      <c r="B228" s="8" t="str">
        <f ca="1">IFERROR(__xludf.DUMMYFUNCTION("IFERROR(REGEXEXTRACT($A228, B$4), ""&lt;&gt;"")"),"3C")</f>
        <v>3C</v>
      </c>
      <c r="C228" s="7" t="str">
        <f ca="1">IFERROR(__xludf.DUMMYFUNCTION("IFERROR(REGEXEXTRACT($A228, C$4), ""&lt;&gt;"")"),"0103223AE9FFFFFF")</f>
        <v>0103223AE9FFFFFF</v>
      </c>
      <c r="D228" s="7"/>
      <c r="E228" s="7" t="str">
        <f ca="1">IFERROR(__xludf.DUMMYFUNCTION("IFERROR(REGEXEXTRACT($C228, E$4), ""&lt;&gt;"")"),"01")</f>
        <v>01</v>
      </c>
      <c r="F228" s="7">
        <f ca="1">IFERROR(__xludf.DUMMYFUNCTION("IFERROR(HEX2DEC(REGEXEXTRACT($C228, F$4)), ""&lt;&gt;"")"),0)</f>
        <v>0</v>
      </c>
      <c r="G228" s="7">
        <f ca="1">IFERROR(__xludf.DUMMYFUNCTION("IFERROR(HEX2DEC(REGEXEXTRACT($C228, G$4)), ""&lt;&gt;"")"),3)</f>
        <v>3</v>
      </c>
      <c r="H228" s="7"/>
      <c r="I228" s="7" t="str">
        <f ca="1">IFERROR(__xludf.DUMMYFUNCTION("IFERROR(TEXT((REGEXEXTRACT($C228, I$4)),""00""), ""&lt;&gt;"")"),"22")</f>
        <v>22</v>
      </c>
      <c r="J228" s="7" t="str">
        <f ca="1">IFERROR(__xludf.DUMMYFUNCTION("IFERROR(TEXT((REGEXEXTRACT($C228, J$4)),""00""), ""&lt;&gt;"")"),"3A")</f>
        <v>3A</v>
      </c>
      <c r="K228" s="7" t="str">
        <f ca="1">IFERROR(__xludf.DUMMYFUNCTION("IFERROR(TEXT((REGEXEXTRACT($C228, K$4)),""00""), ""&lt;&gt;"")"),"E9")</f>
        <v>E9</v>
      </c>
      <c r="L228" s="7" t="str">
        <f ca="1">IFERROR(__xludf.DUMMYFUNCTION("IFERROR(TEXT((REGEXEXTRACT($C228, L$4)),""00""), ""&lt;&gt;"")"),"FF")</f>
        <v>FF</v>
      </c>
      <c r="M228" s="7" t="str">
        <f ca="1">IFERROR(__xludf.DUMMYFUNCTION("IFERROR(TEXT((REGEXEXTRACT($C228, M$4)),""00""), ""&lt;&gt;"")"),"FF")</f>
        <v>FF</v>
      </c>
      <c r="N228" s="7" t="str">
        <f ca="1">IFERROR(__xludf.DUMMYFUNCTION("IFERROR(TEXT((REGEXEXTRACT($C228, N$4)),""00""), ""&lt;&gt;"")"),"FF")</f>
        <v>FF</v>
      </c>
      <c r="O228" s="7"/>
      <c r="P228" s="7" t="str">
        <f t="shared" ca="1" si="13"/>
        <v/>
      </c>
      <c r="Q228" s="7" t="str">
        <f t="shared" ca="1" si="14"/>
        <v/>
      </c>
      <c r="R228" s="7" t="str">
        <f t="shared" ca="1" si="15"/>
        <v/>
      </c>
      <c r="S228" s="7"/>
      <c r="T228" s="7" t="s">
        <v>282</v>
      </c>
      <c r="U228" s="7"/>
      <c r="V228" s="7"/>
      <c r="W228" s="7"/>
      <c r="X228" s="7"/>
      <c r="Y228" s="7"/>
      <c r="Z228" s="7"/>
      <c r="AA228" s="7"/>
      <c r="AB228" s="7"/>
    </row>
    <row r="229" spans="1:28" x14ac:dyDescent="0.2">
      <c r="A229" s="7" t="s">
        <v>40</v>
      </c>
      <c r="B229" s="8" t="str">
        <f ca="1">IFERROR(__xludf.DUMMYFUNCTION("IFERROR(REGEXEXTRACT($A229, B$4), ""&lt;&gt;"")"),"3D")</f>
        <v>3D</v>
      </c>
      <c r="C229" s="7" t="str">
        <f ca="1">IFERROR(__xludf.DUMMYFUNCTION("IFERROR(REGEXEXTRACT($A229, C$4), ""&lt;&gt;"")"),"01037F2278FFFFFF")</f>
        <v>01037F2278FFFFFF</v>
      </c>
      <c r="D229" s="7"/>
      <c r="E229" s="7" t="str">
        <f ca="1">IFERROR(__xludf.DUMMYFUNCTION("IFERROR(REGEXEXTRACT($C229, E$4), ""&lt;&gt;"")"),"01")</f>
        <v>01</v>
      </c>
      <c r="F229" s="7">
        <f ca="1">IFERROR(__xludf.DUMMYFUNCTION("IFERROR(HEX2DEC(REGEXEXTRACT($C229, F$4)), ""&lt;&gt;"")"),0)</f>
        <v>0</v>
      </c>
      <c r="G229" s="7">
        <f ca="1">IFERROR(__xludf.DUMMYFUNCTION("IFERROR(HEX2DEC(REGEXEXTRACT($C229, G$4)), ""&lt;&gt;"")"),3)</f>
        <v>3</v>
      </c>
      <c r="H229" s="7"/>
      <c r="I229" s="7" t="str">
        <f ca="1">IFERROR(__xludf.DUMMYFUNCTION("IFERROR(TEXT((REGEXEXTRACT($C229, I$4)),""00""), ""&lt;&gt;"")"),"7F")</f>
        <v>7F</v>
      </c>
      <c r="J229" s="7" t="str">
        <f ca="1">IFERROR(__xludf.DUMMYFUNCTION("IFERROR(TEXT((REGEXEXTRACT($C229, J$4)),""00""), ""&lt;&gt;"")"),"22")</f>
        <v>22</v>
      </c>
      <c r="K229" s="7" t="str">
        <f ca="1">IFERROR(__xludf.DUMMYFUNCTION("IFERROR(TEXT((REGEXEXTRACT($C229, K$4)),""00""), ""&lt;&gt;"")"),"78")</f>
        <v>78</v>
      </c>
      <c r="L229" s="7" t="str">
        <f ca="1">IFERROR(__xludf.DUMMYFUNCTION("IFERROR(TEXT((REGEXEXTRACT($C229, L$4)),""00""), ""&lt;&gt;"")"),"FF")</f>
        <v>FF</v>
      </c>
      <c r="M229" s="7" t="str">
        <f ca="1">IFERROR(__xludf.DUMMYFUNCTION("IFERROR(TEXT((REGEXEXTRACT($C229, M$4)),""00""), ""&lt;&gt;"")"),"FF")</f>
        <v>FF</v>
      </c>
      <c r="N229" s="7" t="str">
        <f ca="1">IFERROR(__xludf.DUMMYFUNCTION("IFERROR(TEXT((REGEXEXTRACT($C229, N$4)),""00""), ""&lt;&gt;"")"),"FF")</f>
        <v>FF</v>
      </c>
      <c r="O229" s="7"/>
      <c r="P229" s="7" t="str">
        <f t="shared" ca="1" si="13"/>
        <v/>
      </c>
      <c r="Q229" s="7" t="str">
        <f t="shared" ca="1" si="14"/>
        <v/>
      </c>
      <c r="R229" s="7" t="str">
        <f t="shared" ca="1" si="15"/>
        <v/>
      </c>
      <c r="S229" s="7"/>
      <c r="T229" s="7" t="s">
        <v>280</v>
      </c>
      <c r="U229" s="7"/>
      <c r="V229" s="7"/>
      <c r="W229" s="7"/>
      <c r="X229" s="7"/>
      <c r="Y229" s="7"/>
      <c r="Z229" s="7"/>
      <c r="AA229" s="7"/>
      <c r="AB229" s="7"/>
    </row>
    <row r="230" spans="1:28" x14ac:dyDescent="0.2">
      <c r="A230" s="7" t="s">
        <v>44</v>
      </c>
      <c r="B230" s="8" t="str">
        <f ca="1">IFERROR(__xludf.DUMMYFUNCTION("IFERROR(REGEXEXTRACT($A230, B$4), ""&lt;&gt;"")"),"3D")</f>
        <v>3D</v>
      </c>
      <c r="C230" s="7" t="str">
        <f ca="1">IFERROR(__xludf.DUMMYFUNCTION("IFERROR(REGEXEXTRACT($A230, C$4), ""&lt;&gt;"")"),"011008623AE90000")</f>
        <v>011008623AE90000</v>
      </c>
      <c r="D230" s="7"/>
      <c r="E230" s="7" t="str">
        <f ca="1">IFERROR(__xludf.DUMMYFUNCTION("IFERROR(REGEXEXTRACT($C230, E$4), ""&lt;&gt;"")"),"01")</f>
        <v>01</v>
      </c>
      <c r="F230" s="7">
        <f ca="1">IFERROR(__xludf.DUMMYFUNCTION("IFERROR(HEX2DEC(REGEXEXTRACT($C230, F$4)), ""&lt;&gt;"")"),1)</f>
        <v>1</v>
      </c>
      <c r="G230" s="7">
        <f ca="1">IFERROR(__xludf.DUMMYFUNCTION("IFERROR(HEX2DEC(REGEXEXTRACT($C230, G$4)), ""&lt;&gt;"")"),0)</f>
        <v>0</v>
      </c>
      <c r="H230" s="7"/>
      <c r="I230" s="7" t="str">
        <f ca="1">IFERROR(__xludf.DUMMYFUNCTION("IFERROR(TEXT((REGEXEXTRACT($C230, I$4)),""00""), ""&lt;&gt;"")"),"08")</f>
        <v>08</v>
      </c>
      <c r="J230" s="7" t="str">
        <f ca="1">IFERROR(__xludf.DUMMYFUNCTION("IFERROR(TEXT((REGEXEXTRACT($C230, J$4)),""00""), ""&lt;&gt;"")"),"62")</f>
        <v>62</v>
      </c>
      <c r="K230" s="7" t="str">
        <f ca="1">IFERROR(__xludf.DUMMYFUNCTION("IFERROR(TEXT((REGEXEXTRACT($C230, K$4)),""00""), ""&lt;&gt;"")"),"3A")</f>
        <v>3A</v>
      </c>
      <c r="L230" s="7" t="str">
        <f ca="1">IFERROR(__xludf.DUMMYFUNCTION("IFERROR(TEXT((REGEXEXTRACT($C230, L$4)),""00""), ""&lt;&gt;"")"),"E9")</f>
        <v>E9</v>
      </c>
      <c r="M230" s="7" t="str">
        <f ca="1">IFERROR(__xludf.DUMMYFUNCTION("IFERROR(TEXT((REGEXEXTRACT($C230, M$4)),""00""), ""&lt;&gt;"")"),"00")</f>
        <v>00</v>
      </c>
      <c r="N230" s="7" t="str">
        <f ca="1">IFERROR(__xludf.DUMMYFUNCTION("IFERROR(TEXT((REGEXEXTRACT($C230, N$4)),""00""), ""&lt;&gt;"")"),"00")</f>
        <v>00</v>
      </c>
      <c r="O230" s="7"/>
      <c r="P230" s="7" t="str">
        <f t="shared" ca="1" si="13"/>
        <v/>
      </c>
      <c r="Q230" s="7" t="str">
        <f t="shared" ca="1" si="14"/>
        <v/>
      </c>
      <c r="R230" s="7" t="str">
        <f t="shared" ca="1" si="15"/>
        <v/>
      </c>
      <c r="S230" s="7"/>
      <c r="T230" s="7" t="s">
        <v>283</v>
      </c>
      <c r="U230" s="7"/>
      <c r="V230" s="7"/>
      <c r="W230" s="7"/>
      <c r="X230" s="7"/>
      <c r="Y230" s="7"/>
      <c r="Z230" s="7"/>
      <c r="AA230" s="7"/>
      <c r="AB230" s="7"/>
    </row>
    <row r="231" spans="1:28" x14ac:dyDescent="0.2">
      <c r="A231" s="7" t="s">
        <v>42</v>
      </c>
      <c r="B231" s="8" t="str">
        <f ca="1">IFERROR(__xludf.DUMMYFUNCTION("IFERROR(REGEXEXTRACT($A231, B$4), ""&lt;&gt;"")"),"3D")</f>
        <v>3D</v>
      </c>
      <c r="C231" s="7" t="str">
        <f ca="1">IFERROR(__xludf.DUMMYFUNCTION("IFERROR(REGEXEXTRACT($A231, C$4), ""&lt;&gt;"")"),"0121000000FFFFFF")</f>
        <v>0121000000FFFFFF</v>
      </c>
      <c r="D231" s="7"/>
      <c r="E231" s="7" t="str">
        <f ca="1">IFERROR(__xludf.DUMMYFUNCTION("IFERROR(REGEXEXTRACT($C231, E$4), ""&lt;&gt;"")"),"01")</f>
        <v>01</v>
      </c>
      <c r="F231" s="7">
        <f ca="1">IFERROR(__xludf.DUMMYFUNCTION("IFERROR(HEX2DEC(REGEXEXTRACT($C231, F$4)), ""&lt;&gt;"")"),2)</f>
        <v>2</v>
      </c>
      <c r="G231" s="7">
        <f ca="1">IFERROR(__xludf.DUMMYFUNCTION("IFERROR(HEX2DEC(REGEXEXTRACT($C231, G$4)), ""&lt;&gt;"")"),1)</f>
        <v>1</v>
      </c>
      <c r="H231" s="7"/>
      <c r="I231" s="7" t="str">
        <f ca="1">IFERROR(__xludf.DUMMYFUNCTION("IFERROR(TEXT((REGEXEXTRACT($C231, I$4)),""00""), ""&lt;&gt;"")"),"00")</f>
        <v>00</v>
      </c>
      <c r="J231" s="7" t="str">
        <f ca="1">IFERROR(__xludf.DUMMYFUNCTION("IFERROR(TEXT((REGEXEXTRACT($C231, J$4)),""00""), ""&lt;&gt;"")"),"00")</f>
        <v>00</v>
      </c>
      <c r="K231" s="7" t="str">
        <f ca="1">IFERROR(__xludf.DUMMYFUNCTION("IFERROR(TEXT((REGEXEXTRACT($C231, K$4)),""00""), ""&lt;&gt;"")"),"00")</f>
        <v>00</v>
      </c>
      <c r="L231" s="7" t="str">
        <f ca="1">IFERROR(__xludf.DUMMYFUNCTION("IFERROR(TEXT((REGEXEXTRACT($C231, L$4)),""00""), ""&lt;&gt;"")"),"FF")</f>
        <v>FF</v>
      </c>
      <c r="M231" s="7" t="str">
        <f ca="1">IFERROR(__xludf.DUMMYFUNCTION("IFERROR(TEXT((REGEXEXTRACT($C231, M$4)),""00""), ""&lt;&gt;"")"),"FF")</f>
        <v>FF</v>
      </c>
      <c r="N231" s="7" t="str">
        <f ca="1">IFERROR(__xludf.DUMMYFUNCTION("IFERROR(TEXT((REGEXEXTRACT($C231, N$4)),""00""), ""&lt;&gt;"")"),"FF")</f>
        <v>FF</v>
      </c>
      <c r="O231" s="7"/>
      <c r="P231" s="7" t="str">
        <f t="shared" ca="1" si="13"/>
        <v/>
      </c>
      <c r="Q231" s="7" t="str">
        <f t="shared" ca="1" si="14"/>
        <v/>
      </c>
      <c r="R231" s="7" t="str">
        <f t="shared" ca="1" si="15"/>
        <v/>
      </c>
      <c r="S231" s="7"/>
      <c r="T231" s="7" t="s">
        <v>274</v>
      </c>
      <c r="U231" s="7"/>
      <c r="V231" s="7"/>
      <c r="W231" s="7"/>
      <c r="X231" s="7"/>
      <c r="Y231" s="7"/>
      <c r="Z231" s="7"/>
      <c r="AA231" s="7"/>
      <c r="AB231" s="7"/>
    </row>
    <row r="232" spans="1:28" x14ac:dyDescent="0.2">
      <c r="A232" s="7" t="s">
        <v>45</v>
      </c>
      <c r="B232" s="8" t="str">
        <f ca="1">IFERROR(__xludf.DUMMYFUNCTION("IFERROR(REGEXEXTRACT($A232, B$4), ""&lt;&gt;"")"),"3C")</f>
        <v>3C</v>
      </c>
      <c r="C232" s="7" t="str">
        <f ca="1">IFERROR(__xludf.DUMMYFUNCTION("IFERROR(REGEXEXTRACT($A232, C$4), ""&lt;&gt;"")"),"0103223AEAFFFFFF")</f>
        <v>0103223AEAFFFFFF</v>
      </c>
      <c r="D232" s="7"/>
      <c r="E232" s="7" t="str">
        <f ca="1">IFERROR(__xludf.DUMMYFUNCTION("IFERROR(REGEXEXTRACT($C232, E$4), ""&lt;&gt;"")"),"01")</f>
        <v>01</v>
      </c>
      <c r="F232" s="7">
        <f ca="1">IFERROR(__xludf.DUMMYFUNCTION("IFERROR(HEX2DEC(REGEXEXTRACT($C232, F$4)), ""&lt;&gt;"")"),0)</f>
        <v>0</v>
      </c>
      <c r="G232" s="7">
        <f ca="1">IFERROR(__xludf.DUMMYFUNCTION("IFERROR(HEX2DEC(REGEXEXTRACT($C232, G$4)), ""&lt;&gt;"")"),3)</f>
        <v>3</v>
      </c>
      <c r="H232" s="7"/>
      <c r="I232" s="7" t="str">
        <f ca="1">IFERROR(__xludf.DUMMYFUNCTION("IFERROR(TEXT((REGEXEXTRACT($C232, I$4)),""00""), ""&lt;&gt;"")"),"22")</f>
        <v>22</v>
      </c>
      <c r="J232" s="7" t="str">
        <f ca="1">IFERROR(__xludf.DUMMYFUNCTION("IFERROR(TEXT((REGEXEXTRACT($C232, J$4)),""00""), ""&lt;&gt;"")"),"3A")</f>
        <v>3A</v>
      </c>
      <c r="K232" s="7" t="str">
        <f ca="1">IFERROR(__xludf.DUMMYFUNCTION("IFERROR(TEXT((REGEXEXTRACT($C232, K$4)),""00""), ""&lt;&gt;"")"),"EA")</f>
        <v>EA</v>
      </c>
      <c r="L232" s="7" t="str">
        <f ca="1">IFERROR(__xludf.DUMMYFUNCTION("IFERROR(TEXT((REGEXEXTRACT($C232, L$4)),""00""), ""&lt;&gt;"")"),"FF")</f>
        <v>FF</v>
      </c>
      <c r="M232" s="7" t="str">
        <f ca="1">IFERROR(__xludf.DUMMYFUNCTION("IFERROR(TEXT((REGEXEXTRACT($C232, M$4)),""00""), ""&lt;&gt;"")"),"FF")</f>
        <v>FF</v>
      </c>
      <c r="N232" s="7" t="str">
        <f ca="1">IFERROR(__xludf.DUMMYFUNCTION("IFERROR(TEXT((REGEXEXTRACT($C232, N$4)),""00""), ""&lt;&gt;"")"),"FF")</f>
        <v>FF</v>
      </c>
      <c r="O232" s="7"/>
      <c r="P232" s="7" t="str">
        <f t="shared" ca="1" si="13"/>
        <v/>
      </c>
      <c r="Q232" s="7" t="str">
        <f t="shared" ca="1" si="14"/>
        <v/>
      </c>
      <c r="R232" s="7" t="str">
        <f t="shared" ca="1" si="15"/>
        <v/>
      </c>
      <c r="S232" s="7"/>
      <c r="T232" s="7" t="s">
        <v>284</v>
      </c>
      <c r="U232" s="7"/>
      <c r="V232" s="7"/>
      <c r="W232" s="7"/>
      <c r="X232" s="7"/>
      <c r="Y232" s="7"/>
      <c r="Z232" s="7"/>
      <c r="AA232" s="7"/>
      <c r="AB232" s="7"/>
    </row>
    <row r="233" spans="1:28" x14ac:dyDescent="0.2">
      <c r="A233" s="7" t="s">
        <v>40</v>
      </c>
      <c r="B233" s="8" t="str">
        <f ca="1">IFERROR(__xludf.DUMMYFUNCTION("IFERROR(REGEXEXTRACT($A233, B$4), ""&lt;&gt;"")"),"3D")</f>
        <v>3D</v>
      </c>
      <c r="C233" s="7" t="str">
        <f ca="1">IFERROR(__xludf.DUMMYFUNCTION("IFERROR(REGEXEXTRACT($A233, C$4), ""&lt;&gt;"")"),"01037F2278FFFFFF")</f>
        <v>01037F2278FFFFFF</v>
      </c>
      <c r="D233" s="7"/>
      <c r="E233" s="7" t="str">
        <f ca="1">IFERROR(__xludf.DUMMYFUNCTION("IFERROR(REGEXEXTRACT($C233, E$4), ""&lt;&gt;"")"),"01")</f>
        <v>01</v>
      </c>
      <c r="F233" s="7">
        <f ca="1">IFERROR(__xludf.DUMMYFUNCTION("IFERROR(HEX2DEC(REGEXEXTRACT($C233, F$4)), ""&lt;&gt;"")"),0)</f>
        <v>0</v>
      </c>
      <c r="G233" s="7">
        <f ca="1">IFERROR(__xludf.DUMMYFUNCTION("IFERROR(HEX2DEC(REGEXEXTRACT($C233, G$4)), ""&lt;&gt;"")"),3)</f>
        <v>3</v>
      </c>
      <c r="H233" s="7"/>
      <c r="I233" s="7" t="str">
        <f ca="1">IFERROR(__xludf.DUMMYFUNCTION("IFERROR(TEXT((REGEXEXTRACT($C233, I$4)),""00""), ""&lt;&gt;"")"),"7F")</f>
        <v>7F</v>
      </c>
      <c r="J233" s="7" t="str">
        <f ca="1">IFERROR(__xludf.DUMMYFUNCTION("IFERROR(TEXT((REGEXEXTRACT($C233, J$4)),""00""), ""&lt;&gt;"")"),"22")</f>
        <v>22</v>
      </c>
      <c r="K233" s="7" t="str">
        <f ca="1">IFERROR(__xludf.DUMMYFUNCTION("IFERROR(TEXT((REGEXEXTRACT($C233, K$4)),""00""), ""&lt;&gt;"")"),"78")</f>
        <v>78</v>
      </c>
      <c r="L233" s="7" t="str">
        <f ca="1">IFERROR(__xludf.DUMMYFUNCTION("IFERROR(TEXT((REGEXEXTRACT($C233, L$4)),""00""), ""&lt;&gt;"")"),"FF")</f>
        <v>FF</v>
      </c>
      <c r="M233" s="7" t="str">
        <f ca="1">IFERROR(__xludf.DUMMYFUNCTION("IFERROR(TEXT((REGEXEXTRACT($C233, M$4)),""00""), ""&lt;&gt;"")"),"FF")</f>
        <v>FF</v>
      </c>
      <c r="N233" s="7" t="str">
        <f ca="1">IFERROR(__xludf.DUMMYFUNCTION("IFERROR(TEXT((REGEXEXTRACT($C233, N$4)),""00""), ""&lt;&gt;"")"),"FF")</f>
        <v>FF</v>
      </c>
      <c r="O233" s="7"/>
      <c r="P233" s="7" t="str">
        <f t="shared" ca="1" si="13"/>
        <v/>
      </c>
      <c r="Q233" s="7" t="str">
        <f t="shared" ca="1" si="14"/>
        <v/>
      </c>
      <c r="R233" s="7" t="str">
        <f t="shared" ca="1" si="15"/>
        <v/>
      </c>
      <c r="S233" s="7"/>
      <c r="T233" s="7" t="s">
        <v>280</v>
      </c>
      <c r="U233" s="7"/>
      <c r="V233" s="7"/>
      <c r="W233" s="7"/>
      <c r="X233" s="7"/>
      <c r="Y233" s="7"/>
      <c r="Z233" s="7"/>
      <c r="AA233" s="7"/>
      <c r="AB233" s="7"/>
    </row>
    <row r="234" spans="1:28" x14ac:dyDescent="0.2">
      <c r="A234" s="7" t="s">
        <v>46</v>
      </c>
      <c r="B234" s="8" t="str">
        <f ca="1">IFERROR(__xludf.DUMMYFUNCTION("IFERROR(REGEXEXTRACT($A234, B$4), ""&lt;&gt;"")"),"3D")</f>
        <v>3D</v>
      </c>
      <c r="C234" s="7" t="str">
        <f ca="1">IFERROR(__xludf.DUMMYFUNCTION("IFERROR(REGEXEXTRACT($A234, C$4), ""&lt;&gt;"")"),"011008623AEA0000")</f>
        <v>011008623AEA0000</v>
      </c>
      <c r="D234" s="7"/>
      <c r="E234" s="7" t="str">
        <f ca="1">IFERROR(__xludf.DUMMYFUNCTION("IFERROR(REGEXEXTRACT($C234, E$4), ""&lt;&gt;"")"),"01")</f>
        <v>01</v>
      </c>
      <c r="F234" s="7">
        <f ca="1">IFERROR(__xludf.DUMMYFUNCTION("IFERROR(HEX2DEC(REGEXEXTRACT($C234, F$4)), ""&lt;&gt;"")"),1)</f>
        <v>1</v>
      </c>
      <c r="G234" s="7">
        <f ca="1">IFERROR(__xludf.DUMMYFUNCTION("IFERROR(HEX2DEC(REGEXEXTRACT($C234, G$4)), ""&lt;&gt;"")"),0)</f>
        <v>0</v>
      </c>
      <c r="H234" s="7"/>
      <c r="I234" s="7" t="str">
        <f ca="1">IFERROR(__xludf.DUMMYFUNCTION("IFERROR(TEXT((REGEXEXTRACT($C234, I$4)),""00""), ""&lt;&gt;"")"),"08")</f>
        <v>08</v>
      </c>
      <c r="J234" s="7" t="str">
        <f ca="1">IFERROR(__xludf.DUMMYFUNCTION("IFERROR(TEXT((REGEXEXTRACT($C234, J$4)),""00""), ""&lt;&gt;"")"),"62")</f>
        <v>62</v>
      </c>
      <c r="K234" s="7" t="str">
        <f ca="1">IFERROR(__xludf.DUMMYFUNCTION("IFERROR(TEXT((REGEXEXTRACT($C234, K$4)),""00""), ""&lt;&gt;"")"),"3A")</f>
        <v>3A</v>
      </c>
      <c r="L234" s="7" t="str">
        <f ca="1">IFERROR(__xludf.DUMMYFUNCTION("IFERROR(TEXT((REGEXEXTRACT($C234, L$4)),""00""), ""&lt;&gt;"")"),"EA")</f>
        <v>EA</v>
      </c>
      <c r="M234" s="7" t="str">
        <f ca="1">IFERROR(__xludf.DUMMYFUNCTION("IFERROR(TEXT((REGEXEXTRACT($C234, M$4)),""00""), ""&lt;&gt;"")"),"00")</f>
        <v>00</v>
      </c>
      <c r="N234" s="7" t="str">
        <f ca="1">IFERROR(__xludf.DUMMYFUNCTION("IFERROR(TEXT((REGEXEXTRACT($C234, N$4)),""00""), ""&lt;&gt;"")"),"00")</f>
        <v>00</v>
      </c>
      <c r="O234" s="7"/>
      <c r="P234" s="7" t="str">
        <f t="shared" ca="1" si="13"/>
        <v/>
      </c>
      <c r="Q234" s="7" t="str">
        <f t="shared" ca="1" si="14"/>
        <v/>
      </c>
      <c r="R234" s="7" t="str">
        <f t="shared" ca="1" si="15"/>
        <v/>
      </c>
      <c r="S234" s="7"/>
      <c r="T234" s="7" t="s">
        <v>285</v>
      </c>
      <c r="U234" s="7"/>
      <c r="V234" s="7"/>
      <c r="W234" s="7"/>
      <c r="X234" s="7"/>
      <c r="Y234" s="7"/>
      <c r="Z234" s="7"/>
      <c r="AA234" s="7"/>
      <c r="AB234" s="7"/>
    </row>
    <row r="235" spans="1:28" x14ac:dyDescent="0.2">
      <c r="A235" s="7" t="s">
        <v>42</v>
      </c>
      <c r="B235" s="8" t="str">
        <f ca="1">IFERROR(__xludf.DUMMYFUNCTION("IFERROR(REGEXEXTRACT($A235, B$4), ""&lt;&gt;"")"),"3D")</f>
        <v>3D</v>
      </c>
      <c r="C235" s="7" t="str">
        <f ca="1">IFERROR(__xludf.DUMMYFUNCTION("IFERROR(REGEXEXTRACT($A235, C$4), ""&lt;&gt;"")"),"0121000000FFFFFF")</f>
        <v>0121000000FFFFFF</v>
      </c>
      <c r="D235" s="7"/>
      <c r="E235" s="7" t="str">
        <f ca="1">IFERROR(__xludf.DUMMYFUNCTION("IFERROR(REGEXEXTRACT($C235, E$4), ""&lt;&gt;"")"),"01")</f>
        <v>01</v>
      </c>
      <c r="F235" s="7">
        <f ca="1">IFERROR(__xludf.DUMMYFUNCTION("IFERROR(HEX2DEC(REGEXEXTRACT($C235, F$4)), ""&lt;&gt;"")"),2)</f>
        <v>2</v>
      </c>
      <c r="G235" s="7">
        <f ca="1">IFERROR(__xludf.DUMMYFUNCTION("IFERROR(HEX2DEC(REGEXEXTRACT($C235, G$4)), ""&lt;&gt;"")"),1)</f>
        <v>1</v>
      </c>
      <c r="H235" s="7"/>
      <c r="I235" s="7" t="str">
        <f ca="1">IFERROR(__xludf.DUMMYFUNCTION("IFERROR(TEXT((REGEXEXTRACT($C235, I$4)),""00""), ""&lt;&gt;"")"),"00")</f>
        <v>00</v>
      </c>
      <c r="J235" s="7" t="str">
        <f ca="1">IFERROR(__xludf.DUMMYFUNCTION("IFERROR(TEXT((REGEXEXTRACT($C235, J$4)),""00""), ""&lt;&gt;"")"),"00")</f>
        <v>00</v>
      </c>
      <c r="K235" s="7" t="str">
        <f ca="1">IFERROR(__xludf.DUMMYFUNCTION("IFERROR(TEXT((REGEXEXTRACT($C235, K$4)),""00""), ""&lt;&gt;"")"),"00")</f>
        <v>00</v>
      </c>
      <c r="L235" s="7" t="str">
        <f ca="1">IFERROR(__xludf.DUMMYFUNCTION("IFERROR(TEXT((REGEXEXTRACT($C235, L$4)),""00""), ""&lt;&gt;"")"),"FF")</f>
        <v>FF</v>
      </c>
      <c r="M235" s="7" t="str">
        <f ca="1">IFERROR(__xludf.DUMMYFUNCTION("IFERROR(TEXT((REGEXEXTRACT($C235, M$4)),""00""), ""&lt;&gt;"")"),"FF")</f>
        <v>FF</v>
      </c>
      <c r="N235" s="7" t="str">
        <f ca="1">IFERROR(__xludf.DUMMYFUNCTION("IFERROR(TEXT((REGEXEXTRACT($C235, N$4)),""00""), ""&lt;&gt;"")"),"FF")</f>
        <v>FF</v>
      </c>
      <c r="O235" s="7"/>
      <c r="P235" s="7" t="str">
        <f t="shared" ca="1" si="13"/>
        <v/>
      </c>
      <c r="Q235" s="7" t="str">
        <f t="shared" ca="1" si="14"/>
        <v/>
      </c>
      <c r="R235" s="7" t="str">
        <f t="shared" ca="1" si="15"/>
        <v/>
      </c>
      <c r="S235" s="7"/>
      <c r="T235" s="7" t="s">
        <v>274</v>
      </c>
      <c r="U235" s="7"/>
      <c r="V235" s="7"/>
      <c r="W235" s="7"/>
      <c r="X235" s="7"/>
      <c r="Y235" s="7"/>
      <c r="Z235" s="7"/>
      <c r="AA235" s="7"/>
      <c r="AB235" s="7"/>
    </row>
    <row r="236" spans="1:28" x14ac:dyDescent="0.2">
      <c r="A236" s="7" t="s">
        <v>47</v>
      </c>
      <c r="B236" s="8" t="str">
        <f ca="1">IFERROR(__xludf.DUMMYFUNCTION("IFERROR(REGEXEXTRACT($A236, B$4), ""&lt;&gt;"")"),"3C")</f>
        <v>3C</v>
      </c>
      <c r="C236" s="7" t="str">
        <f ca="1">IFERROR(__xludf.DUMMYFUNCTION("IFERROR(REGEXEXTRACT($A236, C$4), ""&lt;&gt;"")"),"0103223AEBFFFFFF")</f>
        <v>0103223AEBFFFFFF</v>
      </c>
      <c r="D236" s="7"/>
      <c r="E236" s="7" t="str">
        <f ca="1">IFERROR(__xludf.DUMMYFUNCTION("IFERROR(REGEXEXTRACT($C236, E$4), ""&lt;&gt;"")"),"01")</f>
        <v>01</v>
      </c>
      <c r="F236" s="7">
        <f ca="1">IFERROR(__xludf.DUMMYFUNCTION("IFERROR(HEX2DEC(REGEXEXTRACT($C236, F$4)), ""&lt;&gt;"")"),0)</f>
        <v>0</v>
      </c>
      <c r="G236" s="7">
        <f ca="1">IFERROR(__xludf.DUMMYFUNCTION("IFERROR(HEX2DEC(REGEXEXTRACT($C236, G$4)), ""&lt;&gt;"")"),3)</f>
        <v>3</v>
      </c>
      <c r="H236" s="7"/>
      <c r="I236" s="7" t="str">
        <f ca="1">IFERROR(__xludf.DUMMYFUNCTION("IFERROR(TEXT((REGEXEXTRACT($C236, I$4)),""00""), ""&lt;&gt;"")"),"22")</f>
        <v>22</v>
      </c>
      <c r="J236" s="7" t="str">
        <f ca="1">IFERROR(__xludf.DUMMYFUNCTION("IFERROR(TEXT((REGEXEXTRACT($C236, J$4)),""00""), ""&lt;&gt;"")"),"3A")</f>
        <v>3A</v>
      </c>
      <c r="K236" s="7" t="str">
        <f ca="1">IFERROR(__xludf.DUMMYFUNCTION("IFERROR(TEXT((REGEXEXTRACT($C236, K$4)),""00""), ""&lt;&gt;"")"),"EB")</f>
        <v>EB</v>
      </c>
      <c r="L236" s="7" t="str">
        <f ca="1">IFERROR(__xludf.DUMMYFUNCTION("IFERROR(TEXT((REGEXEXTRACT($C236, L$4)),""00""), ""&lt;&gt;"")"),"FF")</f>
        <v>FF</v>
      </c>
      <c r="M236" s="7" t="str">
        <f ca="1">IFERROR(__xludf.DUMMYFUNCTION("IFERROR(TEXT((REGEXEXTRACT($C236, M$4)),""00""), ""&lt;&gt;"")"),"FF")</f>
        <v>FF</v>
      </c>
      <c r="N236" s="7" t="str">
        <f ca="1">IFERROR(__xludf.DUMMYFUNCTION("IFERROR(TEXT((REGEXEXTRACT($C236, N$4)),""00""), ""&lt;&gt;"")"),"FF")</f>
        <v>FF</v>
      </c>
      <c r="O236" s="7"/>
      <c r="P236" s="7" t="str">
        <f t="shared" ca="1" si="13"/>
        <v/>
      </c>
      <c r="Q236" s="7" t="str">
        <f t="shared" ca="1" si="14"/>
        <v/>
      </c>
      <c r="R236" s="7" t="str">
        <f t="shared" ca="1" si="15"/>
        <v/>
      </c>
      <c r="S236" s="7"/>
      <c r="T236" s="7" t="s">
        <v>286</v>
      </c>
      <c r="U236" s="7"/>
      <c r="V236" s="7"/>
      <c r="W236" s="7"/>
      <c r="X236" s="7"/>
      <c r="Y236" s="7"/>
      <c r="Z236" s="7"/>
      <c r="AA236" s="7"/>
      <c r="AB236" s="7"/>
    </row>
    <row r="237" spans="1:28" x14ac:dyDescent="0.2">
      <c r="A237" s="7" t="s">
        <v>40</v>
      </c>
      <c r="B237" s="8" t="str">
        <f ca="1">IFERROR(__xludf.DUMMYFUNCTION("IFERROR(REGEXEXTRACT($A237, B$4), ""&lt;&gt;"")"),"3D")</f>
        <v>3D</v>
      </c>
      <c r="C237" s="7" t="str">
        <f ca="1">IFERROR(__xludf.DUMMYFUNCTION("IFERROR(REGEXEXTRACT($A237, C$4), ""&lt;&gt;"")"),"01037F2278FFFFFF")</f>
        <v>01037F2278FFFFFF</v>
      </c>
      <c r="D237" s="7"/>
      <c r="E237" s="7" t="str">
        <f ca="1">IFERROR(__xludf.DUMMYFUNCTION("IFERROR(REGEXEXTRACT($C237, E$4), ""&lt;&gt;"")"),"01")</f>
        <v>01</v>
      </c>
      <c r="F237" s="7">
        <f ca="1">IFERROR(__xludf.DUMMYFUNCTION("IFERROR(HEX2DEC(REGEXEXTRACT($C237, F$4)), ""&lt;&gt;"")"),0)</f>
        <v>0</v>
      </c>
      <c r="G237" s="7">
        <f ca="1">IFERROR(__xludf.DUMMYFUNCTION("IFERROR(HEX2DEC(REGEXEXTRACT($C237, G$4)), ""&lt;&gt;"")"),3)</f>
        <v>3</v>
      </c>
      <c r="H237" s="7"/>
      <c r="I237" s="7" t="str">
        <f ca="1">IFERROR(__xludf.DUMMYFUNCTION("IFERROR(TEXT((REGEXEXTRACT($C237, I$4)),""00""), ""&lt;&gt;"")"),"7F")</f>
        <v>7F</v>
      </c>
      <c r="J237" s="7" t="str">
        <f ca="1">IFERROR(__xludf.DUMMYFUNCTION("IFERROR(TEXT((REGEXEXTRACT($C237, J$4)),""00""), ""&lt;&gt;"")"),"22")</f>
        <v>22</v>
      </c>
      <c r="K237" s="7" t="str">
        <f ca="1">IFERROR(__xludf.DUMMYFUNCTION("IFERROR(TEXT((REGEXEXTRACT($C237, K$4)),""00""), ""&lt;&gt;"")"),"78")</f>
        <v>78</v>
      </c>
      <c r="L237" s="7" t="str">
        <f ca="1">IFERROR(__xludf.DUMMYFUNCTION("IFERROR(TEXT((REGEXEXTRACT($C237, L$4)),""00""), ""&lt;&gt;"")"),"FF")</f>
        <v>FF</v>
      </c>
      <c r="M237" s="7" t="str">
        <f ca="1">IFERROR(__xludf.DUMMYFUNCTION("IFERROR(TEXT((REGEXEXTRACT($C237, M$4)),""00""), ""&lt;&gt;"")"),"FF")</f>
        <v>FF</v>
      </c>
      <c r="N237" s="7" t="str">
        <f ca="1">IFERROR(__xludf.DUMMYFUNCTION("IFERROR(TEXT((REGEXEXTRACT($C237, N$4)),""00""), ""&lt;&gt;"")"),"FF")</f>
        <v>FF</v>
      </c>
      <c r="O237" s="7"/>
      <c r="P237" s="7" t="str">
        <f t="shared" ca="1" si="13"/>
        <v/>
      </c>
      <c r="Q237" s="7" t="str">
        <f t="shared" ca="1" si="14"/>
        <v/>
      </c>
      <c r="R237" s="7" t="str">
        <f t="shared" ca="1" si="15"/>
        <v/>
      </c>
      <c r="S237" s="7"/>
      <c r="T237" s="7" t="s">
        <v>280</v>
      </c>
      <c r="U237" s="7"/>
      <c r="V237" s="7"/>
      <c r="W237" s="7"/>
      <c r="X237" s="7"/>
      <c r="Y237" s="7"/>
      <c r="Z237" s="7"/>
      <c r="AA237" s="7"/>
      <c r="AB237" s="7"/>
    </row>
    <row r="238" spans="1:28" x14ac:dyDescent="0.2">
      <c r="A238" s="7" t="s">
        <v>48</v>
      </c>
      <c r="B238" s="8" t="str">
        <f ca="1">IFERROR(__xludf.DUMMYFUNCTION("IFERROR(REGEXEXTRACT($A238, B$4), ""&lt;&gt;"")"),"3D")</f>
        <v>3D</v>
      </c>
      <c r="C238" s="7" t="str">
        <f ca="1">IFERROR(__xludf.DUMMYFUNCTION("IFERROR(REGEXEXTRACT($A238, C$4), ""&lt;&gt;"")"),"011008623AEB0000")</f>
        <v>011008623AEB0000</v>
      </c>
      <c r="D238" s="7"/>
      <c r="E238" s="7" t="str">
        <f ca="1">IFERROR(__xludf.DUMMYFUNCTION("IFERROR(REGEXEXTRACT($C238, E$4), ""&lt;&gt;"")"),"01")</f>
        <v>01</v>
      </c>
      <c r="F238" s="7">
        <f ca="1">IFERROR(__xludf.DUMMYFUNCTION("IFERROR(HEX2DEC(REGEXEXTRACT($C238, F$4)), ""&lt;&gt;"")"),1)</f>
        <v>1</v>
      </c>
      <c r="G238" s="7">
        <f ca="1">IFERROR(__xludf.DUMMYFUNCTION("IFERROR(HEX2DEC(REGEXEXTRACT($C238, G$4)), ""&lt;&gt;"")"),0)</f>
        <v>0</v>
      </c>
      <c r="H238" s="7"/>
      <c r="I238" s="7" t="str">
        <f ca="1">IFERROR(__xludf.DUMMYFUNCTION("IFERROR(TEXT((REGEXEXTRACT($C238, I$4)),""00""), ""&lt;&gt;"")"),"08")</f>
        <v>08</v>
      </c>
      <c r="J238" s="7" t="str">
        <f ca="1">IFERROR(__xludf.DUMMYFUNCTION("IFERROR(TEXT((REGEXEXTRACT($C238, J$4)),""00""), ""&lt;&gt;"")"),"62")</f>
        <v>62</v>
      </c>
      <c r="K238" s="7" t="str">
        <f ca="1">IFERROR(__xludf.DUMMYFUNCTION("IFERROR(TEXT((REGEXEXTRACT($C238, K$4)),""00""), ""&lt;&gt;"")"),"3A")</f>
        <v>3A</v>
      </c>
      <c r="L238" s="7" t="str">
        <f ca="1">IFERROR(__xludf.DUMMYFUNCTION("IFERROR(TEXT((REGEXEXTRACT($C238, L$4)),""00""), ""&lt;&gt;"")"),"EB")</f>
        <v>EB</v>
      </c>
      <c r="M238" s="7" t="str">
        <f ca="1">IFERROR(__xludf.DUMMYFUNCTION("IFERROR(TEXT((REGEXEXTRACT($C238, M$4)),""00""), ""&lt;&gt;"")"),"00")</f>
        <v>00</v>
      </c>
      <c r="N238" s="7" t="str">
        <f ca="1">IFERROR(__xludf.DUMMYFUNCTION("IFERROR(TEXT((REGEXEXTRACT($C238, N$4)),""00""), ""&lt;&gt;"")"),"00")</f>
        <v>00</v>
      </c>
      <c r="O238" s="7"/>
      <c r="P238" s="7" t="str">
        <f t="shared" ca="1" si="13"/>
        <v/>
      </c>
      <c r="Q238" s="7" t="str">
        <f t="shared" ca="1" si="14"/>
        <v/>
      </c>
      <c r="R238" s="7" t="str">
        <f t="shared" ca="1" si="15"/>
        <v/>
      </c>
      <c r="S238" s="7"/>
      <c r="T238" s="7" t="s">
        <v>287</v>
      </c>
      <c r="U238" s="7"/>
      <c r="V238" s="7"/>
      <c r="W238" s="7"/>
      <c r="X238" s="7"/>
      <c r="Y238" s="7"/>
      <c r="Z238" s="7"/>
      <c r="AA238" s="7"/>
      <c r="AB238" s="7"/>
    </row>
    <row r="239" spans="1:28" x14ac:dyDescent="0.2">
      <c r="A239" s="7" t="s">
        <v>42</v>
      </c>
      <c r="B239" s="8" t="str">
        <f ca="1">IFERROR(__xludf.DUMMYFUNCTION("IFERROR(REGEXEXTRACT($A239, B$4), ""&lt;&gt;"")"),"3D")</f>
        <v>3D</v>
      </c>
      <c r="C239" s="7" t="str">
        <f ca="1">IFERROR(__xludf.DUMMYFUNCTION("IFERROR(REGEXEXTRACT($A239, C$4), ""&lt;&gt;"")"),"0121000000FFFFFF")</f>
        <v>0121000000FFFFFF</v>
      </c>
      <c r="D239" s="7"/>
      <c r="E239" s="7" t="str">
        <f ca="1">IFERROR(__xludf.DUMMYFUNCTION("IFERROR(REGEXEXTRACT($C239, E$4), ""&lt;&gt;"")"),"01")</f>
        <v>01</v>
      </c>
      <c r="F239" s="7">
        <f ca="1">IFERROR(__xludf.DUMMYFUNCTION("IFERROR(HEX2DEC(REGEXEXTRACT($C239, F$4)), ""&lt;&gt;"")"),2)</f>
        <v>2</v>
      </c>
      <c r="G239" s="7">
        <f ca="1">IFERROR(__xludf.DUMMYFUNCTION("IFERROR(HEX2DEC(REGEXEXTRACT($C239, G$4)), ""&lt;&gt;"")"),1)</f>
        <v>1</v>
      </c>
      <c r="H239" s="7"/>
      <c r="I239" s="7" t="str">
        <f ca="1">IFERROR(__xludf.DUMMYFUNCTION("IFERROR(TEXT((REGEXEXTRACT($C239, I$4)),""00""), ""&lt;&gt;"")"),"00")</f>
        <v>00</v>
      </c>
      <c r="J239" s="7" t="str">
        <f ca="1">IFERROR(__xludf.DUMMYFUNCTION("IFERROR(TEXT((REGEXEXTRACT($C239, J$4)),""00""), ""&lt;&gt;"")"),"00")</f>
        <v>00</v>
      </c>
      <c r="K239" s="7" t="str">
        <f ca="1">IFERROR(__xludf.DUMMYFUNCTION("IFERROR(TEXT((REGEXEXTRACT($C239, K$4)),""00""), ""&lt;&gt;"")"),"00")</f>
        <v>00</v>
      </c>
      <c r="L239" s="7" t="str">
        <f ca="1">IFERROR(__xludf.DUMMYFUNCTION("IFERROR(TEXT((REGEXEXTRACT($C239, L$4)),""00""), ""&lt;&gt;"")"),"FF")</f>
        <v>FF</v>
      </c>
      <c r="M239" s="7" t="str">
        <f ca="1">IFERROR(__xludf.DUMMYFUNCTION("IFERROR(TEXT((REGEXEXTRACT($C239, M$4)),""00""), ""&lt;&gt;"")"),"FF")</f>
        <v>FF</v>
      </c>
      <c r="N239" s="7" t="str">
        <f ca="1">IFERROR(__xludf.DUMMYFUNCTION("IFERROR(TEXT((REGEXEXTRACT($C239, N$4)),""00""), ""&lt;&gt;"")"),"FF")</f>
        <v>FF</v>
      </c>
      <c r="O239" s="7"/>
      <c r="P239" s="7" t="str">
        <f t="shared" ca="1" si="13"/>
        <v/>
      </c>
      <c r="Q239" s="7" t="str">
        <f t="shared" ca="1" si="14"/>
        <v/>
      </c>
      <c r="R239" s="7" t="str">
        <f t="shared" ca="1" si="15"/>
        <v/>
      </c>
      <c r="S239" s="7"/>
      <c r="T239" s="7" t="s">
        <v>274</v>
      </c>
      <c r="U239" s="7"/>
      <c r="V239" s="7"/>
      <c r="W239" s="7"/>
      <c r="X239" s="7"/>
      <c r="Y239" s="7"/>
      <c r="Z239" s="7"/>
      <c r="AA239" s="7"/>
      <c r="AB239" s="7"/>
    </row>
    <row r="240" spans="1:28" x14ac:dyDescent="0.2">
      <c r="A240" s="7" t="s">
        <v>49</v>
      </c>
      <c r="B240" s="8" t="str">
        <f ca="1">IFERROR(__xludf.DUMMYFUNCTION("IFERROR(REGEXEXTRACT($A240, B$4), ""&lt;&gt;"")"),"3C")</f>
        <v>3C</v>
      </c>
      <c r="C240" s="7" t="str">
        <f ca="1">IFERROR(__xludf.DUMMYFUNCTION("IFERROR(REGEXEXTRACT($A240, C$4), ""&lt;&gt;"")"),"0103223AECFFFFFF")</f>
        <v>0103223AECFFFFFF</v>
      </c>
      <c r="D240" s="7"/>
      <c r="E240" s="7" t="str">
        <f ca="1">IFERROR(__xludf.DUMMYFUNCTION("IFERROR(REGEXEXTRACT($C240, E$4), ""&lt;&gt;"")"),"01")</f>
        <v>01</v>
      </c>
      <c r="F240" s="7">
        <f ca="1">IFERROR(__xludf.DUMMYFUNCTION("IFERROR(HEX2DEC(REGEXEXTRACT($C240, F$4)), ""&lt;&gt;"")"),0)</f>
        <v>0</v>
      </c>
      <c r="G240" s="7">
        <f ca="1">IFERROR(__xludf.DUMMYFUNCTION("IFERROR(HEX2DEC(REGEXEXTRACT($C240, G$4)), ""&lt;&gt;"")"),3)</f>
        <v>3</v>
      </c>
      <c r="H240" s="7"/>
      <c r="I240" s="7" t="str">
        <f ca="1">IFERROR(__xludf.DUMMYFUNCTION("IFERROR(TEXT((REGEXEXTRACT($C240, I$4)),""00""), ""&lt;&gt;"")"),"22")</f>
        <v>22</v>
      </c>
      <c r="J240" s="7" t="str">
        <f ca="1">IFERROR(__xludf.DUMMYFUNCTION("IFERROR(TEXT((REGEXEXTRACT($C240, J$4)),""00""), ""&lt;&gt;"")"),"3A")</f>
        <v>3A</v>
      </c>
      <c r="K240" s="7" t="str">
        <f ca="1">IFERROR(__xludf.DUMMYFUNCTION("IFERROR(TEXT((REGEXEXTRACT($C240, K$4)),""00""), ""&lt;&gt;"")"),"EC")</f>
        <v>EC</v>
      </c>
      <c r="L240" s="7" t="str">
        <f ca="1">IFERROR(__xludf.DUMMYFUNCTION("IFERROR(TEXT((REGEXEXTRACT($C240, L$4)),""00""), ""&lt;&gt;"")"),"FF")</f>
        <v>FF</v>
      </c>
      <c r="M240" s="7" t="str">
        <f ca="1">IFERROR(__xludf.DUMMYFUNCTION("IFERROR(TEXT((REGEXEXTRACT($C240, M$4)),""00""), ""&lt;&gt;"")"),"FF")</f>
        <v>FF</v>
      </c>
      <c r="N240" s="7" t="str">
        <f ca="1">IFERROR(__xludf.DUMMYFUNCTION("IFERROR(TEXT((REGEXEXTRACT($C240, N$4)),""00""), ""&lt;&gt;"")"),"FF")</f>
        <v>FF</v>
      </c>
      <c r="O240" s="7"/>
      <c r="P240" s="7" t="str">
        <f t="shared" ca="1" si="13"/>
        <v/>
      </c>
      <c r="Q240" s="7" t="str">
        <f t="shared" ca="1" si="14"/>
        <v/>
      </c>
      <c r="R240" s="7" t="str">
        <f t="shared" ca="1" si="15"/>
        <v/>
      </c>
      <c r="S240" s="7"/>
      <c r="T240" s="7" t="s">
        <v>288</v>
      </c>
      <c r="U240" s="7"/>
      <c r="V240" s="7"/>
      <c r="W240" s="7"/>
      <c r="X240" s="7"/>
      <c r="Y240" s="7"/>
      <c r="Z240" s="7"/>
      <c r="AA240" s="7"/>
      <c r="AB240" s="7"/>
    </row>
    <row r="241" spans="1:28" x14ac:dyDescent="0.2">
      <c r="A241" s="7" t="s">
        <v>40</v>
      </c>
      <c r="B241" s="8" t="str">
        <f ca="1">IFERROR(__xludf.DUMMYFUNCTION("IFERROR(REGEXEXTRACT($A241, B$4), ""&lt;&gt;"")"),"3D")</f>
        <v>3D</v>
      </c>
      <c r="C241" s="7" t="str">
        <f ca="1">IFERROR(__xludf.DUMMYFUNCTION("IFERROR(REGEXEXTRACT($A241, C$4), ""&lt;&gt;"")"),"01037F2278FFFFFF")</f>
        <v>01037F2278FFFFFF</v>
      </c>
      <c r="D241" s="7"/>
      <c r="E241" s="7" t="str">
        <f ca="1">IFERROR(__xludf.DUMMYFUNCTION("IFERROR(REGEXEXTRACT($C241, E$4), ""&lt;&gt;"")"),"01")</f>
        <v>01</v>
      </c>
      <c r="F241" s="7">
        <f ca="1">IFERROR(__xludf.DUMMYFUNCTION("IFERROR(HEX2DEC(REGEXEXTRACT($C241, F$4)), ""&lt;&gt;"")"),0)</f>
        <v>0</v>
      </c>
      <c r="G241" s="7">
        <f ca="1">IFERROR(__xludf.DUMMYFUNCTION("IFERROR(HEX2DEC(REGEXEXTRACT($C241, G$4)), ""&lt;&gt;"")"),3)</f>
        <v>3</v>
      </c>
      <c r="H241" s="7"/>
      <c r="I241" s="7" t="str">
        <f ca="1">IFERROR(__xludf.DUMMYFUNCTION("IFERROR(TEXT((REGEXEXTRACT($C241, I$4)),""00""), ""&lt;&gt;"")"),"7F")</f>
        <v>7F</v>
      </c>
      <c r="J241" s="7" t="str">
        <f ca="1">IFERROR(__xludf.DUMMYFUNCTION("IFERROR(TEXT((REGEXEXTRACT($C241, J$4)),""00""), ""&lt;&gt;"")"),"22")</f>
        <v>22</v>
      </c>
      <c r="K241" s="7" t="str">
        <f ca="1">IFERROR(__xludf.DUMMYFUNCTION("IFERROR(TEXT((REGEXEXTRACT($C241, K$4)),""00""), ""&lt;&gt;"")"),"78")</f>
        <v>78</v>
      </c>
      <c r="L241" s="7" t="str">
        <f ca="1">IFERROR(__xludf.DUMMYFUNCTION("IFERROR(TEXT((REGEXEXTRACT($C241, L$4)),""00""), ""&lt;&gt;"")"),"FF")</f>
        <v>FF</v>
      </c>
      <c r="M241" s="7" t="str">
        <f ca="1">IFERROR(__xludf.DUMMYFUNCTION("IFERROR(TEXT((REGEXEXTRACT($C241, M$4)),""00""), ""&lt;&gt;"")"),"FF")</f>
        <v>FF</v>
      </c>
      <c r="N241" s="7" t="str">
        <f ca="1">IFERROR(__xludf.DUMMYFUNCTION("IFERROR(TEXT((REGEXEXTRACT($C241, N$4)),""00""), ""&lt;&gt;"")"),"FF")</f>
        <v>FF</v>
      </c>
      <c r="O241" s="7"/>
      <c r="P241" s="7" t="str">
        <f t="shared" ca="1" si="13"/>
        <v/>
      </c>
      <c r="Q241" s="7" t="str">
        <f t="shared" ca="1" si="14"/>
        <v/>
      </c>
      <c r="R241" s="7" t="str">
        <f t="shared" ca="1" si="15"/>
        <v/>
      </c>
      <c r="S241" s="7"/>
      <c r="T241" s="7" t="s">
        <v>280</v>
      </c>
      <c r="U241" s="7"/>
      <c r="V241" s="7"/>
      <c r="W241" s="7"/>
      <c r="X241" s="7"/>
      <c r="Y241" s="7"/>
      <c r="Z241" s="7"/>
      <c r="AA241" s="7"/>
      <c r="AB241" s="7"/>
    </row>
    <row r="242" spans="1:28" x14ac:dyDescent="0.2">
      <c r="A242" s="7" t="s">
        <v>50</v>
      </c>
      <c r="B242" s="8" t="str">
        <f ca="1">IFERROR(__xludf.DUMMYFUNCTION("IFERROR(REGEXEXTRACT($A242, B$4), ""&lt;&gt;"")"),"3D")</f>
        <v>3D</v>
      </c>
      <c r="C242" s="7" t="str">
        <f ca="1">IFERROR(__xludf.DUMMYFUNCTION("IFERROR(REGEXEXTRACT($A242, C$4), ""&lt;&gt;"")"),"011008623AEC0000")</f>
        <v>011008623AEC0000</v>
      </c>
      <c r="D242" s="7"/>
      <c r="E242" s="7" t="str">
        <f ca="1">IFERROR(__xludf.DUMMYFUNCTION("IFERROR(REGEXEXTRACT($C242, E$4), ""&lt;&gt;"")"),"01")</f>
        <v>01</v>
      </c>
      <c r="F242" s="7">
        <f ca="1">IFERROR(__xludf.DUMMYFUNCTION("IFERROR(HEX2DEC(REGEXEXTRACT($C242, F$4)), ""&lt;&gt;"")"),1)</f>
        <v>1</v>
      </c>
      <c r="G242" s="7">
        <f ca="1">IFERROR(__xludf.DUMMYFUNCTION("IFERROR(HEX2DEC(REGEXEXTRACT($C242, G$4)), ""&lt;&gt;"")"),0)</f>
        <v>0</v>
      </c>
      <c r="H242" s="7"/>
      <c r="I242" s="7" t="str">
        <f ca="1">IFERROR(__xludf.DUMMYFUNCTION("IFERROR(TEXT((REGEXEXTRACT($C242, I$4)),""00""), ""&lt;&gt;"")"),"08")</f>
        <v>08</v>
      </c>
      <c r="J242" s="7" t="str">
        <f ca="1">IFERROR(__xludf.DUMMYFUNCTION("IFERROR(TEXT((REGEXEXTRACT($C242, J$4)),""00""), ""&lt;&gt;"")"),"62")</f>
        <v>62</v>
      </c>
      <c r="K242" s="7" t="str">
        <f ca="1">IFERROR(__xludf.DUMMYFUNCTION("IFERROR(TEXT((REGEXEXTRACT($C242, K$4)),""00""), ""&lt;&gt;"")"),"3A")</f>
        <v>3A</v>
      </c>
      <c r="L242" s="7" t="str">
        <f ca="1">IFERROR(__xludf.DUMMYFUNCTION("IFERROR(TEXT((REGEXEXTRACT($C242, L$4)),""00""), ""&lt;&gt;"")"),"EC")</f>
        <v>EC</v>
      </c>
      <c r="M242" s="7" t="str">
        <f ca="1">IFERROR(__xludf.DUMMYFUNCTION("IFERROR(TEXT((REGEXEXTRACT($C242, M$4)),""00""), ""&lt;&gt;"")"),"00")</f>
        <v>00</v>
      </c>
      <c r="N242" s="7" t="str">
        <f ca="1">IFERROR(__xludf.DUMMYFUNCTION("IFERROR(TEXT((REGEXEXTRACT($C242, N$4)),""00""), ""&lt;&gt;"")"),"00")</f>
        <v>00</v>
      </c>
      <c r="O242" s="7"/>
      <c r="P242" s="7" t="str">
        <f t="shared" ca="1" si="13"/>
        <v/>
      </c>
      <c r="Q242" s="7" t="str">
        <f t="shared" ca="1" si="14"/>
        <v/>
      </c>
      <c r="R242" s="7" t="str">
        <f t="shared" ca="1" si="15"/>
        <v/>
      </c>
      <c r="S242" s="7"/>
      <c r="T242" s="7" t="s">
        <v>289</v>
      </c>
      <c r="U242" s="7"/>
      <c r="V242" s="7"/>
      <c r="W242" s="7"/>
      <c r="X242" s="7"/>
      <c r="Y242" s="7"/>
      <c r="Z242" s="7"/>
      <c r="AA242" s="7"/>
      <c r="AB242" s="7"/>
    </row>
    <row r="243" spans="1:28" x14ac:dyDescent="0.2">
      <c r="A243" s="7" t="s">
        <v>42</v>
      </c>
      <c r="B243" s="8" t="str">
        <f ca="1">IFERROR(__xludf.DUMMYFUNCTION("IFERROR(REGEXEXTRACT($A243, B$4), ""&lt;&gt;"")"),"3D")</f>
        <v>3D</v>
      </c>
      <c r="C243" s="7" t="str">
        <f ca="1">IFERROR(__xludf.DUMMYFUNCTION("IFERROR(REGEXEXTRACT($A243, C$4), ""&lt;&gt;"")"),"0121000000FFFFFF")</f>
        <v>0121000000FFFFFF</v>
      </c>
      <c r="D243" s="7"/>
      <c r="E243" s="7" t="str">
        <f ca="1">IFERROR(__xludf.DUMMYFUNCTION("IFERROR(REGEXEXTRACT($C243, E$4), ""&lt;&gt;"")"),"01")</f>
        <v>01</v>
      </c>
      <c r="F243" s="7">
        <f ca="1">IFERROR(__xludf.DUMMYFUNCTION("IFERROR(HEX2DEC(REGEXEXTRACT($C243, F$4)), ""&lt;&gt;"")"),2)</f>
        <v>2</v>
      </c>
      <c r="G243" s="7">
        <f ca="1">IFERROR(__xludf.DUMMYFUNCTION("IFERROR(HEX2DEC(REGEXEXTRACT($C243, G$4)), ""&lt;&gt;"")"),1)</f>
        <v>1</v>
      </c>
      <c r="H243" s="7"/>
      <c r="I243" s="7" t="str">
        <f ca="1">IFERROR(__xludf.DUMMYFUNCTION("IFERROR(TEXT((REGEXEXTRACT($C243, I$4)),""00""), ""&lt;&gt;"")"),"00")</f>
        <v>00</v>
      </c>
      <c r="J243" s="7" t="str">
        <f ca="1">IFERROR(__xludf.DUMMYFUNCTION("IFERROR(TEXT((REGEXEXTRACT($C243, J$4)),""00""), ""&lt;&gt;"")"),"00")</f>
        <v>00</v>
      </c>
      <c r="K243" s="7" t="str">
        <f ca="1">IFERROR(__xludf.DUMMYFUNCTION("IFERROR(TEXT((REGEXEXTRACT($C243, K$4)),""00""), ""&lt;&gt;"")"),"00")</f>
        <v>00</v>
      </c>
      <c r="L243" s="7" t="str">
        <f ca="1">IFERROR(__xludf.DUMMYFUNCTION("IFERROR(TEXT((REGEXEXTRACT($C243, L$4)),""00""), ""&lt;&gt;"")"),"FF")</f>
        <v>FF</v>
      </c>
      <c r="M243" s="7" t="str">
        <f ca="1">IFERROR(__xludf.DUMMYFUNCTION("IFERROR(TEXT((REGEXEXTRACT($C243, M$4)),""00""), ""&lt;&gt;"")"),"FF")</f>
        <v>FF</v>
      </c>
      <c r="N243" s="7" t="str">
        <f ca="1">IFERROR(__xludf.DUMMYFUNCTION("IFERROR(TEXT((REGEXEXTRACT($C243, N$4)),""00""), ""&lt;&gt;"")"),"FF")</f>
        <v>FF</v>
      </c>
      <c r="O243" s="7"/>
      <c r="P243" s="7" t="str">
        <f t="shared" ca="1" si="13"/>
        <v/>
      </c>
      <c r="Q243" s="7" t="str">
        <f t="shared" ca="1" si="14"/>
        <v/>
      </c>
      <c r="R243" s="7" t="str">
        <f t="shared" ca="1" si="15"/>
        <v/>
      </c>
      <c r="S243" s="7"/>
      <c r="T243" s="7" t="s">
        <v>274</v>
      </c>
      <c r="U243" s="7"/>
      <c r="V243" s="7"/>
      <c r="W243" s="7"/>
      <c r="X243" s="7"/>
      <c r="Y243" s="7"/>
      <c r="Z243" s="7"/>
      <c r="AA243" s="7"/>
      <c r="AB243" s="7"/>
    </row>
    <row r="244" spans="1:28" x14ac:dyDescent="0.2">
      <c r="A244" s="7" t="s">
        <v>51</v>
      </c>
      <c r="B244" s="8" t="str">
        <f ca="1">IFERROR(__xludf.DUMMYFUNCTION("IFERROR(REGEXEXTRACT($A244, B$4), ""&lt;&gt;"")"),"3C")</f>
        <v>3C</v>
      </c>
      <c r="C244" s="7" t="str">
        <f ca="1">IFERROR(__xludf.DUMMYFUNCTION("IFERROR(REGEXEXTRACT($A244, C$4), ""&lt;&gt;"")"),"0103223AEDFFFFFF")</f>
        <v>0103223AEDFFFFFF</v>
      </c>
      <c r="D244" s="7"/>
      <c r="E244" s="7" t="str">
        <f ca="1">IFERROR(__xludf.DUMMYFUNCTION("IFERROR(REGEXEXTRACT($C244, E$4), ""&lt;&gt;"")"),"01")</f>
        <v>01</v>
      </c>
      <c r="F244" s="7">
        <f ca="1">IFERROR(__xludf.DUMMYFUNCTION("IFERROR(HEX2DEC(REGEXEXTRACT($C244, F$4)), ""&lt;&gt;"")"),0)</f>
        <v>0</v>
      </c>
      <c r="G244" s="7">
        <f ca="1">IFERROR(__xludf.DUMMYFUNCTION("IFERROR(HEX2DEC(REGEXEXTRACT($C244, G$4)), ""&lt;&gt;"")"),3)</f>
        <v>3</v>
      </c>
      <c r="H244" s="7"/>
      <c r="I244" s="7" t="str">
        <f ca="1">IFERROR(__xludf.DUMMYFUNCTION("IFERROR(TEXT((REGEXEXTRACT($C244, I$4)),""00""), ""&lt;&gt;"")"),"22")</f>
        <v>22</v>
      </c>
      <c r="J244" s="7" t="str">
        <f ca="1">IFERROR(__xludf.DUMMYFUNCTION("IFERROR(TEXT((REGEXEXTRACT($C244, J$4)),""00""), ""&lt;&gt;"")"),"3A")</f>
        <v>3A</v>
      </c>
      <c r="K244" s="7" t="str">
        <f ca="1">IFERROR(__xludf.DUMMYFUNCTION("IFERROR(TEXT((REGEXEXTRACT($C244, K$4)),""00""), ""&lt;&gt;"")"),"ED")</f>
        <v>ED</v>
      </c>
      <c r="L244" s="7" t="str">
        <f ca="1">IFERROR(__xludf.DUMMYFUNCTION("IFERROR(TEXT((REGEXEXTRACT($C244, L$4)),""00""), ""&lt;&gt;"")"),"FF")</f>
        <v>FF</v>
      </c>
      <c r="M244" s="7" t="str">
        <f ca="1">IFERROR(__xludf.DUMMYFUNCTION("IFERROR(TEXT((REGEXEXTRACT($C244, M$4)),""00""), ""&lt;&gt;"")"),"FF")</f>
        <v>FF</v>
      </c>
      <c r="N244" s="7" t="str">
        <f ca="1">IFERROR(__xludf.DUMMYFUNCTION("IFERROR(TEXT((REGEXEXTRACT($C244, N$4)),""00""), ""&lt;&gt;"")"),"FF")</f>
        <v>FF</v>
      </c>
      <c r="O244" s="7"/>
      <c r="P244" s="7" t="str">
        <f t="shared" ca="1" si="13"/>
        <v/>
      </c>
      <c r="Q244" s="7" t="str">
        <f t="shared" ca="1" si="14"/>
        <v/>
      </c>
      <c r="R244" s="7" t="str">
        <f t="shared" ca="1" si="15"/>
        <v/>
      </c>
      <c r="S244" s="7"/>
      <c r="T244" s="7" t="s">
        <v>290</v>
      </c>
      <c r="U244" s="7"/>
      <c r="V244" s="7"/>
      <c r="W244" s="7"/>
      <c r="X244" s="7"/>
      <c r="Y244" s="7"/>
      <c r="Z244" s="7"/>
      <c r="AA244" s="7"/>
      <c r="AB244" s="7"/>
    </row>
    <row r="245" spans="1:28" x14ac:dyDescent="0.2">
      <c r="A245" s="7" t="s">
        <v>40</v>
      </c>
      <c r="B245" s="8" t="str">
        <f ca="1">IFERROR(__xludf.DUMMYFUNCTION("IFERROR(REGEXEXTRACT($A245, B$4), ""&lt;&gt;"")"),"3D")</f>
        <v>3D</v>
      </c>
      <c r="C245" s="7" t="str">
        <f ca="1">IFERROR(__xludf.DUMMYFUNCTION("IFERROR(REGEXEXTRACT($A245, C$4), ""&lt;&gt;"")"),"01037F2278FFFFFF")</f>
        <v>01037F2278FFFFFF</v>
      </c>
      <c r="D245" s="7"/>
      <c r="E245" s="7" t="str">
        <f ca="1">IFERROR(__xludf.DUMMYFUNCTION("IFERROR(REGEXEXTRACT($C245, E$4), ""&lt;&gt;"")"),"01")</f>
        <v>01</v>
      </c>
      <c r="F245" s="7">
        <f ca="1">IFERROR(__xludf.DUMMYFUNCTION("IFERROR(HEX2DEC(REGEXEXTRACT($C245, F$4)), ""&lt;&gt;"")"),0)</f>
        <v>0</v>
      </c>
      <c r="G245" s="7">
        <f ca="1">IFERROR(__xludf.DUMMYFUNCTION("IFERROR(HEX2DEC(REGEXEXTRACT($C245, G$4)), ""&lt;&gt;"")"),3)</f>
        <v>3</v>
      </c>
      <c r="H245" s="7"/>
      <c r="I245" s="7" t="str">
        <f ca="1">IFERROR(__xludf.DUMMYFUNCTION("IFERROR(TEXT((REGEXEXTRACT($C245, I$4)),""00""), ""&lt;&gt;"")"),"7F")</f>
        <v>7F</v>
      </c>
      <c r="J245" s="7" t="str">
        <f ca="1">IFERROR(__xludf.DUMMYFUNCTION("IFERROR(TEXT((REGEXEXTRACT($C245, J$4)),""00""), ""&lt;&gt;"")"),"22")</f>
        <v>22</v>
      </c>
      <c r="K245" s="7" t="str">
        <f ca="1">IFERROR(__xludf.DUMMYFUNCTION("IFERROR(TEXT((REGEXEXTRACT($C245, K$4)),""00""), ""&lt;&gt;"")"),"78")</f>
        <v>78</v>
      </c>
      <c r="L245" s="7" t="str">
        <f ca="1">IFERROR(__xludf.DUMMYFUNCTION("IFERROR(TEXT((REGEXEXTRACT($C245, L$4)),""00""), ""&lt;&gt;"")"),"FF")</f>
        <v>FF</v>
      </c>
      <c r="M245" s="7" t="str">
        <f ca="1">IFERROR(__xludf.DUMMYFUNCTION("IFERROR(TEXT((REGEXEXTRACT($C245, M$4)),""00""), ""&lt;&gt;"")"),"FF")</f>
        <v>FF</v>
      </c>
      <c r="N245" s="7" t="str">
        <f ca="1">IFERROR(__xludf.DUMMYFUNCTION("IFERROR(TEXT((REGEXEXTRACT($C245, N$4)),""00""), ""&lt;&gt;"")"),"FF")</f>
        <v>FF</v>
      </c>
      <c r="O245" s="7"/>
      <c r="P245" s="7" t="str">
        <f t="shared" ca="1" si="13"/>
        <v/>
      </c>
      <c r="Q245" s="7" t="str">
        <f t="shared" ca="1" si="14"/>
        <v/>
      </c>
      <c r="R245" s="7" t="str">
        <f t="shared" ca="1" si="15"/>
        <v/>
      </c>
      <c r="S245" s="7"/>
      <c r="T245" s="7" t="s">
        <v>280</v>
      </c>
      <c r="U245" s="7"/>
      <c r="V245" s="7"/>
      <c r="W245" s="7"/>
      <c r="X245" s="7"/>
      <c r="Y245" s="7"/>
      <c r="Z245" s="7"/>
      <c r="AA245" s="7"/>
      <c r="AB245" s="7"/>
    </row>
    <row r="246" spans="1:28" x14ac:dyDescent="0.2">
      <c r="A246" s="7" t="s">
        <v>52</v>
      </c>
      <c r="B246" s="8" t="str">
        <f ca="1">IFERROR(__xludf.DUMMYFUNCTION("IFERROR(REGEXEXTRACT($A246, B$4), ""&lt;&gt;"")"),"3D")</f>
        <v>3D</v>
      </c>
      <c r="C246" s="7" t="str">
        <f ca="1">IFERROR(__xludf.DUMMYFUNCTION("IFERROR(REGEXEXTRACT($A246, C$4), ""&lt;&gt;"")"),"011008623AED0000")</f>
        <v>011008623AED0000</v>
      </c>
      <c r="D246" s="7"/>
      <c r="E246" s="7" t="str">
        <f ca="1">IFERROR(__xludf.DUMMYFUNCTION("IFERROR(REGEXEXTRACT($C246, E$4), ""&lt;&gt;"")"),"01")</f>
        <v>01</v>
      </c>
      <c r="F246" s="7">
        <f ca="1">IFERROR(__xludf.DUMMYFUNCTION("IFERROR(HEX2DEC(REGEXEXTRACT($C246, F$4)), ""&lt;&gt;"")"),1)</f>
        <v>1</v>
      </c>
      <c r="G246" s="7">
        <f ca="1">IFERROR(__xludf.DUMMYFUNCTION("IFERROR(HEX2DEC(REGEXEXTRACT($C246, G$4)), ""&lt;&gt;"")"),0)</f>
        <v>0</v>
      </c>
      <c r="H246" s="7"/>
      <c r="I246" s="7" t="str">
        <f ca="1">IFERROR(__xludf.DUMMYFUNCTION("IFERROR(TEXT((REGEXEXTRACT($C246, I$4)),""00""), ""&lt;&gt;"")"),"08")</f>
        <v>08</v>
      </c>
      <c r="J246" s="7" t="str">
        <f ca="1">IFERROR(__xludf.DUMMYFUNCTION("IFERROR(TEXT((REGEXEXTRACT($C246, J$4)),""00""), ""&lt;&gt;"")"),"62")</f>
        <v>62</v>
      </c>
      <c r="K246" s="7" t="str">
        <f ca="1">IFERROR(__xludf.DUMMYFUNCTION("IFERROR(TEXT((REGEXEXTRACT($C246, K$4)),""00""), ""&lt;&gt;"")"),"3A")</f>
        <v>3A</v>
      </c>
      <c r="L246" s="7" t="str">
        <f ca="1">IFERROR(__xludf.DUMMYFUNCTION("IFERROR(TEXT((REGEXEXTRACT($C246, L$4)),""00""), ""&lt;&gt;"")"),"ED")</f>
        <v>ED</v>
      </c>
      <c r="M246" s="7" t="str">
        <f ca="1">IFERROR(__xludf.DUMMYFUNCTION("IFERROR(TEXT((REGEXEXTRACT($C246, M$4)),""00""), ""&lt;&gt;"")"),"00")</f>
        <v>00</v>
      </c>
      <c r="N246" s="7" t="str">
        <f ca="1">IFERROR(__xludf.DUMMYFUNCTION("IFERROR(TEXT((REGEXEXTRACT($C246, N$4)),""00""), ""&lt;&gt;"")"),"00")</f>
        <v>00</v>
      </c>
      <c r="O246" s="7"/>
      <c r="P246" s="7" t="str">
        <f t="shared" ca="1" si="13"/>
        <v/>
      </c>
      <c r="Q246" s="7" t="str">
        <f t="shared" ca="1" si="14"/>
        <v/>
      </c>
      <c r="R246" s="7" t="str">
        <f t="shared" ca="1" si="15"/>
        <v/>
      </c>
      <c r="S246" s="7"/>
      <c r="T246" s="7" t="s">
        <v>291</v>
      </c>
      <c r="U246" s="7"/>
      <c r="V246" s="7"/>
      <c r="W246" s="7"/>
      <c r="X246" s="7"/>
      <c r="Y246" s="7"/>
      <c r="Z246" s="7"/>
      <c r="AA246" s="7"/>
      <c r="AB246" s="7"/>
    </row>
    <row r="247" spans="1:28" x14ac:dyDescent="0.2">
      <c r="A247" s="7" t="s">
        <v>42</v>
      </c>
      <c r="B247" s="8" t="str">
        <f ca="1">IFERROR(__xludf.DUMMYFUNCTION("IFERROR(REGEXEXTRACT($A247, B$4), ""&lt;&gt;"")"),"3D")</f>
        <v>3D</v>
      </c>
      <c r="C247" s="7" t="str">
        <f ca="1">IFERROR(__xludf.DUMMYFUNCTION("IFERROR(REGEXEXTRACT($A247, C$4), ""&lt;&gt;"")"),"0121000000FFFFFF")</f>
        <v>0121000000FFFFFF</v>
      </c>
      <c r="D247" s="7"/>
      <c r="E247" s="7" t="str">
        <f ca="1">IFERROR(__xludf.DUMMYFUNCTION("IFERROR(REGEXEXTRACT($C247, E$4), ""&lt;&gt;"")"),"01")</f>
        <v>01</v>
      </c>
      <c r="F247" s="7">
        <f ca="1">IFERROR(__xludf.DUMMYFUNCTION("IFERROR(HEX2DEC(REGEXEXTRACT($C247, F$4)), ""&lt;&gt;"")"),2)</f>
        <v>2</v>
      </c>
      <c r="G247" s="7">
        <f ca="1">IFERROR(__xludf.DUMMYFUNCTION("IFERROR(HEX2DEC(REGEXEXTRACT($C247, G$4)), ""&lt;&gt;"")"),1)</f>
        <v>1</v>
      </c>
      <c r="H247" s="7"/>
      <c r="I247" s="7" t="str">
        <f ca="1">IFERROR(__xludf.DUMMYFUNCTION("IFERROR(TEXT((REGEXEXTRACT($C247, I$4)),""00""), ""&lt;&gt;"")"),"00")</f>
        <v>00</v>
      </c>
      <c r="J247" s="7" t="str">
        <f ca="1">IFERROR(__xludf.DUMMYFUNCTION("IFERROR(TEXT((REGEXEXTRACT($C247, J$4)),""00""), ""&lt;&gt;"")"),"00")</f>
        <v>00</v>
      </c>
      <c r="K247" s="7" t="str">
        <f ca="1">IFERROR(__xludf.DUMMYFUNCTION("IFERROR(TEXT((REGEXEXTRACT($C247, K$4)),""00""), ""&lt;&gt;"")"),"00")</f>
        <v>00</v>
      </c>
      <c r="L247" s="7" t="str">
        <f ca="1">IFERROR(__xludf.DUMMYFUNCTION("IFERROR(TEXT((REGEXEXTRACT($C247, L$4)),""00""), ""&lt;&gt;"")"),"FF")</f>
        <v>FF</v>
      </c>
      <c r="M247" s="7" t="str">
        <f ca="1">IFERROR(__xludf.DUMMYFUNCTION("IFERROR(TEXT((REGEXEXTRACT($C247, M$4)),""00""), ""&lt;&gt;"")"),"FF")</f>
        <v>FF</v>
      </c>
      <c r="N247" s="7" t="str">
        <f ca="1">IFERROR(__xludf.DUMMYFUNCTION("IFERROR(TEXT((REGEXEXTRACT($C247, N$4)),""00""), ""&lt;&gt;"")"),"FF")</f>
        <v>FF</v>
      </c>
      <c r="O247" s="7"/>
      <c r="P247" s="7" t="str">
        <f t="shared" ca="1" si="13"/>
        <v/>
      </c>
      <c r="Q247" s="7" t="str">
        <f t="shared" ca="1" si="14"/>
        <v/>
      </c>
      <c r="R247" s="7" t="str">
        <f t="shared" ca="1" si="15"/>
        <v/>
      </c>
      <c r="S247" s="7"/>
      <c r="T247" s="7" t="s">
        <v>274</v>
      </c>
      <c r="U247" s="7"/>
      <c r="V247" s="7"/>
      <c r="W247" s="7"/>
      <c r="X247" s="7"/>
      <c r="Y247" s="7"/>
      <c r="Z247" s="7"/>
      <c r="AA247" s="7"/>
      <c r="AB247" s="7"/>
    </row>
    <row r="248" spans="1:28" x14ac:dyDescent="0.2">
      <c r="A248" s="7" t="s">
        <v>53</v>
      </c>
      <c r="B248" s="8" t="str">
        <f ca="1">IFERROR(__xludf.DUMMYFUNCTION("IFERROR(REGEXEXTRACT($A248, B$4), ""&lt;&gt;"")"),"3C")</f>
        <v>3C</v>
      </c>
      <c r="C248" s="7" t="str">
        <f ca="1">IFERROR(__xludf.DUMMYFUNCTION("IFERROR(REGEXEXTRACT($A248, C$4), ""&lt;&gt;"")"),"0103223AEEFFFFFF")</f>
        <v>0103223AEEFFFFFF</v>
      </c>
      <c r="D248" s="7"/>
      <c r="E248" s="7" t="str">
        <f ca="1">IFERROR(__xludf.DUMMYFUNCTION("IFERROR(REGEXEXTRACT($C248, E$4), ""&lt;&gt;"")"),"01")</f>
        <v>01</v>
      </c>
      <c r="F248" s="7">
        <f ca="1">IFERROR(__xludf.DUMMYFUNCTION("IFERROR(HEX2DEC(REGEXEXTRACT($C248, F$4)), ""&lt;&gt;"")"),0)</f>
        <v>0</v>
      </c>
      <c r="G248" s="7">
        <f ca="1">IFERROR(__xludf.DUMMYFUNCTION("IFERROR(HEX2DEC(REGEXEXTRACT($C248, G$4)), ""&lt;&gt;"")"),3)</f>
        <v>3</v>
      </c>
      <c r="H248" s="7"/>
      <c r="I248" s="7" t="str">
        <f ca="1">IFERROR(__xludf.DUMMYFUNCTION("IFERROR(TEXT((REGEXEXTRACT($C248, I$4)),""00""), ""&lt;&gt;"")"),"22")</f>
        <v>22</v>
      </c>
      <c r="J248" s="7" t="str">
        <f ca="1">IFERROR(__xludf.DUMMYFUNCTION("IFERROR(TEXT((REGEXEXTRACT($C248, J$4)),""00""), ""&lt;&gt;"")"),"3A")</f>
        <v>3A</v>
      </c>
      <c r="K248" s="7" t="str">
        <f ca="1">IFERROR(__xludf.DUMMYFUNCTION("IFERROR(TEXT((REGEXEXTRACT($C248, K$4)),""00""), ""&lt;&gt;"")"),"EE")</f>
        <v>EE</v>
      </c>
      <c r="L248" s="7" t="str">
        <f ca="1">IFERROR(__xludf.DUMMYFUNCTION("IFERROR(TEXT((REGEXEXTRACT($C248, L$4)),""00""), ""&lt;&gt;"")"),"FF")</f>
        <v>FF</v>
      </c>
      <c r="M248" s="7" t="str">
        <f ca="1">IFERROR(__xludf.DUMMYFUNCTION("IFERROR(TEXT((REGEXEXTRACT($C248, M$4)),""00""), ""&lt;&gt;"")"),"FF")</f>
        <v>FF</v>
      </c>
      <c r="N248" s="7" t="str">
        <f ca="1">IFERROR(__xludf.DUMMYFUNCTION("IFERROR(TEXT((REGEXEXTRACT($C248, N$4)),""00""), ""&lt;&gt;"")"),"FF")</f>
        <v>FF</v>
      </c>
      <c r="O248" s="7"/>
      <c r="P248" s="7" t="str">
        <f t="shared" ca="1" si="13"/>
        <v/>
      </c>
      <c r="Q248" s="7" t="str">
        <f t="shared" ca="1" si="14"/>
        <v/>
      </c>
      <c r="R248" s="7" t="str">
        <f t="shared" ca="1" si="15"/>
        <v/>
      </c>
      <c r="S248" s="7"/>
      <c r="T248" s="7" t="s">
        <v>292</v>
      </c>
      <c r="U248" s="7"/>
      <c r="V248" s="7"/>
      <c r="W248" s="7"/>
      <c r="X248" s="7"/>
      <c r="Y248" s="7"/>
      <c r="Z248" s="7"/>
      <c r="AA248" s="7"/>
      <c r="AB248" s="7"/>
    </row>
    <row r="249" spans="1:28" x14ac:dyDescent="0.2">
      <c r="A249" s="7" t="s">
        <v>40</v>
      </c>
      <c r="B249" s="8" t="str">
        <f ca="1">IFERROR(__xludf.DUMMYFUNCTION("IFERROR(REGEXEXTRACT($A249, B$4), ""&lt;&gt;"")"),"3D")</f>
        <v>3D</v>
      </c>
      <c r="C249" s="7" t="str">
        <f ca="1">IFERROR(__xludf.DUMMYFUNCTION("IFERROR(REGEXEXTRACT($A249, C$4), ""&lt;&gt;"")"),"01037F2278FFFFFF")</f>
        <v>01037F2278FFFFFF</v>
      </c>
      <c r="D249" s="7"/>
      <c r="E249" s="7" t="str">
        <f ca="1">IFERROR(__xludf.DUMMYFUNCTION("IFERROR(REGEXEXTRACT($C249, E$4), ""&lt;&gt;"")"),"01")</f>
        <v>01</v>
      </c>
      <c r="F249" s="7">
        <f ca="1">IFERROR(__xludf.DUMMYFUNCTION("IFERROR(HEX2DEC(REGEXEXTRACT($C249, F$4)), ""&lt;&gt;"")"),0)</f>
        <v>0</v>
      </c>
      <c r="G249" s="7">
        <f ca="1">IFERROR(__xludf.DUMMYFUNCTION("IFERROR(HEX2DEC(REGEXEXTRACT($C249, G$4)), ""&lt;&gt;"")"),3)</f>
        <v>3</v>
      </c>
      <c r="H249" s="7"/>
      <c r="I249" s="7" t="str">
        <f ca="1">IFERROR(__xludf.DUMMYFUNCTION("IFERROR(TEXT((REGEXEXTRACT($C249, I$4)),""00""), ""&lt;&gt;"")"),"7F")</f>
        <v>7F</v>
      </c>
      <c r="J249" s="7" t="str">
        <f ca="1">IFERROR(__xludf.DUMMYFUNCTION("IFERROR(TEXT((REGEXEXTRACT($C249, J$4)),""00""), ""&lt;&gt;"")"),"22")</f>
        <v>22</v>
      </c>
      <c r="K249" s="7" t="str">
        <f ca="1">IFERROR(__xludf.DUMMYFUNCTION("IFERROR(TEXT((REGEXEXTRACT($C249, K$4)),""00""), ""&lt;&gt;"")"),"78")</f>
        <v>78</v>
      </c>
      <c r="L249" s="7" t="str">
        <f ca="1">IFERROR(__xludf.DUMMYFUNCTION("IFERROR(TEXT((REGEXEXTRACT($C249, L$4)),""00""), ""&lt;&gt;"")"),"FF")</f>
        <v>FF</v>
      </c>
      <c r="M249" s="7" t="str">
        <f ca="1">IFERROR(__xludf.DUMMYFUNCTION("IFERROR(TEXT((REGEXEXTRACT($C249, M$4)),""00""), ""&lt;&gt;"")"),"FF")</f>
        <v>FF</v>
      </c>
      <c r="N249" s="7" t="str">
        <f ca="1">IFERROR(__xludf.DUMMYFUNCTION("IFERROR(TEXT((REGEXEXTRACT($C249, N$4)),""00""), ""&lt;&gt;"")"),"FF")</f>
        <v>FF</v>
      </c>
      <c r="O249" s="7"/>
      <c r="P249" s="7" t="str">
        <f t="shared" ca="1" si="13"/>
        <v/>
      </c>
      <c r="Q249" s="7" t="str">
        <f t="shared" ca="1" si="14"/>
        <v/>
      </c>
      <c r="R249" s="7" t="str">
        <f t="shared" ca="1" si="15"/>
        <v/>
      </c>
      <c r="S249" s="7"/>
      <c r="T249" s="7" t="s">
        <v>280</v>
      </c>
      <c r="U249" s="7"/>
      <c r="V249" s="7"/>
      <c r="W249" s="7"/>
      <c r="X249" s="7"/>
      <c r="Y249" s="7"/>
      <c r="Z249" s="7"/>
      <c r="AA249" s="7"/>
      <c r="AB249" s="7"/>
    </row>
    <row r="250" spans="1:28" x14ac:dyDescent="0.2">
      <c r="A250" s="7" t="s">
        <v>54</v>
      </c>
      <c r="B250" s="8" t="str">
        <f ca="1">IFERROR(__xludf.DUMMYFUNCTION("IFERROR(REGEXEXTRACT($A250, B$4), ""&lt;&gt;"")"),"3D")</f>
        <v>3D</v>
      </c>
      <c r="C250" s="7" t="str">
        <f ca="1">IFERROR(__xludf.DUMMYFUNCTION("IFERROR(REGEXEXTRACT($A250, C$4), ""&lt;&gt;"")"),"011008623AEE0000")</f>
        <v>011008623AEE0000</v>
      </c>
      <c r="D250" s="7"/>
      <c r="E250" s="7" t="str">
        <f ca="1">IFERROR(__xludf.DUMMYFUNCTION("IFERROR(REGEXEXTRACT($C250, E$4), ""&lt;&gt;"")"),"01")</f>
        <v>01</v>
      </c>
      <c r="F250" s="7">
        <f ca="1">IFERROR(__xludf.DUMMYFUNCTION("IFERROR(HEX2DEC(REGEXEXTRACT($C250, F$4)), ""&lt;&gt;"")"),1)</f>
        <v>1</v>
      </c>
      <c r="G250" s="7">
        <f ca="1">IFERROR(__xludf.DUMMYFUNCTION("IFERROR(HEX2DEC(REGEXEXTRACT($C250, G$4)), ""&lt;&gt;"")"),0)</f>
        <v>0</v>
      </c>
      <c r="H250" s="7"/>
      <c r="I250" s="7" t="str">
        <f ca="1">IFERROR(__xludf.DUMMYFUNCTION("IFERROR(TEXT((REGEXEXTRACT($C250, I$4)),""00""), ""&lt;&gt;"")"),"08")</f>
        <v>08</v>
      </c>
      <c r="J250" s="7" t="str">
        <f ca="1">IFERROR(__xludf.DUMMYFUNCTION("IFERROR(TEXT((REGEXEXTRACT($C250, J$4)),""00""), ""&lt;&gt;"")"),"62")</f>
        <v>62</v>
      </c>
      <c r="K250" s="7" t="str">
        <f ca="1">IFERROR(__xludf.DUMMYFUNCTION("IFERROR(TEXT((REGEXEXTRACT($C250, K$4)),""00""), ""&lt;&gt;"")"),"3A")</f>
        <v>3A</v>
      </c>
      <c r="L250" s="7" t="str">
        <f ca="1">IFERROR(__xludf.DUMMYFUNCTION("IFERROR(TEXT((REGEXEXTRACT($C250, L$4)),""00""), ""&lt;&gt;"")"),"EE")</f>
        <v>EE</v>
      </c>
      <c r="M250" s="7" t="str">
        <f ca="1">IFERROR(__xludf.DUMMYFUNCTION("IFERROR(TEXT((REGEXEXTRACT($C250, M$4)),""00""), ""&lt;&gt;"")"),"00")</f>
        <v>00</v>
      </c>
      <c r="N250" s="7" t="str">
        <f ca="1">IFERROR(__xludf.DUMMYFUNCTION("IFERROR(TEXT((REGEXEXTRACT($C250, N$4)),""00""), ""&lt;&gt;"")"),"00")</f>
        <v>00</v>
      </c>
      <c r="O250" s="7"/>
      <c r="P250" s="7" t="str">
        <f t="shared" ca="1" si="13"/>
        <v/>
      </c>
      <c r="Q250" s="7" t="str">
        <f t="shared" ca="1" si="14"/>
        <v/>
      </c>
      <c r="R250" s="7" t="str">
        <f t="shared" ca="1" si="15"/>
        <v/>
      </c>
      <c r="S250" s="7"/>
      <c r="T250" s="7" t="s">
        <v>293</v>
      </c>
      <c r="U250" s="7"/>
      <c r="V250" s="7"/>
      <c r="W250" s="7"/>
      <c r="X250" s="7"/>
      <c r="Y250" s="7"/>
      <c r="Z250" s="7"/>
      <c r="AA250" s="7"/>
      <c r="AB250" s="7"/>
    </row>
    <row r="251" spans="1:28" x14ac:dyDescent="0.2">
      <c r="A251" s="7" t="s">
        <v>42</v>
      </c>
      <c r="B251" s="8" t="str">
        <f ca="1">IFERROR(__xludf.DUMMYFUNCTION("IFERROR(REGEXEXTRACT($A251, B$4), ""&lt;&gt;"")"),"3D")</f>
        <v>3D</v>
      </c>
      <c r="C251" s="7" t="str">
        <f ca="1">IFERROR(__xludf.DUMMYFUNCTION("IFERROR(REGEXEXTRACT($A251, C$4), ""&lt;&gt;"")"),"0121000000FFFFFF")</f>
        <v>0121000000FFFFFF</v>
      </c>
      <c r="D251" s="7"/>
      <c r="E251" s="7" t="str">
        <f ca="1">IFERROR(__xludf.DUMMYFUNCTION("IFERROR(REGEXEXTRACT($C251, E$4), ""&lt;&gt;"")"),"01")</f>
        <v>01</v>
      </c>
      <c r="F251" s="7">
        <f ca="1">IFERROR(__xludf.DUMMYFUNCTION("IFERROR(HEX2DEC(REGEXEXTRACT($C251, F$4)), ""&lt;&gt;"")"),2)</f>
        <v>2</v>
      </c>
      <c r="G251" s="7">
        <f ca="1">IFERROR(__xludf.DUMMYFUNCTION("IFERROR(HEX2DEC(REGEXEXTRACT($C251, G$4)), ""&lt;&gt;"")"),1)</f>
        <v>1</v>
      </c>
      <c r="H251" s="7"/>
      <c r="I251" s="7" t="str">
        <f ca="1">IFERROR(__xludf.DUMMYFUNCTION("IFERROR(TEXT((REGEXEXTRACT($C251, I$4)),""00""), ""&lt;&gt;"")"),"00")</f>
        <v>00</v>
      </c>
      <c r="J251" s="7" t="str">
        <f ca="1">IFERROR(__xludf.DUMMYFUNCTION("IFERROR(TEXT((REGEXEXTRACT($C251, J$4)),""00""), ""&lt;&gt;"")"),"00")</f>
        <v>00</v>
      </c>
      <c r="K251" s="7" t="str">
        <f ca="1">IFERROR(__xludf.DUMMYFUNCTION("IFERROR(TEXT((REGEXEXTRACT($C251, K$4)),""00""), ""&lt;&gt;"")"),"00")</f>
        <v>00</v>
      </c>
      <c r="L251" s="7" t="str">
        <f ca="1">IFERROR(__xludf.DUMMYFUNCTION("IFERROR(TEXT((REGEXEXTRACT($C251, L$4)),""00""), ""&lt;&gt;"")"),"FF")</f>
        <v>FF</v>
      </c>
      <c r="M251" s="7" t="str">
        <f ca="1">IFERROR(__xludf.DUMMYFUNCTION("IFERROR(TEXT((REGEXEXTRACT($C251, M$4)),""00""), ""&lt;&gt;"")"),"FF")</f>
        <v>FF</v>
      </c>
      <c r="N251" s="7" t="str">
        <f ca="1">IFERROR(__xludf.DUMMYFUNCTION("IFERROR(TEXT((REGEXEXTRACT($C251, N$4)),""00""), ""&lt;&gt;"")"),"FF")</f>
        <v>FF</v>
      </c>
      <c r="O251" s="7"/>
      <c r="P251" s="7" t="str">
        <f t="shared" ca="1" si="13"/>
        <v/>
      </c>
      <c r="Q251" s="7" t="str">
        <f t="shared" ca="1" si="14"/>
        <v/>
      </c>
      <c r="R251" s="7" t="str">
        <f t="shared" ca="1" si="15"/>
        <v/>
      </c>
      <c r="S251" s="7"/>
      <c r="T251" s="7" t="s">
        <v>274</v>
      </c>
      <c r="U251" s="7"/>
      <c r="V251" s="7"/>
      <c r="W251" s="7"/>
      <c r="X251" s="7"/>
      <c r="Y251" s="7"/>
      <c r="Z251" s="7"/>
      <c r="AA251" s="7"/>
      <c r="AB251" s="7"/>
    </row>
    <row r="252" spans="1:28" x14ac:dyDescent="0.2">
      <c r="A252" s="7" t="s">
        <v>55</v>
      </c>
      <c r="B252" s="8" t="str">
        <f ca="1">IFERROR(__xludf.DUMMYFUNCTION("IFERROR(REGEXEXTRACT($A252, B$4), ""&lt;&gt;"")"),"3C")</f>
        <v>3C</v>
      </c>
      <c r="C252" s="7" t="str">
        <f ca="1">IFERROR(__xludf.DUMMYFUNCTION("IFERROR(REGEXEXTRACT($A252, C$4), ""&lt;&gt;"")"),"0103223AEFFFFFFF")</f>
        <v>0103223AEFFFFFFF</v>
      </c>
      <c r="D252" s="7"/>
      <c r="E252" s="7" t="str">
        <f ca="1">IFERROR(__xludf.DUMMYFUNCTION("IFERROR(REGEXEXTRACT($C252, E$4), ""&lt;&gt;"")"),"01")</f>
        <v>01</v>
      </c>
      <c r="F252" s="7">
        <f ca="1">IFERROR(__xludf.DUMMYFUNCTION("IFERROR(HEX2DEC(REGEXEXTRACT($C252, F$4)), ""&lt;&gt;"")"),0)</f>
        <v>0</v>
      </c>
      <c r="G252" s="7">
        <f ca="1">IFERROR(__xludf.DUMMYFUNCTION("IFERROR(HEX2DEC(REGEXEXTRACT($C252, G$4)), ""&lt;&gt;"")"),3)</f>
        <v>3</v>
      </c>
      <c r="H252" s="7"/>
      <c r="I252" s="7" t="str">
        <f ca="1">IFERROR(__xludf.DUMMYFUNCTION("IFERROR(TEXT((REGEXEXTRACT($C252, I$4)),""00""), ""&lt;&gt;"")"),"22")</f>
        <v>22</v>
      </c>
      <c r="J252" s="7" t="str">
        <f ca="1">IFERROR(__xludf.DUMMYFUNCTION("IFERROR(TEXT((REGEXEXTRACT($C252, J$4)),""00""), ""&lt;&gt;"")"),"3A")</f>
        <v>3A</v>
      </c>
      <c r="K252" s="7" t="str">
        <f ca="1">IFERROR(__xludf.DUMMYFUNCTION("IFERROR(TEXT((REGEXEXTRACT($C252, K$4)),""00""), ""&lt;&gt;"")"),"EF")</f>
        <v>EF</v>
      </c>
      <c r="L252" s="7" t="str">
        <f ca="1">IFERROR(__xludf.DUMMYFUNCTION("IFERROR(TEXT((REGEXEXTRACT($C252, L$4)),""00""), ""&lt;&gt;"")"),"FF")</f>
        <v>FF</v>
      </c>
      <c r="M252" s="7" t="str">
        <f ca="1">IFERROR(__xludf.DUMMYFUNCTION("IFERROR(TEXT((REGEXEXTRACT($C252, M$4)),""00""), ""&lt;&gt;"")"),"FF")</f>
        <v>FF</v>
      </c>
      <c r="N252" s="7" t="str">
        <f ca="1">IFERROR(__xludf.DUMMYFUNCTION("IFERROR(TEXT((REGEXEXTRACT($C252, N$4)),""00""), ""&lt;&gt;"")"),"FF")</f>
        <v>FF</v>
      </c>
      <c r="O252" s="7"/>
      <c r="P252" s="7" t="str">
        <f t="shared" ca="1" si="13"/>
        <v/>
      </c>
      <c r="Q252" s="7" t="str">
        <f t="shared" ca="1" si="14"/>
        <v/>
      </c>
      <c r="R252" s="7" t="str">
        <f t="shared" ca="1" si="15"/>
        <v/>
      </c>
      <c r="S252" s="7"/>
      <c r="T252" s="7" t="s">
        <v>294</v>
      </c>
      <c r="U252" s="7"/>
      <c r="V252" s="7"/>
      <c r="W252" s="7"/>
      <c r="X252" s="7"/>
      <c r="Y252" s="7"/>
      <c r="Z252" s="7"/>
      <c r="AA252" s="7"/>
      <c r="AB252" s="7"/>
    </row>
    <row r="253" spans="1:28" x14ac:dyDescent="0.2">
      <c r="A253" s="7" t="s">
        <v>40</v>
      </c>
      <c r="B253" s="8" t="str">
        <f ca="1">IFERROR(__xludf.DUMMYFUNCTION("IFERROR(REGEXEXTRACT($A253, B$4), ""&lt;&gt;"")"),"3D")</f>
        <v>3D</v>
      </c>
      <c r="C253" s="7" t="str">
        <f ca="1">IFERROR(__xludf.DUMMYFUNCTION("IFERROR(REGEXEXTRACT($A253, C$4), ""&lt;&gt;"")"),"01037F2278FFFFFF")</f>
        <v>01037F2278FFFFFF</v>
      </c>
      <c r="D253" s="7"/>
      <c r="E253" s="7" t="str">
        <f ca="1">IFERROR(__xludf.DUMMYFUNCTION("IFERROR(REGEXEXTRACT($C253, E$4), ""&lt;&gt;"")"),"01")</f>
        <v>01</v>
      </c>
      <c r="F253" s="7">
        <f ca="1">IFERROR(__xludf.DUMMYFUNCTION("IFERROR(HEX2DEC(REGEXEXTRACT($C253, F$4)), ""&lt;&gt;"")"),0)</f>
        <v>0</v>
      </c>
      <c r="G253" s="7">
        <f ca="1">IFERROR(__xludf.DUMMYFUNCTION("IFERROR(HEX2DEC(REGEXEXTRACT($C253, G$4)), ""&lt;&gt;"")"),3)</f>
        <v>3</v>
      </c>
      <c r="H253" s="7"/>
      <c r="I253" s="7" t="str">
        <f ca="1">IFERROR(__xludf.DUMMYFUNCTION("IFERROR(TEXT((REGEXEXTRACT($C253, I$4)),""00""), ""&lt;&gt;"")"),"7F")</f>
        <v>7F</v>
      </c>
      <c r="J253" s="7" t="str">
        <f ca="1">IFERROR(__xludf.DUMMYFUNCTION("IFERROR(TEXT((REGEXEXTRACT($C253, J$4)),""00""), ""&lt;&gt;"")"),"22")</f>
        <v>22</v>
      </c>
      <c r="K253" s="7" t="str">
        <f ca="1">IFERROR(__xludf.DUMMYFUNCTION("IFERROR(TEXT((REGEXEXTRACT($C253, K$4)),""00""), ""&lt;&gt;"")"),"78")</f>
        <v>78</v>
      </c>
      <c r="L253" s="7" t="str">
        <f ca="1">IFERROR(__xludf.DUMMYFUNCTION("IFERROR(TEXT((REGEXEXTRACT($C253, L$4)),""00""), ""&lt;&gt;"")"),"FF")</f>
        <v>FF</v>
      </c>
      <c r="M253" s="7" t="str">
        <f ca="1">IFERROR(__xludf.DUMMYFUNCTION("IFERROR(TEXT((REGEXEXTRACT($C253, M$4)),""00""), ""&lt;&gt;"")"),"FF")</f>
        <v>FF</v>
      </c>
      <c r="N253" s="7" t="str">
        <f ca="1">IFERROR(__xludf.DUMMYFUNCTION("IFERROR(TEXT((REGEXEXTRACT($C253, N$4)),""00""), ""&lt;&gt;"")"),"FF")</f>
        <v>FF</v>
      </c>
      <c r="O253" s="7"/>
      <c r="P253" s="7" t="str">
        <f t="shared" ca="1" si="13"/>
        <v/>
      </c>
      <c r="Q253" s="7" t="str">
        <f t="shared" ca="1" si="14"/>
        <v/>
      </c>
      <c r="R253" s="7" t="str">
        <f t="shared" ca="1" si="15"/>
        <v/>
      </c>
      <c r="S253" s="7"/>
      <c r="T253" s="7" t="s">
        <v>280</v>
      </c>
      <c r="U253" s="7"/>
      <c r="V253" s="7"/>
      <c r="W253" s="7"/>
      <c r="X253" s="7"/>
      <c r="Y253" s="7"/>
      <c r="Z253" s="7"/>
      <c r="AA253" s="7"/>
      <c r="AB253" s="7"/>
    </row>
    <row r="254" spans="1:28" x14ac:dyDescent="0.2">
      <c r="A254" s="7" t="s">
        <v>56</v>
      </c>
      <c r="B254" s="8" t="str">
        <f ca="1">IFERROR(__xludf.DUMMYFUNCTION("IFERROR(REGEXEXTRACT($A254, B$4), ""&lt;&gt;"")"),"3D")</f>
        <v>3D</v>
      </c>
      <c r="C254" s="7" t="str">
        <f ca="1">IFERROR(__xludf.DUMMYFUNCTION("IFERROR(REGEXEXTRACT($A254, C$4), ""&lt;&gt;"")"),"011008623AEF0000")</f>
        <v>011008623AEF0000</v>
      </c>
      <c r="D254" s="7"/>
      <c r="E254" s="7" t="str">
        <f ca="1">IFERROR(__xludf.DUMMYFUNCTION("IFERROR(REGEXEXTRACT($C254, E$4), ""&lt;&gt;"")"),"01")</f>
        <v>01</v>
      </c>
      <c r="F254" s="7">
        <f ca="1">IFERROR(__xludf.DUMMYFUNCTION("IFERROR(HEX2DEC(REGEXEXTRACT($C254, F$4)), ""&lt;&gt;"")"),1)</f>
        <v>1</v>
      </c>
      <c r="G254" s="7">
        <f ca="1">IFERROR(__xludf.DUMMYFUNCTION("IFERROR(HEX2DEC(REGEXEXTRACT($C254, G$4)), ""&lt;&gt;"")"),0)</f>
        <v>0</v>
      </c>
      <c r="H254" s="7"/>
      <c r="I254" s="7" t="str">
        <f ca="1">IFERROR(__xludf.DUMMYFUNCTION("IFERROR(TEXT((REGEXEXTRACT($C254, I$4)),""00""), ""&lt;&gt;"")"),"08")</f>
        <v>08</v>
      </c>
      <c r="J254" s="7" t="str">
        <f ca="1">IFERROR(__xludf.DUMMYFUNCTION("IFERROR(TEXT((REGEXEXTRACT($C254, J$4)),""00""), ""&lt;&gt;"")"),"62")</f>
        <v>62</v>
      </c>
      <c r="K254" s="7" t="str">
        <f ca="1">IFERROR(__xludf.DUMMYFUNCTION("IFERROR(TEXT((REGEXEXTRACT($C254, K$4)),""00""), ""&lt;&gt;"")"),"3A")</f>
        <v>3A</v>
      </c>
      <c r="L254" s="7" t="str">
        <f ca="1">IFERROR(__xludf.DUMMYFUNCTION("IFERROR(TEXT((REGEXEXTRACT($C254, L$4)),""00""), ""&lt;&gt;"")"),"EF")</f>
        <v>EF</v>
      </c>
      <c r="M254" s="7" t="str">
        <f ca="1">IFERROR(__xludf.DUMMYFUNCTION("IFERROR(TEXT((REGEXEXTRACT($C254, M$4)),""00""), ""&lt;&gt;"")"),"00")</f>
        <v>00</v>
      </c>
      <c r="N254" s="7" t="str">
        <f ca="1">IFERROR(__xludf.DUMMYFUNCTION("IFERROR(TEXT((REGEXEXTRACT($C254, N$4)),""00""), ""&lt;&gt;"")"),"00")</f>
        <v>00</v>
      </c>
      <c r="O254" s="7"/>
      <c r="P254" s="7" t="str">
        <f t="shared" ca="1" si="13"/>
        <v/>
      </c>
      <c r="Q254" s="7" t="str">
        <f t="shared" ca="1" si="14"/>
        <v/>
      </c>
      <c r="R254" s="7" t="str">
        <f t="shared" ca="1" si="15"/>
        <v/>
      </c>
      <c r="S254" s="7"/>
      <c r="T254" s="7" t="s">
        <v>295</v>
      </c>
      <c r="U254" s="7"/>
      <c r="V254" s="7"/>
      <c r="W254" s="7"/>
      <c r="X254" s="7"/>
      <c r="Y254" s="7"/>
      <c r="Z254" s="7"/>
      <c r="AA254" s="7"/>
      <c r="AB254" s="7"/>
    </row>
    <row r="255" spans="1:28" x14ac:dyDescent="0.2">
      <c r="A255" s="7" t="s">
        <v>42</v>
      </c>
      <c r="B255" s="8" t="str">
        <f ca="1">IFERROR(__xludf.DUMMYFUNCTION("IFERROR(REGEXEXTRACT($A255, B$4), ""&lt;&gt;"")"),"3D")</f>
        <v>3D</v>
      </c>
      <c r="C255" s="7" t="str">
        <f ca="1">IFERROR(__xludf.DUMMYFUNCTION("IFERROR(REGEXEXTRACT($A255, C$4), ""&lt;&gt;"")"),"0121000000FFFFFF")</f>
        <v>0121000000FFFFFF</v>
      </c>
      <c r="D255" s="7"/>
      <c r="E255" s="7" t="str">
        <f ca="1">IFERROR(__xludf.DUMMYFUNCTION("IFERROR(REGEXEXTRACT($C255, E$4), ""&lt;&gt;"")"),"01")</f>
        <v>01</v>
      </c>
      <c r="F255" s="7">
        <f ca="1">IFERROR(__xludf.DUMMYFUNCTION("IFERROR(HEX2DEC(REGEXEXTRACT($C255, F$4)), ""&lt;&gt;"")"),2)</f>
        <v>2</v>
      </c>
      <c r="G255" s="7">
        <f ca="1">IFERROR(__xludf.DUMMYFUNCTION("IFERROR(HEX2DEC(REGEXEXTRACT($C255, G$4)), ""&lt;&gt;"")"),1)</f>
        <v>1</v>
      </c>
      <c r="H255" s="7"/>
      <c r="I255" s="7" t="str">
        <f ca="1">IFERROR(__xludf.DUMMYFUNCTION("IFERROR(TEXT((REGEXEXTRACT($C255, I$4)),""00""), ""&lt;&gt;"")"),"00")</f>
        <v>00</v>
      </c>
      <c r="J255" s="7" t="str">
        <f ca="1">IFERROR(__xludf.DUMMYFUNCTION("IFERROR(TEXT((REGEXEXTRACT($C255, J$4)),""00""), ""&lt;&gt;"")"),"00")</f>
        <v>00</v>
      </c>
      <c r="K255" s="7" t="str">
        <f ca="1">IFERROR(__xludf.DUMMYFUNCTION("IFERROR(TEXT((REGEXEXTRACT($C255, K$4)),""00""), ""&lt;&gt;"")"),"00")</f>
        <v>00</v>
      </c>
      <c r="L255" s="7" t="str">
        <f ca="1">IFERROR(__xludf.DUMMYFUNCTION("IFERROR(TEXT((REGEXEXTRACT($C255, L$4)),""00""), ""&lt;&gt;"")"),"FF")</f>
        <v>FF</v>
      </c>
      <c r="M255" s="7" t="str">
        <f ca="1">IFERROR(__xludf.DUMMYFUNCTION("IFERROR(TEXT((REGEXEXTRACT($C255, M$4)),""00""), ""&lt;&gt;"")"),"FF")</f>
        <v>FF</v>
      </c>
      <c r="N255" s="7" t="str">
        <f ca="1">IFERROR(__xludf.DUMMYFUNCTION("IFERROR(TEXT((REGEXEXTRACT($C255, N$4)),""00""), ""&lt;&gt;"")"),"FF")</f>
        <v>FF</v>
      </c>
      <c r="O255" s="7"/>
      <c r="P255" s="7" t="str">
        <f t="shared" ca="1" si="13"/>
        <v/>
      </c>
      <c r="Q255" s="7" t="str">
        <f t="shared" ca="1" si="14"/>
        <v/>
      </c>
      <c r="R255" s="7" t="str">
        <f t="shared" ca="1" si="15"/>
        <v/>
      </c>
      <c r="S255" s="7"/>
      <c r="T255" s="7" t="s">
        <v>274</v>
      </c>
      <c r="U255" s="7"/>
      <c r="V255" s="7"/>
      <c r="W255" s="7"/>
      <c r="X255" s="7"/>
      <c r="Y255" s="7"/>
      <c r="Z255" s="7"/>
      <c r="AA255" s="7"/>
      <c r="AB255" s="7"/>
    </row>
    <row r="256" spans="1:28" x14ac:dyDescent="0.2">
      <c r="A256" s="7" t="s">
        <v>57</v>
      </c>
      <c r="B256" s="8" t="str">
        <f ca="1">IFERROR(__xludf.DUMMYFUNCTION("IFERROR(REGEXEXTRACT($A256, B$4), ""&lt;&gt;"")"),"3C")</f>
        <v>3C</v>
      </c>
      <c r="C256" s="7" t="str">
        <f ca="1">IFERROR(__xludf.DUMMYFUNCTION("IFERROR(REGEXEXTRACT($A256, C$4), ""&lt;&gt;"")"),"0103223AF0FFFFFF")</f>
        <v>0103223AF0FFFFFF</v>
      </c>
      <c r="D256" s="7"/>
      <c r="E256" s="7" t="str">
        <f ca="1">IFERROR(__xludf.DUMMYFUNCTION("IFERROR(REGEXEXTRACT($C256, E$4), ""&lt;&gt;"")"),"01")</f>
        <v>01</v>
      </c>
      <c r="F256" s="7">
        <f ca="1">IFERROR(__xludf.DUMMYFUNCTION("IFERROR(HEX2DEC(REGEXEXTRACT($C256, F$4)), ""&lt;&gt;"")"),0)</f>
        <v>0</v>
      </c>
      <c r="G256" s="7">
        <f ca="1">IFERROR(__xludf.DUMMYFUNCTION("IFERROR(HEX2DEC(REGEXEXTRACT($C256, G$4)), ""&lt;&gt;"")"),3)</f>
        <v>3</v>
      </c>
      <c r="H256" s="7"/>
      <c r="I256" s="7" t="str">
        <f ca="1">IFERROR(__xludf.DUMMYFUNCTION("IFERROR(TEXT((REGEXEXTRACT($C256, I$4)),""00""), ""&lt;&gt;"")"),"22")</f>
        <v>22</v>
      </c>
      <c r="J256" s="7" t="str">
        <f ca="1">IFERROR(__xludf.DUMMYFUNCTION("IFERROR(TEXT((REGEXEXTRACT($C256, J$4)),""00""), ""&lt;&gt;"")"),"3A")</f>
        <v>3A</v>
      </c>
      <c r="K256" s="7" t="str">
        <f ca="1">IFERROR(__xludf.DUMMYFUNCTION("IFERROR(TEXT((REGEXEXTRACT($C256, K$4)),""00""), ""&lt;&gt;"")"),"F0")</f>
        <v>F0</v>
      </c>
      <c r="L256" s="7" t="str">
        <f ca="1">IFERROR(__xludf.DUMMYFUNCTION("IFERROR(TEXT((REGEXEXTRACT($C256, L$4)),""00""), ""&lt;&gt;"")"),"FF")</f>
        <v>FF</v>
      </c>
      <c r="M256" s="7" t="str">
        <f ca="1">IFERROR(__xludf.DUMMYFUNCTION("IFERROR(TEXT((REGEXEXTRACT($C256, M$4)),""00""), ""&lt;&gt;"")"),"FF")</f>
        <v>FF</v>
      </c>
      <c r="N256" s="7" t="str">
        <f ca="1">IFERROR(__xludf.DUMMYFUNCTION("IFERROR(TEXT((REGEXEXTRACT($C256, N$4)),""00""), ""&lt;&gt;"")"),"FF")</f>
        <v>FF</v>
      </c>
      <c r="O256" s="7"/>
      <c r="P256" s="7" t="str">
        <f t="shared" ca="1" si="13"/>
        <v/>
      </c>
      <c r="Q256" s="7" t="str">
        <f t="shared" ca="1" si="14"/>
        <v/>
      </c>
      <c r="R256" s="7" t="str">
        <f t="shared" ca="1" si="15"/>
        <v/>
      </c>
      <c r="S256" s="7"/>
      <c r="T256" s="7" t="s">
        <v>296</v>
      </c>
      <c r="U256" s="7"/>
      <c r="V256" s="7"/>
      <c r="W256" s="7"/>
      <c r="X256" s="7"/>
      <c r="Y256" s="7"/>
      <c r="Z256" s="7"/>
      <c r="AA256" s="7"/>
      <c r="AB256" s="7"/>
    </row>
    <row r="257" spans="1:28" x14ac:dyDescent="0.2">
      <c r="A257" s="7" t="s">
        <v>40</v>
      </c>
      <c r="B257" s="8" t="str">
        <f ca="1">IFERROR(__xludf.DUMMYFUNCTION("IFERROR(REGEXEXTRACT($A257, B$4), ""&lt;&gt;"")"),"3D")</f>
        <v>3D</v>
      </c>
      <c r="C257" s="7" t="str">
        <f ca="1">IFERROR(__xludf.DUMMYFUNCTION("IFERROR(REGEXEXTRACT($A257, C$4), ""&lt;&gt;"")"),"01037F2278FFFFFF")</f>
        <v>01037F2278FFFFFF</v>
      </c>
      <c r="D257" s="7"/>
      <c r="E257" s="7" t="str">
        <f ca="1">IFERROR(__xludf.DUMMYFUNCTION("IFERROR(REGEXEXTRACT($C257, E$4), ""&lt;&gt;"")"),"01")</f>
        <v>01</v>
      </c>
      <c r="F257" s="7">
        <f ca="1">IFERROR(__xludf.DUMMYFUNCTION("IFERROR(HEX2DEC(REGEXEXTRACT($C257, F$4)), ""&lt;&gt;"")"),0)</f>
        <v>0</v>
      </c>
      <c r="G257" s="7">
        <f ca="1">IFERROR(__xludf.DUMMYFUNCTION("IFERROR(HEX2DEC(REGEXEXTRACT($C257, G$4)), ""&lt;&gt;"")"),3)</f>
        <v>3</v>
      </c>
      <c r="H257" s="7"/>
      <c r="I257" s="7" t="str">
        <f ca="1">IFERROR(__xludf.DUMMYFUNCTION("IFERROR(TEXT((REGEXEXTRACT($C257, I$4)),""00""), ""&lt;&gt;"")"),"7F")</f>
        <v>7F</v>
      </c>
      <c r="J257" s="7" t="str">
        <f ca="1">IFERROR(__xludf.DUMMYFUNCTION("IFERROR(TEXT((REGEXEXTRACT($C257, J$4)),""00""), ""&lt;&gt;"")"),"22")</f>
        <v>22</v>
      </c>
      <c r="K257" s="7" t="str">
        <f ca="1">IFERROR(__xludf.DUMMYFUNCTION("IFERROR(TEXT((REGEXEXTRACT($C257, K$4)),""00""), ""&lt;&gt;"")"),"78")</f>
        <v>78</v>
      </c>
      <c r="L257" s="7" t="str">
        <f ca="1">IFERROR(__xludf.DUMMYFUNCTION("IFERROR(TEXT((REGEXEXTRACT($C257, L$4)),""00""), ""&lt;&gt;"")"),"FF")</f>
        <v>FF</v>
      </c>
      <c r="M257" s="7" t="str">
        <f ca="1">IFERROR(__xludf.DUMMYFUNCTION("IFERROR(TEXT((REGEXEXTRACT($C257, M$4)),""00""), ""&lt;&gt;"")"),"FF")</f>
        <v>FF</v>
      </c>
      <c r="N257" s="7" t="str">
        <f ca="1">IFERROR(__xludf.DUMMYFUNCTION("IFERROR(TEXT((REGEXEXTRACT($C257, N$4)),""00""), ""&lt;&gt;"")"),"FF")</f>
        <v>FF</v>
      </c>
      <c r="O257" s="7"/>
      <c r="P257" s="7" t="str">
        <f t="shared" ca="1" si="13"/>
        <v/>
      </c>
      <c r="Q257" s="7" t="str">
        <f t="shared" ca="1" si="14"/>
        <v/>
      </c>
      <c r="R257" s="7" t="str">
        <f t="shared" ca="1" si="15"/>
        <v/>
      </c>
      <c r="S257" s="7"/>
      <c r="T257" s="7" t="s">
        <v>280</v>
      </c>
      <c r="U257" s="7"/>
      <c r="V257" s="7"/>
      <c r="W257" s="7"/>
      <c r="X257" s="7"/>
      <c r="Y257" s="7"/>
      <c r="Z257" s="7"/>
      <c r="AA257" s="7"/>
      <c r="AB257" s="7"/>
    </row>
    <row r="258" spans="1:28" x14ac:dyDescent="0.2">
      <c r="A258" s="7" t="s">
        <v>58</v>
      </c>
      <c r="B258" s="8" t="str">
        <f ca="1">IFERROR(__xludf.DUMMYFUNCTION("IFERROR(REGEXEXTRACT($A258, B$4), ""&lt;&gt;"")"),"3D")</f>
        <v>3D</v>
      </c>
      <c r="C258" s="7" t="str">
        <f ca="1">IFERROR(__xludf.DUMMYFUNCTION("IFERROR(REGEXEXTRACT($A258, C$4), ""&lt;&gt;"")"),"011008623AF00000")</f>
        <v>011008623AF00000</v>
      </c>
      <c r="D258" s="7"/>
      <c r="E258" s="7" t="str">
        <f ca="1">IFERROR(__xludf.DUMMYFUNCTION("IFERROR(REGEXEXTRACT($C258, E$4), ""&lt;&gt;"")"),"01")</f>
        <v>01</v>
      </c>
      <c r="F258" s="7">
        <f ca="1">IFERROR(__xludf.DUMMYFUNCTION("IFERROR(HEX2DEC(REGEXEXTRACT($C258, F$4)), ""&lt;&gt;"")"),1)</f>
        <v>1</v>
      </c>
      <c r="G258" s="7">
        <f ca="1">IFERROR(__xludf.DUMMYFUNCTION("IFERROR(HEX2DEC(REGEXEXTRACT($C258, G$4)), ""&lt;&gt;"")"),0)</f>
        <v>0</v>
      </c>
      <c r="H258" s="7"/>
      <c r="I258" s="7" t="str">
        <f ca="1">IFERROR(__xludf.DUMMYFUNCTION("IFERROR(TEXT((REGEXEXTRACT($C258, I$4)),""00""), ""&lt;&gt;"")"),"08")</f>
        <v>08</v>
      </c>
      <c r="J258" s="7" t="str">
        <f ca="1">IFERROR(__xludf.DUMMYFUNCTION("IFERROR(TEXT((REGEXEXTRACT($C258, J$4)),""00""), ""&lt;&gt;"")"),"62")</f>
        <v>62</v>
      </c>
      <c r="K258" s="7" t="str">
        <f ca="1">IFERROR(__xludf.DUMMYFUNCTION("IFERROR(TEXT((REGEXEXTRACT($C258, K$4)),""00""), ""&lt;&gt;"")"),"3A")</f>
        <v>3A</v>
      </c>
      <c r="L258" s="7" t="str">
        <f ca="1">IFERROR(__xludf.DUMMYFUNCTION("IFERROR(TEXT((REGEXEXTRACT($C258, L$4)),""00""), ""&lt;&gt;"")"),"F0")</f>
        <v>F0</v>
      </c>
      <c r="M258" s="7" t="str">
        <f ca="1">IFERROR(__xludf.DUMMYFUNCTION("IFERROR(TEXT((REGEXEXTRACT($C258, M$4)),""00""), ""&lt;&gt;"")"),"00")</f>
        <v>00</v>
      </c>
      <c r="N258" s="7" t="str">
        <f ca="1">IFERROR(__xludf.DUMMYFUNCTION("IFERROR(TEXT((REGEXEXTRACT($C258, N$4)),""00""), ""&lt;&gt;"")"),"00")</f>
        <v>00</v>
      </c>
      <c r="O258" s="7"/>
      <c r="P258" s="7" t="str">
        <f t="shared" ca="1" si="13"/>
        <v/>
      </c>
      <c r="Q258" s="7" t="str">
        <f t="shared" ca="1" si="14"/>
        <v/>
      </c>
      <c r="R258" s="7" t="str">
        <f t="shared" ca="1" si="15"/>
        <v/>
      </c>
      <c r="S258" s="7"/>
      <c r="T258" s="7" t="s">
        <v>297</v>
      </c>
      <c r="U258" s="7"/>
      <c r="V258" s="7"/>
      <c r="W258" s="7"/>
      <c r="X258" s="7"/>
      <c r="Y258" s="7"/>
      <c r="Z258" s="7"/>
      <c r="AA258" s="7"/>
      <c r="AB258" s="7"/>
    </row>
    <row r="259" spans="1:28" x14ac:dyDescent="0.2">
      <c r="A259" s="7" t="s">
        <v>42</v>
      </c>
      <c r="B259" s="8" t="str">
        <f ca="1">IFERROR(__xludf.DUMMYFUNCTION("IFERROR(REGEXEXTRACT($A259, B$4), ""&lt;&gt;"")"),"3D")</f>
        <v>3D</v>
      </c>
      <c r="C259" s="7" t="str">
        <f ca="1">IFERROR(__xludf.DUMMYFUNCTION("IFERROR(REGEXEXTRACT($A259, C$4), ""&lt;&gt;"")"),"0121000000FFFFFF")</f>
        <v>0121000000FFFFFF</v>
      </c>
      <c r="D259" s="7"/>
      <c r="E259" s="7" t="str">
        <f ca="1">IFERROR(__xludf.DUMMYFUNCTION("IFERROR(REGEXEXTRACT($C259, E$4), ""&lt;&gt;"")"),"01")</f>
        <v>01</v>
      </c>
      <c r="F259" s="7">
        <f ca="1">IFERROR(__xludf.DUMMYFUNCTION("IFERROR(HEX2DEC(REGEXEXTRACT($C259, F$4)), ""&lt;&gt;"")"),2)</f>
        <v>2</v>
      </c>
      <c r="G259" s="7">
        <f ca="1">IFERROR(__xludf.DUMMYFUNCTION("IFERROR(HEX2DEC(REGEXEXTRACT($C259, G$4)), ""&lt;&gt;"")"),1)</f>
        <v>1</v>
      </c>
      <c r="H259" s="7"/>
      <c r="I259" s="7" t="str">
        <f ca="1">IFERROR(__xludf.DUMMYFUNCTION("IFERROR(TEXT((REGEXEXTRACT($C259, I$4)),""00""), ""&lt;&gt;"")"),"00")</f>
        <v>00</v>
      </c>
      <c r="J259" s="7" t="str">
        <f ca="1">IFERROR(__xludf.DUMMYFUNCTION("IFERROR(TEXT((REGEXEXTRACT($C259, J$4)),""00""), ""&lt;&gt;"")"),"00")</f>
        <v>00</v>
      </c>
      <c r="K259" s="7" t="str">
        <f ca="1">IFERROR(__xludf.DUMMYFUNCTION("IFERROR(TEXT((REGEXEXTRACT($C259, K$4)),""00""), ""&lt;&gt;"")"),"00")</f>
        <v>00</v>
      </c>
      <c r="L259" s="7" t="str">
        <f ca="1">IFERROR(__xludf.DUMMYFUNCTION("IFERROR(TEXT((REGEXEXTRACT($C259, L$4)),""00""), ""&lt;&gt;"")"),"FF")</f>
        <v>FF</v>
      </c>
      <c r="M259" s="7" t="str">
        <f ca="1">IFERROR(__xludf.DUMMYFUNCTION("IFERROR(TEXT((REGEXEXTRACT($C259, M$4)),""00""), ""&lt;&gt;"")"),"FF")</f>
        <v>FF</v>
      </c>
      <c r="N259" s="7" t="str">
        <f ca="1">IFERROR(__xludf.DUMMYFUNCTION("IFERROR(TEXT((REGEXEXTRACT($C259, N$4)),""00""), ""&lt;&gt;"")"),"FF")</f>
        <v>FF</v>
      </c>
      <c r="O259" s="7"/>
      <c r="P259" s="7" t="str">
        <f t="shared" ca="1" si="13"/>
        <v/>
      </c>
      <c r="Q259" s="7" t="str">
        <f t="shared" ca="1" si="14"/>
        <v/>
      </c>
      <c r="R259" s="7" t="str">
        <f t="shared" ca="1" si="15"/>
        <v/>
      </c>
      <c r="S259" s="7"/>
      <c r="T259" s="7" t="s">
        <v>274</v>
      </c>
      <c r="U259" s="7"/>
      <c r="V259" s="7"/>
      <c r="W259" s="7"/>
      <c r="X259" s="7"/>
      <c r="Y259" s="7"/>
      <c r="Z259" s="7"/>
      <c r="AA259" s="7"/>
      <c r="AB259" s="7"/>
    </row>
    <row r="260" spans="1:28" x14ac:dyDescent="0.2">
      <c r="A260" s="7" t="s">
        <v>59</v>
      </c>
      <c r="B260" s="8" t="str">
        <f ca="1">IFERROR(__xludf.DUMMYFUNCTION("IFERROR(REGEXEXTRACT($A260, B$4), ""&lt;&gt;"")"),"3C")</f>
        <v>3C</v>
      </c>
      <c r="C260" s="7" t="str">
        <f ca="1">IFERROR(__xludf.DUMMYFUNCTION("IFERROR(REGEXEXTRACT($A260, C$4), ""&lt;&gt;"")"),"0103223AF1FFFFFF")</f>
        <v>0103223AF1FFFFFF</v>
      </c>
      <c r="D260" s="7"/>
      <c r="E260" s="7" t="str">
        <f ca="1">IFERROR(__xludf.DUMMYFUNCTION("IFERROR(REGEXEXTRACT($C260, E$4), ""&lt;&gt;"")"),"01")</f>
        <v>01</v>
      </c>
      <c r="F260" s="7">
        <f ca="1">IFERROR(__xludf.DUMMYFUNCTION("IFERROR(HEX2DEC(REGEXEXTRACT($C260, F$4)), ""&lt;&gt;"")"),0)</f>
        <v>0</v>
      </c>
      <c r="G260" s="7">
        <f ca="1">IFERROR(__xludf.DUMMYFUNCTION("IFERROR(HEX2DEC(REGEXEXTRACT($C260, G$4)), ""&lt;&gt;"")"),3)</f>
        <v>3</v>
      </c>
      <c r="H260" s="7"/>
      <c r="I260" s="7" t="str">
        <f ca="1">IFERROR(__xludf.DUMMYFUNCTION("IFERROR(TEXT((REGEXEXTRACT($C260, I$4)),""00""), ""&lt;&gt;"")"),"22")</f>
        <v>22</v>
      </c>
      <c r="J260" s="7" t="str">
        <f ca="1">IFERROR(__xludf.DUMMYFUNCTION("IFERROR(TEXT((REGEXEXTRACT($C260, J$4)),""00""), ""&lt;&gt;"")"),"3A")</f>
        <v>3A</v>
      </c>
      <c r="K260" s="7" t="str">
        <f ca="1">IFERROR(__xludf.DUMMYFUNCTION("IFERROR(TEXT((REGEXEXTRACT($C260, K$4)),""00""), ""&lt;&gt;"")"),"F1")</f>
        <v>F1</v>
      </c>
      <c r="L260" s="7" t="str">
        <f ca="1">IFERROR(__xludf.DUMMYFUNCTION("IFERROR(TEXT((REGEXEXTRACT($C260, L$4)),""00""), ""&lt;&gt;"")"),"FF")</f>
        <v>FF</v>
      </c>
      <c r="M260" s="7" t="str">
        <f ca="1">IFERROR(__xludf.DUMMYFUNCTION("IFERROR(TEXT((REGEXEXTRACT($C260, M$4)),""00""), ""&lt;&gt;"")"),"FF")</f>
        <v>FF</v>
      </c>
      <c r="N260" s="7" t="str">
        <f ca="1">IFERROR(__xludf.DUMMYFUNCTION("IFERROR(TEXT((REGEXEXTRACT($C260, N$4)),""00""), ""&lt;&gt;"")"),"FF")</f>
        <v>FF</v>
      </c>
      <c r="O260" s="7"/>
      <c r="P260" s="7" t="str">
        <f t="shared" ca="1" si="13"/>
        <v/>
      </c>
      <c r="Q260" s="7" t="str">
        <f t="shared" ca="1" si="14"/>
        <v/>
      </c>
      <c r="R260" s="7" t="str">
        <f t="shared" ca="1" si="15"/>
        <v/>
      </c>
      <c r="S260" s="7"/>
      <c r="T260" s="7" t="s">
        <v>298</v>
      </c>
      <c r="U260" s="7"/>
      <c r="V260" s="7"/>
      <c r="W260" s="7"/>
      <c r="X260" s="7"/>
      <c r="Y260" s="7"/>
      <c r="Z260" s="7"/>
      <c r="AA260" s="7"/>
      <c r="AB260" s="7"/>
    </row>
    <row r="261" spans="1:28" x14ac:dyDescent="0.2">
      <c r="A261" s="7" t="s">
        <v>40</v>
      </c>
      <c r="B261" s="8" t="str">
        <f ca="1">IFERROR(__xludf.DUMMYFUNCTION("IFERROR(REGEXEXTRACT($A261, B$4), ""&lt;&gt;"")"),"3D")</f>
        <v>3D</v>
      </c>
      <c r="C261" s="7" t="str">
        <f ca="1">IFERROR(__xludf.DUMMYFUNCTION("IFERROR(REGEXEXTRACT($A261, C$4), ""&lt;&gt;"")"),"01037F2278FFFFFF")</f>
        <v>01037F2278FFFFFF</v>
      </c>
      <c r="D261" s="7"/>
      <c r="E261" s="7" t="str">
        <f ca="1">IFERROR(__xludf.DUMMYFUNCTION("IFERROR(REGEXEXTRACT($C261, E$4), ""&lt;&gt;"")"),"01")</f>
        <v>01</v>
      </c>
      <c r="F261" s="7">
        <f ca="1">IFERROR(__xludf.DUMMYFUNCTION("IFERROR(HEX2DEC(REGEXEXTRACT($C261, F$4)), ""&lt;&gt;"")"),0)</f>
        <v>0</v>
      </c>
      <c r="G261" s="7">
        <f ca="1">IFERROR(__xludf.DUMMYFUNCTION("IFERROR(HEX2DEC(REGEXEXTRACT($C261, G$4)), ""&lt;&gt;"")"),3)</f>
        <v>3</v>
      </c>
      <c r="H261" s="7"/>
      <c r="I261" s="7" t="str">
        <f ca="1">IFERROR(__xludf.DUMMYFUNCTION("IFERROR(TEXT((REGEXEXTRACT($C261, I$4)),""00""), ""&lt;&gt;"")"),"7F")</f>
        <v>7F</v>
      </c>
      <c r="J261" s="7" t="str">
        <f ca="1">IFERROR(__xludf.DUMMYFUNCTION("IFERROR(TEXT((REGEXEXTRACT($C261, J$4)),""00""), ""&lt;&gt;"")"),"22")</f>
        <v>22</v>
      </c>
      <c r="K261" s="7" t="str">
        <f ca="1">IFERROR(__xludf.DUMMYFUNCTION("IFERROR(TEXT((REGEXEXTRACT($C261, K$4)),""00""), ""&lt;&gt;"")"),"78")</f>
        <v>78</v>
      </c>
      <c r="L261" s="7" t="str">
        <f ca="1">IFERROR(__xludf.DUMMYFUNCTION("IFERROR(TEXT((REGEXEXTRACT($C261, L$4)),""00""), ""&lt;&gt;"")"),"FF")</f>
        <v>FF</v>
      </c>
      <c r="M261" s="7" t="str">
        <f ca="1">IFERROR(__xludf.DUMMYFUNCTION("IFERROR(TEXT((REGEXEXTRACT($C261, M$4)),""00""), ""&lt;&gt;"")"),"FF")</f>
        <v>FF</v>
      </c>
      <c r="N261" s="7" t="str">
        <f ca="1">IFERROR(__xludf.DUMMYFUNCTION("IFERROR(TEXT((REGEXEXTRACT($C261, N$4)),""00""), ""&lt;&gt;"")"),"FF")</f>
        <v>FF</v>
      </c>
      <c r="O261" s="7"/>
      <c r="P261" s="7" t="str">
        <f t="shared" ca="1" si="13"/>
        <v/>
      </c>
      <c r="Q261" s="7" t="str">
        <f t="shared" ca="1" si="14"/>
        <v/>
      </c>
      <c r="R261" s="7" t="str">
        <f t="shared" ca="1" si="15"/>
        <v/>
      </c>
      <c r="S261" s="7"/>
      <c r="T261" s="7" t="s">
        <v>280</v>
      </c>
      <c r="U261" s="7"/>
      <c r="V261" s="7"/>
      <c r="W261" s="7"/>
      <c r="X261" s="7"/>
      <c r="Y261" s="7"/>
      <c r="Z261" s="7"/>
      <c r="AA261" s="7"/>
      <c r="AB261" s="7"/>
    </row>
    <row r="262" spans="1:28" x14ac:dyDescent="0.2">
      <c r="A262" s="7" t="s">
        <v>60</v>
      </c>
      <c r="B262" s="8" t="str">
        <f ca="1">IFERROR(__xludf.DUMMYFUNCTION("IFERROR(REGEXEXTRACT($A262, B$4), ""&lt;&gt;"")"),"3D")</f>
        <v>3D</v>
      </c>
      <c r="C262" s="7" t="str">
        <f ca="1">IFERROR(__xludf.DUMMYFUNCTION("IFERROR(REGEXEXTRACT($A262, C$4), ""&lt;&gt;"")"),"011008623AF10000")</f>
        <v>011008623AF10000</v>
      </c>
      <c r="D262" s="7"/>
      <c r="E262" s="7" t="str">
        <f ca="1">IFERROR(__xludf.DUMMYFUNCTION("IFERROR(REGEXEXTRACT($C262, E$4), ""&lt;&gt;"")"),"01")</f>
        <v>01</v>
      </c>
      <c r="F262" s="7">
        <f ca="1">IFERROR(__xludf.DUMMYFUNCTION("IFERROR(HEX2DEC(REGEXEXTRACT($C262, F$4)), ""&lt;&gt;"")"),1)</f>
        <v>1</v>
      </c>
      <c r="G262" s="7">
        <f ca="1">IFERROR(__xludf.DUMMYFUNCTION("IFERROR(HEX2DEC(REGEXEXTRACT($C262, G$4)), ""&lt;&gt;"")"),0)</f>
        <v>0</v>
      </c>
      <c r="H262" s="7"/>
      <c r="I262" s="7" t="str">
        <f ca="1">IFERROR(__xludf.DUMMYFUNCTION("IFERROR(TEXT((REGEXEXTRACT($C262, I$4)),""00""), ""&lt;&gt;"")"),"08")</f>
        <v>08</v>
      </c>
      <c r="J262" s="7" t="str">
        <f ca="1">IFERROR(__xludf.DUMMYFUNCTION("IFERROR(TEXT((REGEXEXTRACT($C262, J$4)),""00""), ""&lt;&gt;"")"),"62")</f>
        <v>62</v>
      </c>
      <c r="K262" s="7" t="str">
        <f ca="1">IFERROR(__xludf.DUMMYFUNCTION("IFERROR(TEXT((REGEXEXTRACT($C262, K$4)),""00""), ""&lt;&gt;"")"),"3A")</f>
        <v>3A</v>
      </c>
      <c r="L262" s="7" t="str">
        <f ca="1">IFERROR(__xludf.DUMMYFUNCTION("IFERROR(TEXT((REGEXEXTRACT($C262, L$4)),""00""), ""&lt;&gt;"")"),"F1")</f>
        <v>F1</v>
      </c>
      <c r="M262" s="7" t="str">
        <f ca="1">IFERROR(__xludf.DUMMYFUNCTION("IFERROR(TEXT((REGEXEXTRACT($C262, M$4)),""00""), ""&lt;&gt;"")"),"00")</f>
        <v>00</v>
      </c>
      <c r="N262" s="7" t="str">
        <f ca="1">IFERROR(__xludf.DUMMYFUNCTION("IFERROR(TEXT((REGEXEXTRACT($C262, N$4)),""00""), ""&lt;&gt;"")"),"00")</f>
        <v>00</v>
      </c>
      <c r="O262" s="7"/>
      <c r="P262" s="7" t="str">
        <f t="shared" ca="1" si="13"/>
        <v/>
      </c>
      <c r="Q262" s="7" t="str">
        <f t="shared" ca="1" si="14"/>
        <v/>
      </c>
      <c r="R262" s="7" t="str">
        <f t="shared" ca="1" si="15"/>
        <v/>
      </c>
      <c r="S262" s="7"/>
      <c r="T262" s="7" t="s">
        <v>299</v>
      </c>
      <c r="U262" s="7"/>
      <c r="V262" s="7"/>
      <c r="W262" s="7"/>
      <c r="X262" s="7"/>
      <c r="Y262" s="7"/>
      <c r="Z262" s="7"/>
      <c r="AA262" s="7"/>
      <c r="AB262" s="7"/>
    </row>
    <row r="263" spans="1:28" x14ac:dyDescent="0.2">
      <c r="A263" s="7" t="s">
        <v>42</v>
      </c>
      <c r="B263" s="8" t="str">
        <f ca="1">IFERROR(__xludf.DUMMYFUNCTION("IFERROR(REGEXEXTRACT($A263, B$4), ""&lt;&gt;"")"),"3D")</f>
        <v>3D</v>
      </c>
      <c r="C263" s="7" t="str">
        <f ca="1">IFERROR(__xludf.DUMMYFUNCTION("IFERROR(REGEXEXTRACT($A263, C$4), ""&lt;&gt;"")"),"0121000000FFFFFF")</f>
        <v>0121000000FFFFFF</v>
      </c>
      <c r="D263" s="7"/>
      <c r="E263" s="7" t="str">
        <f ca="1">IFERROR(__xludf.DUMMYFUNCTION("IFERROR(REGEXEXTRACT($C263, E$4), ""&lt;&gt;"")"),"01")</f>
        <v>01</v>
      </c>
      <c r="F263" s="7">
        <f ca="1">IFERROR(__xludf.DUMMYFUNCTION("IFERROR(HEX2DEC(REGEXEXTRACT($C263, F$4)), ""&lt;&gt;"")"),2)</f>
        <v>2</v>
      </c>
      <c r="G263" s="7">
        <f ca="1">IFERROR(__xludf.DUMMYFUNCTION("IFERROR(HEX2DEC(REGEXEXTRACT($C263, G$4)), ""&lt;&gt;"")"),1)</f>
        <v>1</v>
      </c>
      <c r="H263" s="7"/>
      <c r="I263" s="7" t="str">
        <f ca="1">IFERROR(__xludf.DUMMYFUNCTION("IFERROR(TEXT((REGEXEXTRACT($C263, I$4)),""00""), ""&lt;&gt;"")"),"00")</f>
        <v>00</v>
      </c>
      <c r="J263" s="7" t="str">
        <f ca="1">IFERROR(__xludf.DUMMYFUNCTION("IFERROR(TEXT((REGEXEXTRACT($C263, J$4)),""00""), ""&lt;&gt;"")"),"00")</f>
        <v>00</v>
      </c>
      <c r="K263" s="7" t="str">
        <f ca="1">IFERROR(__xludf.DUMMYFUNCTION("IFERROR(TEXT((REGEXEXTRACT($C263, K$4)),""00""), ""&lt;&gt;"")"),"00")</f>
        <v>00</v>
      </c>
      <c r="L263" s="7" t="str">
        <f ca="1">IFERROR(__xludf.DUMMYFUNCTION("IFERROR(TEXT((REGEXEXTRACT($C263, L$4)),""00""), ""&lt;&gt;"")"),"FF")</f>
        <v>FF</v>
      </c>
      <c r="M263" s="7" t="str">
        <f ca="1">IFERROR(__xludf.DUMMYFUNCTION("IFERROR(TEXT((REGEXEXTRACT($C263, M$4)),""00""), ""&lt;&gt;"")"),"FF")</f>
        <v>FF</v>
      </c>
      <c r="N263" s="7" t="str">
        <f ca="1">IFERROR(__xludf.DUMMYFUNCTION("IFERROR(TEXT((REGEXEXTRACT($C263, N$4)),""00""), ""&lt;&gt;"")"),"FF")</f>
        <v>FF</v>
      </c>
      <c r="O263" s="7"/>
      <c r="P263" s="7" t="str">
        <f t="shared" ca="1" si="13"/>
        <v/>
      </c>
      <c r="Q263" s="7" t="str">
        <f t="shared" ca="1" si="14"/>
        <v/>
      </c>
      <c r="R263" s="7" t="str">
        <f t="shared" ca="1" si="15"/>
        <v/>
      </c>
      <c r="S263" s="7"/>
      <c r="T263" s="7" t="s">
        <v>274</v>
      </c>
      <c r="U263" s="7"/>
      <c r="V263" s="7"/>
      <c r="W263" s="7"/>
      <c r="X263" s="7"/>
      <c r="Y263" s="7"/>
      <c r="Z263" s="7"/>
      <c r="AA263" s="7"/>
      <c r="AB263" s="7"/>
    </row>
    <row r="264" spans="1:28" x14ac:dyDescent="0.2">
      <c r="A264" s="7" t="s">
        <v>61</v>
      </c>
      <c r="B264" s="8" t="str">
        <f ca="1">IFERROR(__xludf.DUMMYFUNCTION("IFERROR(REGEXEXTRACT($A264, B$4), ""&lt;&gt;"")"),"3C")</f>
        <v>3C</v>
      </c>
      <c r="C264" s="7" t="str">
        <f ca="1">IFERROR(__xludf.DUMMYFUNCTION("IFERROR(REGEXEXTRACT($A264, C$4), ""&lt;&gt;"")"),"0103223AF2FFFFFF")</f>
        <v>0103223AF2FFFFFF</v>
      </c>
      <c r="D264" s="7"/>
      <c r="E264" s="7" t="str">
        <f ca="1">IFERROR(__xludf.DUMMYFUNCTION("IFERROR(REGEXEXTRACT($C264, E$4), ""&lt;&gt;"")"),"01")</f>
        <v>01</v>
      </c>
      <c r="F264" s="7">
        <f ca="1">IFERROR(__xludf.DUMMYFUNCTION("IFERROR(HEX2DEC(REGEXEXTRACT($C264, F$4)), ""&lt;&gt;"")"),0)</f>
        <v>0</v>
      </c>
      <c r="G264" s="7">
        <f ca="1">IFERROR(__xludf.DUMMYFUNCTION("IFERROR(HEX2DEC(REGEXEXTRACT($C264, G$4)), ""&lt;&gt;"")"),3)</f>
        <v>3</v>
      </c>
      <c r="H264" s="7"/>
      <c r="I264" s="7" t="str">
        <f ca="1">IFERROR(__xludf.DUMMYFUNCTION("IFERROR(TEXT((REGEXEXTRACT($C264, I$4)),""00""), ""&lt;&gt;"")"),"22")</f>
        <v>22</v>
      </c>
      <c r="J264" s="7" t="str">
        <f ca="1">IFERROR(__xludf.DUMMYFUNCTION("IFERROR(TEXT((REGEXEXTRACT($C264, J$4)),""00""), ""&lt;&gt;"")"),"3A")</f>
        <v>3A</v>
      </c>
      <c r="K264" s="7" t="str">
        <f ca="1">IFERROR(__xludf.DUMMYFUNCTION("IFERROR(TEXT((REGEXEXTRACT($C264, K$4)),""00""), ""&lt;&gt;"")"),"F2")</f>
        <v>F2</v>
      </c>
      <c r="L264" s="7" t="str">
        <f ca="1">IFERROR(__xludf.DUMMYFUNCTION("IFERROR(TEXT((REGEXEXTRACT($C264, L$4)),""00""), ""&lt;&gt;"")"),"FF")</f>
        <v>FF</v>
      </c>
      <c r="M264" s="7" t="str">
        <f ca="1">IFERROR(__xludf.DUMMYFUNCTION("IFERROR(TEXT((REGEXEXTRACT($C264, M$4)),""00""), ""&lt;&gt;"")"),"FF")</f>
        <v>FF</v>
      </c>
      <c r="N264" s="7" t="str">
        <f ca="1">IFERROR(__xludf.DUMMYFUNCTION("IFERROR(TEXT((REGEXEXTRACT($C264, N$4)),""00""), ""&lt;&gt;"")"),"FF")</f>
        <v>FF</v>
      </c>
      <c r="O264" s="7"/>
      <c r="P264" s="7" t="str">
        <f t="shared" ca="1" si="13"/>
        <v/>
      </c>
      <c r="Q264" s="7" t="str">
        <f t="shared" ca="1" si="14"/>
        <v/>
      </c>
      <c r="R264" s="7" t="str">
        <f t="shared" ca="1" si="15"/>
        <v/>
      </c>
      <c r="S264" s="7"/>
      <c r="T264" s="7" t="s">
        <v>300</v>
      </c>
      <c r="U264" s="7"/>
      <c r="V264" s="7"/>
      <c r="W264" s="7"/>
      <c r="X264" s="7"/>
      <c r="Y264" s="7"/>
      <c r="Z264" s="7"/>
      <c r="AA264" s="7"/>
      <c r="AB264" s="7"/>
    </row>
    <row r="265" spans="1:28" x14ac:dyDescent="0.2">
      <c r="A265" s="7" t="s">
        <v>40</v>
      </c>
      <c r="B265" s="8" t="str">
        <f ca="1">IFERROR(__xludf.DUMMYFUNCTION("IFERROR(REGEXEXTRACT($A265, B$4), ""&lt;&gt;"")"),"3D")</f>
        <v>3D</v>
      </c>
      <c r="C265" s="7" t="str">
        <f ca="1">IFERROR(__xludf.DUMMYFUNCTION("IFERROR(REGEXEXTRACT($A265, C$4), ""&lt;&gt;"")"),"01037F2278FFFFFF")</f>
        <v>01037F2278FFFFFF</v>
      </c>
      <c r="D265" s="7"/>
      <c r="E265" s="7" t="str">
        <f ca="1">IFERROR(__xludf.DUMMYFUNCTION("IFERROR(REGEXEXTRACT($C265, E$4), ""&lt;&gt;"")"),"01")</f>
        <v>01</v>
      </c>
      <c r="F265" s="7">
        <f ca="1">IFERROR(__xludf.DUMMYFUNCTION("IFERROR(HEX2DEC(REGEXEXTRACT($C265, F$4)), ""&lt;&gt;"")"),0)</f>
        <v>0</v>
      </c>
      <c r="G265" s="7">
        <f ca="1">IFERROR(__xludf.DUMMYFUNCTION("IFERROR(HEX2DEC(REGEXEXTRACT($C265, G$4)), ""&lt;&gt;"")"),3)</f>
        <v>3</v>
      </c>
      <c r="H265" s="7"/>
      <c r="I265" s="7" t="str">
        <f ca="1">IFERROR(__xludf.DUMMYFUNCTION("IFERROR(TEXT((REGEXEXTRACT($C265, I$4)),""00""), ""&lt;&gt;"")"),"7F")</f>
        <v>7F</v>
      </c>
      <c r="J265" s="7" t="str">
        <f ca="1">IFERROR(__xludf.DUMMYFUNCTION("IFERROR(TEXT((REGEXEXTRACT($C265, J$4)),""00""), ""&lt;&gt;"")"),"22")</f>
        <v>22</v>
      </c>
      <c r="K265" s="7" t="str">
        <f ca="1">IFERROR(__xludf.DUMMYFUNCTION("IFERROR(TEXT((REGEXEXTRACT($C265, K$4)),""00""), ""&lt;&gt;"")"),"78")</f>
        <v>78</v>
      </c>
      <c r="L265" s="7" t="str">
        <f ca="1">IFERROR(__xludf.DUMMYFUNCTION("IFERROR(TEXT((REGEXEXTRACT($C265, L$4)),""00""), ""&lt;&gt;"")"),"FF")</f>
        <v>FF</v>
      </c>
      <c r="M265" s="7" t="str">
        <f ca="1">IFERROR(__xludf.DUMMYFUNCTION("IFERROR(TEXT((REGEXEXTRACT($C265, M$4)),""00""), ""&lt;&gt;"")"),"FF")</f>
        <v>FF</v>
      </c>
      <c r="N265" s="7" t="str">
        <f ca="1">IFERROR(__xludf.DUMMYFUNCTION("IFERROR(TEXT((REGEXEXTRACT($C265, N$4)),""00""), ""&lt;&gt;"")"),"FF")</f>
        <v>FF</v>
      </c>
      <c r="O265" s="7"/>
      <c r="P265" s="7" t="str">
        <f t="shared" ca="1" si="13"/>
        <v/>
      </c>
      <c r="Q265" s="7" t="str">
        <f t="shared" ca="1" si="14"/>
        <v/>
      </c>
      <c r="R265" s="7" t="str">
        <f t="shared" ca="1" si="15"/>
        <v/>
      </c>
      <c r="S265" s="7"/>
      <c r="T265" s="7" t="s">
        <v>280</v>
      </c>
      <c r="U265" s="7"/>
      <c r="V265" s="7"/>
      <c r="W265" s="7"/>
      <c r="X265" s="7"/>
      <c r="Y265" s="7"/>
      <c r="Z265" s="7"/>
      <c r="AA265" s="7"/>
      <c r="AB265" s="7"/>
    </row>
    <row r="266" spans="1:28" x14ac:dyDescent="0.2">
      <c r="A266" s="7" t="s">
        <v>62</v>
      </c>
      <c r="B266" s="8" t="str">
        <f ca="1">IFERROR(__xludf.DUMMYFUNCTION("IFERROR(REGEXEXTRACT($A266, B$4), ""&lt;&gt;"")"),"3D")</f>
        <v>3D</v>
      </c>
      <c r="C266" s="7" t="str">
        <f ca="1">IFERROR(__xludf.DUMMYFUNCTION("IFERROR(REGEXEXTRACT($A266, C$4), ""&lt;&gt;"")"),"011008623AF20000")</f>
        <v>011008623AF20000</v>
      </c>
      <c r="D266" s="7"/>
      <c r="E266" s="7" t="str">
        <f ca="1">IFERROR(__xludf.DUMMYFUNCTION("IFERROR(REGEXEXTRACT($C266, E$4), ""&lt;&gt;"")"),"01")</f>
        <v>01</v>
      </c>
      <c r="F266" s="7">
        <f ca="1">IFERROR(__xludf.DUMMYFUNCTION("IFERROR(HEX2DEC(REGEXEXTRACT($C266, F$4)), ""&lt;&gt;"")"),1)</f>
        <v>1</v>
      </c>
      <c r="G266" s="7">
        <f ca="1">IFERROR(__xludf.DUMMYFUNCTION("IFERROR(HEX2DEC(REGEXEXTRACT($C266, G$4)), ""&lt;&gt;"")"),0)</f>
        <v>0</v>
      </c>
      <c r="H266" s="7"/>
      <c r="I266" s="7" t="str">
        <f ca="1">IFERROR(__xludf.DUMMYFUNCTION("IFERROR(TEXT((REGEXEXTRACT($C266, I$4)),""00""), ""&lt;&gt;"")"),"08")</f>
        <v>08</v>
      </c>
      <c r="J266" s="7" t="str">
        <f ca="1">IFERROR(__xludf.DUMMYFUNCTION("IFERROR(TEXT((REGEXEXTRACT($C266, J$4)),""00""), ""&lt;&gt;"")"),"62")</f>
        <v>62</v>
      </c>
      <c r="K266" s="7" t="str">
        <f ca="1">IFERROR(__xludf.DUMMYFUNCTION("IFERROR(TEXT((REGEXEXTRACT($C266, K$4)),""00""), ""&lt;&gt;"")"),"3A")</f>
        <v>3A</v>
      </c>
      <c r="L266" s="7" t="str">
        <f ca="1">IFERROR(__xludf.DUMMYFUNCTION("IFERROR(TEXT((REGEXEXTRACT($C266, L$4)),""00""), ""&lt;&gt;"")"),"F2")</f>
        <v>F2</v>
      </c>
      <c r="M266" s="7" t="str">
        <f ca="1">IFERROR(__xludf.DUMMYFUNCTION("IFERROR(TEXT((REGEXEXTRACT($C266, M$4)),""00""), ""&lt;&gt;"")"),"00")</f>
        <v>00</v>
      </c>
      <c r="N266" s="7" t="str">
        <f ca="1">IFERROR(__xludf.DUMMYFUNCTION("IFERROR(TEXT((REGEXEXTRACT($C266, N$4)),""00""), ""&lt;&gt;"")"),"00")</f>
        <v>00</v>
      </c>
      <c r="O266" s="7"/>
      <c r="P266" s="7" t="str">
        <f t="shared" ca="1" si="13"/>
        <v/>
      </c>
      <c r="Q266" s="7" t="str">
        <f t="shared" ca="1" si="14"/>
        <v/>
      </c>
      <c r="R266" s="7" t="str">
        <f t="shared" ca="1" si="15"/>
        <v/>
      </c>
      <c r="S266" s="7"/>
      <c r="T266" s="7" t="s">
        <v>301</v>
      </c>
      <c r="U266" s="7"/>
      <c r="V266" s="7"/>
      <c r="W266" s="7"/>
      <c r="X266" s="7"/>
      <c r="Y266" s="7"/>
      <c r="Z266" s="7"/>
      <c r="AA266" s="7"/>
      <c r="AB266" s="7"/>
    </row>
    <row r="267" spans="1:28" x14ac:dyDescent="0.2">
      <c r="A267" s="7" t="s">
        <v>42</v>
      </c>
      <c r="B267" s="8" t="str">
        <f ca="1">IFERROR(__xludf.DUMMYFUNCTION("IFERROR(REGEXEXTRACT($A267, B$4), ""&lt;&gt;"")"),"3D")</f>
        <v>3D</v>
      </c>
      <c r="C267" s="7" t="str">
        <f ca="1">IFERROR(__xludf.DUMMYFUNCTION("IFERROR(REGEXEXTRACT($A267, C$4), ""&lt;&gt;"")"),"0121000000FFFFFF")</f>
        <v>0121000000FFFFFF</v>
      </c>
      <c r="D267" s="7"/>
      <c r="E267" s="7" t="str">
        <f ca="1">IFERROR(__xludf.DUMMYFUNCTION("IFERROR(REGEXEXTRACT($C267, E$4), ""&lt;&gt;"")"),"01")</f>
        <v>01</v>
      </c>
      <c r="F267" s="7">
        <f ca="1">IFERROR(__xludf.DUMMYFUNCTION("IFERROR(HEX2DEC(REGEXEXTRACT($C267, F$4)), ""&lt;&gt;"")"),2)</f>
        <v>2</v>
      </c>
      <c r="G267" s="7">
        <f ca="1">IFERROR(__xludf.DUMMYFUNCTION("IFERROR(HEX2DEC(REGEXEXTRACT($C267, G$4)), ""&lt;&gt;"")"),1)</f>
        <v>1</v>
      </c>
      <c r="H267" s="7"/>
      <c r="I267" s="7" t="str">
        <f ca="1">IFERROR(__xludf.DUMMYFUNCTION("IFERROR(TEXT((REGEXEXTRACT($C267, I$4)),""00""), ""&lt;&gt;"")"),"00")</f>
        <v>00</v>
      </c>
      <c r="J267" s="7" t="str">
        <f ca="1">IFERROR(__xludf.DUMMYFUNCTION("IFERROR(TEXT((REGEXEXTRACT($C267, J$4)),""00""), ""&lt;&gt;"")"),"00")</f>
        <v>00</v>
      </c>
      <c r="K267" s="7" t="str">
        <f ca="1">IFERROR(__xludf.DUMMYFUNCTION("IFERROR(TEXT((REGEXEXTRACT($C267, K$4)),""00""), ""&lt;&gt;"")"),"00")</f>
        <v>00</v>
      </c>
      <c r="L267" s="7" t="str">
        <f ca="1">IFERROR(__xludf.DUMMYFUNCTION("IFERROR(TEXT((REGEXEXTRACT($C267, L$4)),""00""), ""&lt;&gt;"")"),"FF")</f>
        <v>FF</v>
      </c>
      <c r="M267" s="7" t="str">
        <f ca="1">IFERROR(__xludf.DUMMYFUNCTION("IFERROR(TEXT((REGEXEXTRACT($C267, M$4)),""00""), ""&lt;&gt;"")"),"FF")</f>
        <v>FF</v>
      </c>
      <c r="N267" s="7" t="str">
        <f ca="1">IFERROR(__xludf.DUMMYFUNCTION("IFERROR(TEXT((REGEXEXTRACT($C267, N$4)),""00""), ""&lt;&gt;"")"),"FF")</f>
        <v>FF</v>
      </c>
      <c r="O267" s="7"/>
      <c r="P267" s="7" t="str">
        <f t="shared" ca="1" si="13"/>
        <v/>
      </c>
      <c r="Q267" s="7" t="str">
        <f t="shared" ca="1" si="14"/>
        <v/>
      </c>
      <c r="R267" s="7" t="str">
        <f t="shared" ca="1" si="15"/>
        <v/>
      </c>
      <c r="S267" s="7"/>
      <c r="T267" s="7" t="s">
        <v>274</v>
      </c>
      <c r="U267" s="7"/>
      <c r="V267" s="7"/>
      <c r="W267" s="7"/>
      <c r="X267" s="7"/>
      <c r="Y267" s="7"/>
      <c r="Z267" s="7"/>
      <c r="AA267" s="7"/>
      <c r="AB267" s="7"/>
    </row>
    <row r="268" spans="1:28" x14ac:dyDescent="0.2">
      <c r="A268" s="7" t="s">
        <v>63</v>
      </c>
      <c r="B268" s="8" t="str">
        <f ca="1">IFERROR(__xludf.DUMMYFUNCTION("IFERROR(REGEXEXTRACT($A268, B$4), ""&lt;&gt;"")"),"3C")</f>
        <v>3C</v>
      </c>
      <c r="C268" s="7" t="str">
        <f ca="1">IFERROR(__xludf.DUMMYFUNCTION("IFERROR(REGEXEXTRACT($A268, C$4), ""&lt;&gt;"")"),"0103223AF3FFFFFF")</f>
        <v>0103223AF3FFFFFF</v>
      </c>
      <c r="D268" s="7"/>
      <c r="E268" s="7" t="str">
        <f ca="1">IFERROR(__xludf.DUMMYFUNCTION("IFERROR(REGEXEXTRACT($C268, E$4), ""&lt;&gt;"")"),"01")</f>
        <v>01</v>
      </c>
      <c r="F268" s="7">
        <f ca="1">IFERROR(__xludf.DUMMYFUNCTION("IFERROR(HEX2DEC(REGEXEXTRACT($C268, F$4)), ""&lt;&gt;"")"),0)</f>
        <v>0</v>
      </c>
      <c r="G268" s="7">
        <f ca="1">IFERROR(__xludf.DUMMYFUNCTION("IFERROR(HEX2DEC(REGEXEXTRACT($C268, G$4)), ""&lt;&gt;"")"),3)</f>
        <v>3</v>
      </c>
      <c r="H268" s="7"/>
      <c r="I268" s="7" t="str">
        <f ca="1">IFERROR(__xludf.DUMMYFUNCTION("IFERROR(TEXT((REGEXEXTRACT($C268, I$4)),""00""), ""&lt;&gt;"")"),"22")</f>
        <v>22</v>
      </c>
      <c r="J268" s="7" t="str">
        <f ca="1">IFERROR(__xludf.DUMMYFUNCTION("IFERROR(TEXT((REGEXEXTRACT($C268, J$4)),""00""), ""&lt;&gt;"")"),"3A")</f>
        <v>3A</v>
      </c>
      <c r="K268" s="7" t="str">
        <f ca="1">IFERROR(__xludf.DUMMYFUNCTION("IFERROR(TEXT((REGEXEXTRACT($C268, K$4)),""00""), ""&lt;&gt;"")"),"F3")</f>
        <v>F3</v>
      </c>
      <c r="L268" s="7" t="str">
        <f ca="1">IFERROR(__xludf.DUMMYFUNCTION("IFERROR(TEXT((REGEXEXTRACT($C268, L$4)),""00""), ""&lt;&gt;"")"),"FF")</f>
        <v>FF</v>
      </c>
      <c r="M268" s="7" t="str">
        <f ca="1">IFERROR(__xludf.DUMMYFUNCTION("IFERROR(TEXT((REGEXEXTRACT($C268, M$4)),""00""), ""&lt;&gt;"")"),"FF")</f>
        <v>FF</v>
      </c>
      <c r="N268" s="7" t="str">
        <f ca="1">IFERROR(__xludf.DUMMYFUNCTION("IFERROR(TEXT((REGEXEXTRACT($C268, N$4)),""00""), ""&lt;&gt;"")"),"FF")</f>
        <v>FF</v>
      </c>
      <c r="O268" s="7"/>
      <c r="P268" s="7" t="str">
        <f t="shared" ca="1" si="13"/>
        <v/>
      </c>
      <c r="Q268" s="7" t="str">
        <f t="shared" ca="1" si="14"/>
        <v/>
      </c>
      <c r="R268" s="7" t="str">
        <f t="shared" ca="1" si="15"/>
        <v/>
      </c>
      <c r="S268" s="7"/>
      <c r="T268" s="7" t="s">
        <v>302</v>
      </c>
      <c r="U268" s="7"/>
      <c r="V268" s="7"/>
      <c r="W268" s="7"/>
      <c r="X268" s="7"/>
      <c r="Y268" s="7"/>
      <c r="Z268" s="7"/>
      <c r="AA268" s="7"/>
      <c r="AB268" s="7"/>
    </row>
    <row r="269" spans="1:28" x14ac:dyDescent="0.2">
      <c r="A269" s="7" t="s">
        <v>40</v>
      </c>
      <c r="B269" s="8" t="str">
        <f ca="1">IFERROR(__xludf.DUMMYFUNCTION("IFERROR(REGEXEXTRACT($A269, B$4), ""&lt;&gt;"")"),"3D")</f>
        <v>3D</v>
      </c>
      <c r="C269" s="7" t="str">
        <f ca="1">IFERROR(__xludf.DUMMYFUNCTION("IFERROR(REGEXEXTRACT($A269, C$4), ""&lt;&gt;"")"),"01037F2278FFFFFF")</f>
        <v>01037F2278FFFFFF</v>
      </c>
      <c r="D269" s="7"/>
      <c r="E269" s="7" t="str">
        <f ca="1">IFERROR(__xludf.DUMMYFUNCTION("IFERROR(REGEXEXTRACT($C269, E$4), ""&lt;&gt;"")"),"01")</f>
        <v>01</v>
      </c>
      <c r="F269" s="7">
        <f ca="1">IFERROR(__xludf.DUMMYFUNCTION("IFERROR(HEX2DEC(REGEXEXTRACT($C269, F$4)), ""&lt;&gt;"")"),0)</f>
        <v>0</v>
      </c>
      <c r="G269" s="7">
        <f ca="1">IFERROR(__xludf.DUMMYFUNCTION("IFERROR(HEX2DEC(REGEXEXTRACT($C269, G$4)), ""&lt;&gt;"")"),3)</f>
        <v>3</v>
      </c>
      <c r="H269" s="7"/>
      <c r="I269" s="7" t="str">
        <f ca="1">IFERROR(__xludf.DUMMYFUNCTION("IFERROR(TEXT((REGEXEXTRACT($C269, I$4)),""00""), ""&lt;&gt;"")"),"7F")</f>
        <v>7F</v>
      </c>
      <c r="J269" s="7" t="str">
        <f ca="1">IFERROR(__xludf.DUMMYFUNCTION("IFERROR(TEXT((REGEXEXTRACT($C269, J$4)),""00""), ""&lt;&gt;"")"),"22")</f>
        <v>22</v>
      </c>
      <c r="K269" s="7" t="str">
        <f ca="1">IFERROR(__xludf.DUMMYFUNCTION("IFERROR(TEXT((REGEXEXTRACT($C269, K$4)),""00""), ""&lt;&gt;"")"),"78")</f>
        <v>78</v>
      </c>
      <c r="L269" s="7" t="str">
        <f ca="1">IFERROR(__xludf.DUMMYFUNCTION("IFERROR(TEXT((REGEXEXTRACT($C269, L$4)),""00""), ""&lt;&gt;"")"),"FF")</f>
        <v>FF</v>
      </c>
      <c r="M269" s="7" t="str">
        <f ca="1">IFERROR(__xludf.DUMMYFUNCTION("IFERROR(TEXT((REGEXEXTRACT($C269, M$4)),""00""), ""&lt;&gt;"")"),"FF")</f>
        <v>FF</v>
      </c>
      <c r="N269" s="7" t="str">
        <f ca="1">IFERROR(__xludf.DUMMYFUNCTION("IFERROR(TEXT((REGEXEXTRACT($C269, N$4)),""00""), ""&lt;&gt;"")"),"FF")</f>
        <v>FF</v>
      </c>
      <c r="O269" s="7"/>
      <c r="P269" s="7" t="str">
        <f t="shared" ca="1" si="13"/>
        <v/>
      </c>
      <c r="Q269" s="7" t="str">
        <f t="shared" ca="1" si="14"/>
        <v/>
      </c>
      <c r="R269" s="7" t="str">
        <f t="shared" ca="1" si="15"/>
        <v/>
      </c>
      <c r="S269" s="7"/>
      <c r="T269" s="7" t="s">
        <v>280</v>
      </c>
      <c r="U269" s="7"/>
      <c r="V269" s="7"/>
      <c r="W269" s="7"/>
      <c r="X269" s="7"/>
      <c r="Y269" s="7"/>
      <c r="Z269" s="7"/>
      <c r="AA269" s="7"/>
      <c r="AB269" s="7"/>
    </row>
    <row r="270" spans="1:28" x14ac:dyDescent="0.2">
      <c r="A270" s="7" t="s">
        <v>64</v>
      </c>
      <c r="B270" s="8" t="str">
        <f ca="1">IFERROR(__xludf.DUMMYFUNCTION("IFERROR(REGEXEXTRACT($A270, B$4), ""&lt;&gt;"")"),"3D")</f>
        <v>3D</v>
      </c>
      <c r="C270" s="7" t="str">
        <f ca="1">IFERROR(__xludf.DUMMYFUNCTION("IFERROR(REGEXEXTRACT($A270, C$4), ""&lt;&gt;"")"),"011008623AF30000")</f>
        <v>011008623AF30000</v>
      </c>
      <c r="D270" s="7"/>
      <c r="E270" s="7" t="str">
        <f ca="1">IFERROR(__xludf.DUMMYFUNCTION("IFERROR(REGEXEXTRACT($C270, E$4), ""&lt;&gt;"")"),"01")</f>
        <v>01</v>
      </c>
      <c r="F270" s="7">
        <f ca="1">IFERROR(__xludf.DUMMYFUNCTION("IFERROR(HEX2DEC(REGEXEXTRACT($C270, F$4)), ""&lt;&gt;"")"),1)</f>
        <v>1</v>
      </c>
      <c r="G270" s="7">
        <f ca="1">IFERROR(__xludf.DUMMYFUNCTION("IFERROR(HEX2DEC(REGEXEXTRACT($C270, G$4)), ""&lt;&gt;"")"),0)</f>
        <v>0</v>
      </c>
      <c r="H270" s="7"/>
      <c r="I270" s="7" t="str">
        <f ca="1">IFERROR(__xludf.DUMMYFUNCTION("IFERROR(TEXT((REGEXEXTRACT($C270, I$4)),""00""), ""&lt;&gt;"")"),"08")</f>
        <v>08</v>
      </c>
      <c r="J270" s="7" t="str">
        <f ca="1">IFERROR(__xludf.DUMMYFUNCTION("IFERROR(TEXT((REGEXEXTRACT($C270, J$4)),""00""), ""&lt;&gt;"")"),"62")</f>
        <v>62</v>
      </c>
      <c r="K270" s="7" t="str">
        <f ca="1">IFERROR(__xludf.DUMMYFUNCTION("IFERROR(TEXT((REGEXEXTRACT($C270, K$4)),""00""), ""&lt;&gt;"")"),"3A")</f>
        <v>3A</v>
      </c>
      <c r="L270" s="7" t="str">
        <f ca="1">IFERROR(__xludf.DUMMYFUNCTION("IFERROR(TEXT((REGEXEXTRACT($C270, L$4)),""00""), ""&lt;&gt;"")"),"F3")</f>
        <v>F3</v>
      </c>
      <c r="M270" s="7" t="str">
        <f ca="1">IFERROR(__xludf.DUMMYFUNCTION("IFERROR(TEXT((REGEXEXTRACT($C270, M$4)),""00""), ""&lt;&gt;"")"),"00")</f>
        <v>00</v>
      </c>
      <c r="N270" s="7" t="str">
        <f ca="1">IFERROR(__xludf.DUMMYFUNCTION("IFERROR(TEXT((REGEXEXTRACT($C270, N$4)),""00""), ""&lt;&gt;"")"),"00")</f>
        <v>00</v>
      </c>
      <c r="O270" s="7"/>
      <c r="P270" s="7" t="str">
        <f t="shared" ca="1" si="13"/>
        <v/>
      </c>
      <c r="Q270" s="7" t="str">
        <f t="shared" ca="1" si="14"/>
        <v/>
      </c>
      <c r="R270" s="7" t="str">
        <f t="shared" ca="1" si="15"/>
        <v/>
      </c>
      <c r="S270" s="7"/>
      <c r="T270" s="7" t="s">
        <v>303</v>
      </c>
      <c r="U270" s="7"/>
      <c r="V270" s="7"/>
      <c r="W270" s="7"/>
      <c r="X270" s="7"/>
      <c r="Y270" s="7"/>
      <c r="Z270" s="7"/>
      <c r="AA270" s="7"/>
      <c r="AB270" s="7"/>
    </row>
    <row r="271" spans="1:28" x14ac:dyDescent="0.2">
      <c r="A271" s="7" t="s">
        <v>42</v>
      </c>
      <c r="B271" s="8" t="str">
        <f ca="1">IFERROR(__xludf.DUMMYFUNCTION("IFERROR(REGEXEXTRACT($A271, B$4), ""&lt;&gt;"")"),"3D")</f>
        <v>3D</v>
      </c>
      <c r="C271" s="7" t="str">
        <f ca="1">IFERROR(__xludf.DUMMYFUNCTION("IFERROR(REGEXEXTRACT($A271, C$4), ""&lt;&gt;"")"),"0121000000FFFFFF")</f>
        <v>0121000000FFFFFF</v>
      </c>
      <c r="D271" s="7"/>
      <c r="E271" s="7" t="str">
        <f ca="1">IFERROR(__xludf.DUMMYFUNCTION("IFERROR(REGEXEXTRACT($C271, E$4), ""&lt;&gt;"")"),"01")</f>
        <v>01</v>
      </c>
      <c r="F271" s="7">
        <f ca="1">IFERROR(__xludf.DUMMYFUNCTION("IFERROR(HEX2DEC(REGEXEXTRACT($C271, F$4)), ""&lt;&gt;"")"),2)</f>
        <v>2</v>
      </c>
      <c r="G271" s="7">
        <f ca="1">IFERROR(__xludf.DUMMYFUNCTION("IFERROR(HEX2DEC(REGEXEXTRACT($C271, G$4)), ""&lt;&gt;"")"),1)</f>
        <v>1</v>
      </c>
      <c r="H271" s="7"/>
      <c r="I271" s="7" t="str">
        <f ca="1">IFERROR(__xludf.DUMMYFUNCTION("IFERROR(TEXT((REGEXEXTRACT($C271, I$4)),""00""), ""&lt;&gt;"")"),"00")</f>
        <v>00</v>
      </c>
      <c r="J271" s="7" t="str">
        <f ca="1">IFERROR(__xludf.DUMMYFUNCTION("IFERROR(TEXT((REGEXEXTRACT($C271, J$4)),""00""), ""&lt;&gt;"")"),"00")</f>
        <v>00</v>
      </c>
      <c r="K271" s="7" t="str">
        <f ca="1">IFERROR(__xludf.DUMMYFUNCTION("IFERROR(TEXT((REGEXEXTRACT($C271, K$4)),""00""), ""&lt;&gt;"")"),"00")</f>
        <v>00</v>
      </c>
      <c r="L271" s="7" t="str">
        <f ca="1">IFERROR(__xludf.DUMMYFUNCTION("IFERROR(TEXT((REGEXEXTRACT($C271, L$4)),""00""), ""&lt;&gt;"")"),"FF")</f>
        <v>FF</v>
      </c>
      <c r="M271" s="7" t="str">
        <f ca="1">IFERROR(__xludf.DUMMYFUNCTION("IFERROR(TEXT((REGEXEXTRACT($C271, M$4)),""00""), ""&lt;&gt;"")"),"FF")</f>
        <v>FF</v>
      </c>
      <c r="N271" s="7" t="str">
        <f ca="1">IFERROR(__xludf.DUMMYFUNCTION("IFERROR(TEXT((REGEXEXTRACT($C271, N$4)),""00""), ""&lt;&gt;"")"),"FF")</f>
        <v>FF</v>
      </c>
      <c r="O271" s="7"/>
      <c r="P271" s="7" t="str">
        <f t="shared" ca="1" si="13"/>
        <v/>
      </c>
      <c r="Q271" s="7" t="str">
        <f t="shared" ca="1" si="14"/>
        <v/>
      </c>
      <c r="R271" s="7" t="str">
        <f t="shared" ca="1" si="15"/>
        <v/>
      </c>
      <c r="S271" s="7"/>
      <c r="T271" s="7" t="s">
        <v>274</v>
      </c>
      <c r="U271" s="7"/>
      <c r="V271" s="7"/>
      <c r="W271" s="7"/>
      <c r="X271" s="7"/>
      <c r="Y271" s="7"/>
      <c r="Z271" s="7"/>
      <c r="AA271" s="7"/>
      <c r="AB271" s="7"/>
    </row>
    <row r="272" spans="1:28" x14ac:dyDescent="0.2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 t="s">
        <v>274</v>
      </c>
      <c r="U272" s="7"/>
      <c r="V272" s="7"/>
      <c r="W272" s="7"/>
      <c r="X272" s="7"/>
      <c r="Y272" s="7"/>
      <c r="Z272" s="7"/>
      <c r="AA272" s="7"/>
      <c r="AB272" s="7"/>
    </row>
    <row r="273" spans="1:28" x14ac:dyDescent="0.2">
      <c r="A273" s="25" t="s">
        <v>112</v>
      </c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7"/>
      <c r="P273" s="7"/>
      <c r="Q273" s="7"/>
      <c r="R273" s="7"/>
      <c r="S273" s="7"/>
      <c r="T273" s="7" t="s">
        <v>274</v>
      </c>
      <c r="U273" s="7"/>
      <c r="V273" s="7"/>
      <c r="W273" s="7"/>
      <c r="X273" s="7"/>
      <c r="Y273" s="7"/>
      <c r="Z273" s="7"/>
      <c r="AA273" s="7"/>
      <c r="AB273" s="7"/>
    </row>
    <row r="274" spans="1:28" x14ac:dyDescent="0.2">
      <c r="A274" s="7" t="s">
        <v>113</v>
      </c>
      <c r="B274" s="8" t="str">
        <f ca="1">IFERROR(__xludf.DUMMYFUNCTION("IFERROR(REGEXEXTRACT($A274, B$4), ""&lt;&gt;"")"),"3C")</f>
        <v>3C</v>
      </c>
      <c r="C274" s="7" t="str">
        <f ca="1">IFERROR(__xludf.DUMMYFUNCTION("IFERROR(REGEXEXTRACT($A274, C$4), ""&lt;&gt;"")"),"0C03226205FFFFFF")</f>
        <v>0C03226205FFFFFF</v>
      </c>
      <c r="D274" s="7"/>
      <c r="E274" s="7" t="str">
        <f ca="1">IFERROR(__xludf.DUMMYFUNCTION("IFERROR(REGEXEXTRACT($C274, E$4), ""&lt;&gt;"")"),"0C")</f>
        <v>0C</v>
      </c>
      <c r="F274" s="7">
        <f ca="1">IFERROR(__xludf.DUMMYFUNCTION("IFERROR(HEX2DEC(REGEXEXTRACT($C274, F$4)), ""&lt;&gt;"")"),0)</f>
        <v>0</v>
      </c>
      <c r="G274" s="7">
        <f ca="1">IFERROR(__xludf.DUMMYFUNCTION("IFERROR(HEX2DEC(REGEXEXTRACT($C274, G$4)), ""&lt;&gt;"")"),3)</f>
        <v>3</v>
      </c>
      <c r="H274" s="7"/>
      <c r="I274" s="7" t="str">
        <f ca="1">IFERROR(__xludf.DUMMYFUNCTION("IFERROR(TEXT((REGEXEXTRACT($C274, I$4)),""00""), ""&lt;&gt;"")"),"22")</f>
        <v>22</v>
      </c>
      <c r="J274" s="7" t="str">
        <f ca="1">IFERROR(__xludf.DUMMYFUNCTION("IFERROR(TEXT((REGEXEXTRACT($C274, J$4)),""00""), ""&lt;&gt;"")"),"62")</f>
        <v>62</v>
      </c>
      <c r="K274" s="7" t="str">
        <f ca="1">IFERROR(__xludf.DUMMYFUNCTION("IFERROR(TEXT((REGEXEXTRACT($C274, K$4)),""00""), ""&lt;&gt;"")"),"05")</f>
        <v>05</v>
      </c>
      <c r="L274" s="7" t="str">
        <f ca="1">IFERROR(__xludf.DUMMYFUNCTION("IFERROR(TEXT((REGEXEXTRACT($C274, L$4)),""00""), ""&lt;&gt;"")"),"FF")</f>
        <v>FF</v>
      </c>
      <c r="M274" s="7" t="str">
        <f ca="1">IFERROR(__xludf.DUMMYFUNCTION("IFERROR(TEXT((REGEXEXTRACT($C274, M$4)),""00""), ""&lt;&gt;"")"),"FF")</f>
        <v>FF</v>
      </c>
      <c r="N274" s="7" t="str">
        <f ca="1">IFERROR(__xludf.DUMMYFUNCTION("IFERROR(TEXT((REGEXEXTRACT($C274, N$4)),""00""), ""&lt;&gt;"")"),"FF")</f>
        <v>FF</v>
      </c>
      <c r="O274" s="7"/>
      <c r="P274" s="7" t="str">
        <f t="shared" ref="P274:P333" ca="1" si="16">IFERROR(_xludf.CONCAT("0x", _xludf.SWITCH(F274, 0, I274, 1, J274)), "")</f>
        <v/>
      </c>
      <c r="Q274" s="7" t="str">
        <f t="shared" ref="Q274:Q333" ca="1" si="17">IFERROR(_xludf.SWITCH(I274, "22", CONCATENATE("0x", J274,K274), "62", CONCATENATE("0x", J274,K274), "2E", CONCATENATE("0x", J274,K274), "6E", CONCATENATE("0x", J274,K274), "7F", Q$3), "")</f>
        <v/>
      </c>
      <c r="R274" s="7" t="str">
        <f t="shared" ref="R274:R333" ca="1" si="18">IFERROR(_xludf.SWITCH(F274,0,G274,1,HEX2DEC(I274)), "")</f>
        <v/>
      </c>
      <c r="S274" s="7"/>
      <c r="T274" s="7" t="s">
        <v>346</v>
      </c>
      <c r="U274" s="7"/>
      <c r="V274" s="7"/>
      <c r="W274" s="7"/>
      <c r="X274" s="7"/>
      <c r="Y274" s="7"/>
      <c r="Z274" s="7"/>
      <c r="AA274" s="7"/>
      <c r="AB274" s="7"/>
    </row>
    <row r="275" spans="1:28" x14ac:dyDescent="0.2">
      <c r="A275" s="7" t="s">
        <v>114</v>
      </c>
      <c r="B275" s="8" t="str">
        <f ca="1">IFERROR(__xludf.DUMMYFUNCTION("IFERROR(REGEXEXTRACT($A275, B$4), ""&lt;&gt;"")"),"3D")</f>
        <v>3D</v>
      </c>
      <c r="C275" s="7" t="str">
        <f ca="1">IFERROR(__xludf.DUMMYFUNCTION("IFERROR(REGEXEXTRACT($A275, C$4), ""&lt;&gt;"")"),"0C100E626205344D")</f>
        <v>0C100E626205344D</v>
      </c>
      <c r="D275" s="7"/>
      <c r="E275" s="7" t="str">
        <f ca="1">IFERROR(__xludf.DUMMYFUNCTION("IFERROR(REGEXEXTRACT($C275, E$4), ""&lt;&gt;"")"),"0C")</f>
        <v>0C</v>
      </c>
      <c r="F275" s="7">
        <f ca="1">IFERROR(__xludf.DUMMYFUNCTION("IFERROR(HEX2DEC(REGEXEXTRACT($C275, F$4)), ""&lt;&gt;"")"),1)</f>
        <v>1</v>
      </c>
      <c r="G275" s="7">
        <f ca="1">IFERROR(__xludf.DUMMYFUNCTION("IFERROR(HEX2DEC(REGEXEXTRACT($C275, G$4)), ""&lt;&gt;"")"),0)</f>
        <v>0</v>
      </c>
      <c r="H275" s="7"/>
      <c r="I275" s="7" t="str">
        <f ca="1">IFERROR(__xludf.DUMMYFUNCTION("IFERROR(TEXT((REGEXEXTRACT($C275, I$4)),""00""), ""&lt;&gt;"")"),"0E")</f>
        <v>0E</v>
      </c>
      <c r="J275" s="7" t="str">
        <f ca="1">IFERROR(__xludf.DUMMYFUNCTION("IFERROR(TEXT((REGEXEXTRACT($C275, J$4)),""00""), ""&lt;&gt;"")"),"62")</f>
        <v>62</v>
      </c>
      <c r="K275" s="7" t="str">
        <f ca="1">IFERROR(__xludf.DUMMYFUNCTION("IFERROR(TEXT((REGEXEXTRACT($C275, K$4)),""00""), ""&lt;&gt;"")"),"62")</f>
        <v>62</v>
      </c>
      <c r="L275" s="7" t="str">
        <f ca="1">IFERROR(__xludf.DUMMYFUNCTION("IFERROR(TEXT((REGEXEXTRACT($C275, L$4)),""00""), ""&lt;&gt;"")"),"05")</f>
        <v>05</v>
      </c>
      <c r="M275" s="7" t="str">
        <f ca="1">IFERROR(__xludf.DUMMYFUNCTION("IFERROR(TEXT((REGEXEXTRACT($C275, M$4)),""00""), ""&lt;&gt;"")"),"34")</f>
        <v>34</v>
      </c>
      <c r="N275" s="7" t="str">
        <f ca="1">IFERROR(__xludf.DUMMYFUNCTION("IFERROR(TEXT((REGEXEXTRACT($C275, N$4)),""00""), ""&lt;&gt;"")"),"4D")</f>
        <v>4D</v>
      </c>
      <c r="O275" s="7"/>
      <c r="P275" s="7" t="str">
        <f t="shared" ca="1" si="16"/>
        <v/>
      </c>
      <c r="Q275" s="7" t="str">
        <f t="shared" ca="1" si="17"/>
        <v/>
      </c>
      <c r="R275" s="7" t="str">
        <f t="shared" ca="1" si="18"/>
        <v/>
      </c>
      <c r="S275" s="7"/>
      <c r="T275" s="7" t="s">
        <v>347</v>
      </c>
      <c r="U275" s="7"/>
      <c r="V275" s="7"/>
      <c r="W275" s="7"/>
      <c r="X275" s="7"/>
      <c r="Y275" s="7"/>
      <c r="Z275" s="7"/>
      <c r="AA275" s="7"/>
      <c r="AB275" s="7"/>
    </row>
    <row r="276" spans="1:28" x14ac:dyDescent="0.2">
      <c r="A276" s="7" t="s">
        <v>115</v>
      </c>
      <c r="B276" s="8" t="str">
        <f ca="1">IFERROR(__xludf.DUMMYFUNCTION("IFERROR(REGEXEXTRACT($A276, B$4), ""&lt;&gt;"")"),"3D")</f>
        <v>3D</v>
      </c>
      <c r="C276" s="7" t="str">
        <f ca="1">IFERROR(__xludf.DUMMYFUNCTION("IFERROR(REGEXEXTRACT($A276, C$4), ""&lt;&gt;"")"),"0C21303935393731")</f>
        <v>0C21303935393731</v>
      </c>
      <c r="D276" s="7"/>
      <c r="E276" s="7" t="str">
        <f ca="1">IFERROR(__xludf.DUMMYFUNCTION("IFERROR(REGEXEXTRACT($C276, E$4), ""&lt;&gt;"")"),"0C")</f>
        <v>0C</v>
      </c>
      <c r="F276" s="7">
        <f ca="1">IFERROR(__xludf.DUMMYFUNCTION("IFERROR(HEX2DEC(REGEXEXTRACT($C276, F$4)), ""&lt;&gt;"")"),2)</f>
        <v>2</v>
      </c>
      <c r="G276" s="7">
        <f ca="1">IFERROR(__xludf.DUMMYFUNCTION("IFERROR(HEX2DEC(REGEXEXTRACT($C276, G$4)), ""&lt;&gt;"")"),1)</f>
        <v>1</v>
      </c>
      <c r="H276" s="7"/>
      <c r="I276" s="7" t="str">
        <f ca="1">IFERROR(__xludf.DUMMYFUNCTION("IFERROR(TEXT((REGEXEXTRACT($C276, I$4)),""00""), ""&lt;&gt;"")"),"30")</f>
        <v>30</v>
      </c>
      <c r="J276" s="7" t="str">
        <f ca="1">IFERROR(__xludf.DUMMYFUNCTION("IFERROR(TEXT((REGEXEXTRACT($C276, J$4)),""00""), ""&lt;&gt;"")"),"39")</f>
        <v>39</v>
      </c>
      <c r="K276" s="7" t="str">
        <f ca="1">IFERROR(__xludf.DUMMYFUNCTION("IFERROR(TEXT((REGEXEXTRACT($C276, K$4)),""00""), ""&lt;&gt;"")"),"35")</f>
        <v>35</v>
      </c>
      <c r="L276" s="7" t="str">
        <f ca="1">IFERROR(__xludf.DUMMYFUNCTION("IFERROR(TEXT((REGEXEXTRACT($C276, L$4)),""00""), ""&lt;&gt;"")"),"39")</f>
        <v>39</v>
      </c>
      <c r="M276" s="7" t="str">
        <f ca="1">IFERROR(__xludf.DUMMYFUNCTION("IFERROR(TEXT((REGEXEXTRACT($C276, M$4)),""00""), ""&lt;&gt;"")"),"37")</f>
        <v>37</v>
      </c>
      <c r="N276" s="7" t="str">
        <f ca="1">IFERROR(__xludf.DUMMYFUNCTION("IFERROR(TEXT((REGEXEXTRACT($C276, N$4)),""00""), ""&lt;&gt;"")"),"31")</f>
        <v>31</v>
      </c>
      <c r="O276" s="7"/>
      <c r="P276" s="7" t="str">
        <f t="shared" ca="1" si="16"/>
        <v/>
      </c>
      <c r="Q276" s="7" t="str">
        <f t="shared" ca="1" si="17"/>
        <v/>
      </c>
      <c r="R276" s="7" t="str">
        <f t="shared" ca="1" si="18"/>
        <v/>
      </c>
      <c r="S276" s="7"/>
      <c r="T276" s="7" t="s">
        <v>274</v>
      </c>
      <c r="U276" s="7"/>
      <c r="V276" s="7"/>
      <c r="W276" s="7"/>
      <c r="X276" s="7"/>
      <c r="Y276" s="7"/>
      <c r="Z276" s="7"/>
      <c r="AA276" s="7"/>
      <c r="AB276" s="7"/>
    </row>
    <row r="277" spans="1:28" x14ac:dyDescent="0.2">
      <c r="A277" s="7" t="s">
        <v>116</v>
      </c>
      <c r="B277" s="8" t="str">
        <f ca="1">IFERROR(__xludf.DUMMYFUNCTION("IFERROR(REGEXEXTRACT($A277, B$4), ""&lt;&gt;"")"),"3D")</f>
        <v>3D</v>
      </c>
      <c r="C277" s="7" t="str">
        <f ca="1">IFERROR(__xludf.DUMMYFUNCTION("IFERROR(REGEXEXTRACT($A277, C$4), ""&lt;&gt;"")"),"0C22394120FFFFFF")</f>
        <v>0C22394120FFFFFF</v>
      </c>
      <c r="D277" s="7"/>
      <c r="E277" s="7" t="str">
        <f ca="1">IFERROR(__xludf.DUMMYFUNCTION("IFERROR(REGEXEXTRACT($C277, E$4), ""&lt;&gt;"")"),"0C")</f>
        <v>0C</v>
      </c>
      <c r="F277" s="7">
        <f ca="1">IFERROR(__xludf.DUMMYFUNCTION("IFERROR(HEX2DEC(REGEXEXTRACT($C277, F$4)), ""&lt;&gt;"")"),2)</f>
        <v>2</v>
      </c>
      <c r="G277" s="7">
        <f ca="1">IFERROR(__xludf.DUMMYFUNCTION("IFERROR(HEX2DEC(REGEXEXTRACT($C277, G$4)), ""&lt;&gt;"")"),2)</f>
        <v>2</v>
      </c>
      <c r="H277" s="7"/>
      <c r="I277" s="7" t="str">
        <f ca="1">IFERROR(__xludf.DUMMYFUNCTION("IFERROR(TEXT((REGEXEXTRACT($C277, I$4)),""00""), ""&lt;&gt;"")"),"39")</f>
        <v>39</v>
      </c>
      <c r="J277" s="7" t="str">
        <f ca="1">IFERROR(__xludf.DUMMYFUNCTION("IFERROR(TEXT((REGEXEXTRACT($C277, J$4)),""00""), ""&lt;&gt;"")"),"41")</f>
        <v>41</v>
      </c>
      <c r="K277" s="7" t="str">
        <f ca="1">IFERROR(__xludf.DUMMYFUNCTION("IFERROR(TEXT((REGEXEXTRACT($C277, K$4)),""00""), ""&lt;&gt;"")"),"20")</f>
        <v>20</v>
      </c>
      <c r="L277" s="7" t="str">
        <f ca="1">IFERROR(__xludf.DUMMYFUNCTION("IFERROR(TEXT((REGEXEXTRACT($C277, L$4)),""00""), ""&lt;&gt;"")"),"FF")</f>
        <v>FF</v>
      </c>
      <c r="M277" s="7" t="str">
        <f ca="1">IFERROR(__xludf.DUMMYFUNCTION("IFERROR(TEXT((REGEXEXTRACT($C277, M$4)),""00""), ""&lt;&gt;"")"),"FF")</f>
        <v>FF</v>
      </c>
      <c r="N277" s="7" t="str">
        <f ca="1">IFERROR(__xludf.DUMMYFUNCTION("IFERROR(TEXT((REGEXEXTRACT($C277, N$4)),""00""), ""&lt;&gt;"")"),"FF")</f>
        <v>FF</v>
      </c>
      <c r="O277" s="7"/>
      <c r="P277" s="7" t="str">
        <f t="shared" ca="1" si="16"/>
        <v/>
      </c>
      <c r="Q277" s="7" t="str">
        <f t="shared" ca="1" si="17"/>
        <v/>
      </c>
      <c r="R277" s="7" t="str">
        <f t="shared" ca="1" si="18"/>
        <v/>
      </c>
      <c r="S277" s="7"/>
      <c r="T277" s="7" t="s">
        <v>274</v>
      </c>
      <c r="U277" s="7"/>
      <c r="V277" s="7"/>
      <c r="W277" s="7"/>
      <c r="X277" s="7"/>
      <c r="Y277" s="7"/>
      <c r="Z277" s="7"/>
      <c r="AA277" s="7"/>
      <c r="AB277" s="7"/>
    </row>
    <row r="278" spans="1:28" x14ac:dyDescent="0.2">
      <c r="A278" s="7" t="s">
        <v>117</v>
      </c>
      <c r="B278" s="8" t="str">
        <f ca="1">IFERROR(__xludf.DUMMYFUNCTION("IFERROR(REGEXEXTRACT($A278, B$4), ""&lt;&gt;"")"),"3C")</f>
        <v>3C</v>
      </c>
      <c r="C278" s="7" t="str">
        <f ca="1">IFERROR(__xludf.DUMMYFUNCTION("IFERROR(REGEXEXTRACT($A278, C$4), ""&lt;&gt;"")"),"0C03226C05FFFFFF")</f>
        <v>0C03226C05FFFFFF</v>
      </c>
      <c r="D278" s="7"/>
      <c r="E278" s="7" t="str">
        <f ca="1">IFERROR(__xludf.DUMMYFUNCTION("IFERROR(REGEXEXTRACT($C278, E$4), ""&lt;&gt;"")"),"0C")</f>
        <v>0C</v>
      </c>
      <c r="F278" s="7">
        <f ca="1">IFERROR(__xludf.DUMMYFUNCTION("IFERROR(HEX2DEC(REGEXEXTRACT($C278, F$4)), ""&lt;&gt;"")"),0)</f>
        <v>0</v>
      </c>
      <c r="G278" s="7">
        <f ca="1">IFERROR(__xludf.DUMMYFUNCTION("IFERROR(HEX2DEC(REGEXEXTRACT($C278, G$4)), ""&lt;&gt;"")"),3)</f>
        <v>3</v>
      </c>
      <c r="H278" s="7"/>
      <c r="I278" s="7" t="str">
        <f ca="1">IFERROR(__xludf.DUMMYFUNCTION("IFERROR(TEXT((REGEXEXTRACT($C278, I$4)),""00""), ""&lt;&gt;"")"),"22")</f>
        <v>22</v>
      </c>
      <c r="J278" s="7" t="str">
        <f ca="1">IFERROR(__xludf.DUMMYFUNCTION("IFERROR(TEXT((REGEXEXTRACT($C278, J$4)),""00""), ""&lt;&gt;"")"),"6C")</f>
        <v>6C</v>
      </c>
      <c r="K278" s="7" t="str">
        <f ca="1">IFERROR(__xludf.DUMMYFUNCTION("IFERROR(TEXT((REGEXEXTRACT($C278, K$4)),""00""), ""&lt;&gt;"")"),"05")</f>
        <v>05</v>
      </c>
      <c r="L278" s="7" t="str">
        <f ca="1">IFERROR(__xludf.DUMMYFUNCTION("IFERROR(TEXT((REGEXEXTRACT($C278, L$4)),""00""), ""&lt;&gt;"")"),"FF")</f>
        <v>FF</v>
      </c>
      <c r="M278" s="7" t="str">
        <f ca="1">IFERROR(__xludf.DUMMYFUNCTION("IFERROR(TEXT((REGEXEXTRACT($C278, M$4)),""00""), ""&lt;&gt;"")"),"FF")</f>
        <v>FF</v>
      </c>
      <c r="N278" s="7" t="str">
        <f ca="1">IFERROR(__xludf.DUMMYFUNCTION("IFERROR(TEXT((REGEXEXTRACT($C278, N$4)),""00""), ""&lt;&gt;"")"),"FF")</f>
        <v>FF</v>
      </c>
      <c r="O278" s="7"/>
      <c r="P278" s="7" t="str">
        <f t="shared" ca="1" si="16"/>
        <v/>
      </c>
      <c r="Q278" s="7" t="str">
        <f t="shared" ca="1" si="17"/>
        <v/>
      </c>
      <c r="R278" s="7" t="str">
        <f t="shared" ca="1" si="18"/>
        <v/>
      </c>
      <c r="S278" s="7"/>
      <c r="T278" s="7" t="s">
        <v>348</v>
      </c>
      <c r="U278" s="7"/>
      <c r="V278" s="7"/>
      <c r="W278" s="7"/>
      <c r="X278" s="7"/>
      <c r="Y278" s="7"/>
      <c r="Z278" s="7"/>
      <c r="AA278" s="7"/>
      <c r="AB278" s="7"/>
    </row>
    <row r="279" spans="1:28" x14ac:dyDescent="0.2">
      <c r="A279" s="7" t="s">
        <v>118</v>
      </c>
      <c r="B279" s="8" t="str">
        <f ca="1">IFERROR(__xludf.DUMMYFUNCTION("IFERROR(REGEXEXTRACT($A279, B$4), ""&lt;&gt;"")"),"3D")</f>
        <v>3D</v>
      </c>
      <c r="C279" s="7" t="str">
        <f ca="1">IFERROR(__xludf.DUMMYFUNCTION("IFERROR(REGEXEXTRACT($A279, C$4), ""&lt;&gt;"")"),"0C1010626C054754")</f>
        <v>0C1010626C054754</v>
      </c>
      <c r="D279" s="7"/>
      <c r="E279" s="7" t="str">
        <f ca="1">IFERROR(__xludf.DUMMYFUNCTION("IFERROR(REGEXEXTRACT($C279, E$4), ""&lt;&gt;"")"),"0C")</f>
        <v>0C</v>
      </c>
      <c r="F279" s="7">
        <f ca="1">IFERROR(__xludf.DUMMYFUNCTION("IFERROR(HEX2DEC(REGEXEXTRACT($C279, F$4)), ""&lt;&gt;"")"),1)</f>
        <v>1</v>
      </c>
      <c r="G279" s="7">
        <f ca="1">IFERROR(__xludf.DUMMYFUNCTION("IFERROR(HEX2DEC(REGEXEXTRACT($C279, G$4)), ""&lt;&gt;"")"),0)</f>
        <v>0</v>
      </c>
      <c r="H279" s="7"/>
      <c r="I279" s="7" t="str">
        <f ca="1">IFERROR(__xludf.DUMMYFUNCTION("IFERROR(TEXT((REGEXEXTRACT($C279, I$4)),""00""), ""&lt;&gt;"")"),"10")</f>
        <v>10</v>
      </c>
      <c r="J279" s="7" t="str">
        <f ca="1">IFERROR(__xludf.DUMMYFUNCTION("IFERROR(TEXT((REGEXEXTRACT($C279, J$4)),""00""), ""&lt;&gt;"")"),"62")</f>
        <v>62</v>
      </c>
      <c r="K279" s="7" t="str">
        <f ca="1">IFERROR(__xludf.DUMMYFUNCTION("IFERROR(TEXT((REGEXEXTRACT($C279, K$4)),""00""), ""&lt;&gt;"")"),"6C")</f>
        <v>6C</v>
      </c>
      <c r="L279" s="7" t="str">
        <f ca="1">IFERROR(__xludf.DUMMYFUNCTION("IFERROR(TEXT((REGEXEXTRACT($C279, L$4)),""00""), ""&lt;&gt;"")"),"05")</f>
        <v>05</v>
      </c>
      <c r="M279" s="7" t="str">
        <f ca="1">IFERROR(__xludf.DUMMYFUNCTION("IFERROR(TEXT((REGEXEXTRACT($C279, M$4)),""00""), ""&lt;&gt;"")"),"47")</f>
        <v>47</v>
      </c>
      <c r="N279" s="7" t="str">
        <f ca="1">IFERROR(__xludf.DUMMYFUNCTION("IFERROR(TEXT((REGEXEXTRACT($C279, N$4)),""00""), ""&lt;&gt;"")"),"54")</f>
        <v>54</v>
      </c>
      <c r="O279" s="7"/>
      <c r="P279" s="7" t="str">
        <f t="shared" ca="1" si="16"/>
        <v/>
      </c>
      <c r="Q279" s="7" t="str">
        <f t="shared" ca="1" si="17"/>
        <v/>
      </c>
      <c r="R279" s="7" t="str">
        <f t="shared" ca="1" si="18"/>
        <v/>
      </c>
      <c r="S279" s="7"/>
      <c r="T279" s="7" t="s">
        <v>349</v>
      </c>
      <c r="U279" s="7"/>
      <c r="V279" s="7"/>
      <c r="W279" s="7"/>
      <c r="X279" s="7"/>
      <c r="Y279" s="7"/>
      <c r="Z279" s="7"/>
      <c r="AA279" s="7"/>
      <c r="AB279" s="7"/>
    </row>
    <row r="280" spans="1:28" x14ac:dyDescent="0.2">
      <c r="A280" s="7" t="s">
        <v>119</v>
      </c>
      <c r="B280" s="8" t="str">
        <f ca="1">IFERROR(__xludf.DUMMYFUNCTION("IFERROR(REGEXEXTRACT($A280, B$4), ""&lt;&gt;"")"),"3D")</f>
        <v>3D</v>
      </c>
      <c r="C280" s="7" t="str">
        <f ca="1">IFERROR(__xludf.DUMMYFUNCTION("IFERROR(REGEXEXTRACT($A280, C$4), ""&lt;&gt;"")"),"0C214F2042462020")</f>
        <v>0C214F2042462020</v>
      </c>
      <c r="D280" s="7"/>
      <c r="E280" s="7" t="str">
        <f ca="1">IFERROR(__xludf.DUMMYFUNCTION("IFERROR(REGEXEXTRACT($C280, E$4), ""&lt;&gt;"")"),"0C")</f>
        <v>0C</v>
      </c>
      <c r="F280" s="7">
        <f ca="1">IFERROR(__xludf.DUMMYFUNCTION("IFERROR(HEX2DEC(REGEXEXTRACT($C280, F$4)), ""&lt;&gt;"")"),2)</f>
        <v>2</v>
      </c>
      <c r="G280" s="7">
        <f ca="1">IFERROR(__xludf.DUMMYFUNCTION("IFERROR(HEX2DEC(REGEXEXTRACT($C280, G$4)), ""&lt;&gt;"")"),1)</f>
        <v>1</v>
      </c>
      <c r="H280" s="7"/>
      <c r="I280" s="7" t="str">
        <f ca="1">IFERROR(__xludf.DUMMYFUNCTION("IFERROR(TEXT((REGEXEXTRACT($C280, I$4)),""00""), ""&lt;&gt;"")"),"4F")</f>
        <v>4F</v>
      </c>
      <c r="J280" s="7" t="str">
        <f ca="1">IFERROR(__xludf.DUMMYFUNCTION("IFERROR(TEXT((REGEXEXTRACT($C280, J$4)),""00""), ""&lt;&gt;"")"),"20")</f>
        <v>20</v>
      </c>
      <c r="K280" s="7" t="str">
        <f ca="1">IFERROR(__xludf.DUMMYFUNCTION("IFERROR(TEXT((REGEXEXTRACT($C280, K$4)),""00""), ""&lt;&gt;"")"),"42")</f>
        <v>42</v>
      </c>
      <c r="L280" s="7" t="str">
        <f ca="1">IFERROR(__xludf.DUMMYFUNCTION("IFERROR(TEXT((REGEXEXTRACT($C280, L$4)),""00""), ""&lt;&gt;"")"),"46")</f>
        <v>46</v>
      </c>
      <c r="M280" s="7" t="str">
        <f ca="1">IFERROR(__xludf.DUMMYFUNCTION("IFERROR(TEXT((REGEXEXTRACT($C280, M$4)),""00""), ""&lt;&gt;"")"),"20")</f>
        <v>20</v>
      </c>
      <c r="N280" s="7" t="str">
        <f ca="1">IFERROR(__xludf.DUMMYFUNCTION("IFERROR(TEXT((REGEXEXTRACT($C280, N$4)),""00""), ""&lt;&gt;"")"),"20")</f>
        <v>20</v>
      </c>
      <c r="O280" s="7"/>
      <c r="P280" s="7" t="str">
        <f t="shared" ca="1" si="16"/>
        <v/>
      </c>
      <c r="Q280" s="7" t="str">
        <f t="shared" ca="1" si="17"/>
        <v/>
      </c>
      <c r="R280" s="7" t="str">
        <f t="shared" ca="1" si="18"/>
        <v/>
      </c>
      <c r="S280" s="7"/>
      <c r="T280" s="7" t="s">
        <v>274</v>
      </c>
      <c r="U280" s="7"/>
      <c r="V280" s="7"/>
      <c r="W280" s="7"/>
      <c r="X280" s="7"/>
      <c r="Y280" s="7"/>
      <c r="Z280" s="7"/>
      <c r="AA280" s="7"/>
      <c r="AB280" s="7"/>
    </row>
    <row r="281" spans="1:28" x14ac:dyDescent="0.2">
      <c r="A281" s="7" t="s">
        <v>120</v>
      </c>
      <c r="B281" s="8" t="str">
        <f ca="1">IFERROR(__xludf.DUMMYFUNCTION("IFERROR(REGEXEXTRACT($A281, B$4), ""&lt;&gt;"")"),"3D")</f>
        <v>3D</v>
      </c>
      <c r="C281" s="7" t="str">
        <f ca="1">IFERROR(__xludf.DUMMYFUNCTION("IFERROR(REGEXEXTRACT($A281, C$4), ""&lt;&gt;"")"),"0C222020202020FF")</f>
        <v>0C222020202020FF</v>
      </c>
      <c r="D281" s="7"/>
      <c r="E281" s="7" t="str">
        <f ca="1">IFERROR(__xludf.DUMMYFUNCTION("IFERROR(REGEXEXTRACT($C281, E$4), ""&lt;&gt;"")"),"0C")</f>
        <v>0C</v>
      </c>
      <c r="F281" s="7">
        <f ca="1">IFERROR(__xludf.DUMMYFUNCTION("IFERROR(HEX2DEC(REGEXEXTRACT($C281, F$4)), ""&lt;&gt;"")"),2)</f>
        <v>2</v>
      </c>
      <c r="G281" s="7">
        <f ca="1">IFERROR(__xludf.DUMMYFUNCTION("IFERROR(HEX2DEC(REGEXEXTRACT($C281, G$4)), ""&lt;&gt;"")"),2)</f>
        <v>2</v>
      </c>
      <c r="H281" s="7"/>
      <c r="I281" s="7" t="str">
        <f ca="1">IFERROR(__xludf.DUMMYFUNCTION("IFERROR(TEXT((REGEXEXTRACT($C281, I$4)),""00""), ""&lt;&gt;"")"),"20")</f>
        <v>20</v>
      </c>
      <c r="J281" s="7" t="str">
        <f ca="1">IFERROR(__xludf.DUMMYFUNCTION("IFERROR(TEXT((REGEXEXTRACT($C281, J$4)),""00""), ""&lt;&gt;"")"),"20")</f>
        <v>20</v>
      </c>
      <c r="K281" s="7" t="str">
        <f ca="1">IFERROR(__xludf.DUMMYFUNCTION("IFERROR(TEXT((REGEXEXTRACT($C281, K$4)),""00""), ""&lt;&gt;"")"),"20")</f>
        <v>20</v>
      </c>
      <c r="L281" s="7" t="str">
        <f ca="1">IFERROR(__xludf.DUMMYFUNCTION("IFERROR(TEXT((REGEXEXTRACT($C281, L$4)),""00""), ""&lt;&gt;"")"),"20")</f>
        <v>20</v>
      </c>
      <c r="M281" s="7" t="str">
        <f ca="1">IFERROR(__xludf.DUMMYFUNCTION("IFERROR(TEXT((REGEXEXTRACT($C281, M$4)),""00""), ""&lt;&gt;"")"),"20")</f>
        <v>20</v>
      </c>
      <c r="N281" s="7" t="str">
        <f ca="1">IFERROR(__xludf.DUMMYFUNCTION("IFERROR(TEXT((REGEXEXTRACT($C281, N$4)),""00""), ""&lt;&gt;"")"),"FF")</f>
        <v>FF</v>
      </c>
      <c r="O281" s="7"/>
      <c r="P281" s="7" t="str">
        <f t="shared" ca="1" si="16"/>
        <v/>
      </c>
      <c r="Q281" s="7" t="str">
        <f t="shared" ca="1" si="17"/>
        <v/>
      </c>
      <c r="R281" s="7" t="str">
        <f t="shared" ca="1" si="18"/>
        <v/>
      </c>
      <c r="S281" s="7"/>
      <c r="T281" s="7" t="s">
        <v>274</v>
      </c>
      <c r="U281" s="7"/>
      <c r="V281" s="7"/>
      <c r="W281" s="7"/>
      <c r="X281" s="7"/>
      <c r="Y281" s="7"/>
      <c r="Z281" s="7"/>
      <c r="AA281" s="7"/>
      <c r="AB281" s="7"/>
    </row>
    <row r="282" spans="1:28" x14ac:dyDescent="0.2">
      <c r="A282" s="7" t="s">
        <v>121</v>
      </c>
      <c r="B282" s="8" t="str">
        <f ca="1">IFERROR(__xludf.DUMMYFUNCTION("IFERROR(REGEXEXTRACT($A282, B$4), ""&lt;&gt;"")"),"3C")</f>
        <v>3C</v>
      </c>
      <c r="C282" s="7" t="str">
        <f ca="1">IFERROR(__xludf.DUMMYFUNCTION("IFERROR(REGEXEXTRACT($A282, C$4), ""&lt;&gt;"")"),"0C03226605FFFFFF")</f>
        <v>0C03226605FFFFFF</v>
      </c>
      <c r="D282" s="7"/>
      <c r="E282" s="7" t="str">
        <f ca="1">IFERROR(__xludf.DUMMYFUNCTION("IFERROR(REGEXEXTRACT($C282, E$4), ""&lt;&gt;"")"),"0C")</f>
        <v>0C</v>
      </c>
      <c r="F282" s="7">
        <f ca="1">IFERROR(__xludf.DUMMYFUNCTION("IFERROR(HEX2DEC(REGEXEXTRACT($C282, F$4)), ""&lt;&gt;"")"),0)</f>
        <v>0</v>
      </c>
      <c r="G282" s="7">
        <f ca="1">IFERROR(__xludf.DUMMYFUNCTION("IFERROR(HEX2DEC(REGEXEXTRACT($C282, G$4)), ""&lt;&gt;"")"),3)</f>
        <v>3</v>
      </c>
      <c r="H282" s="7"/>
      <c r="I282" s="7" t="str">
        <f ca="1">IFERROR(__xludf.DUMMYFUNCTION("IFERROR(TEXT((REGEXEXTRACT($C282, I$4)),""00""), ""&lt;&gt;"")"),"22")</f>
        <v>22</v>
      </c>
      <c r="J282" s="7" t="str">
        <f ca="1">IFERROR(__xludf.DUMMYFUNCTION("IFERROR(TEXT((REGEXEXTRACT($C282, J$4)),""00""), ""&lt;&gt;"")"),"66")</f>
        <v>66</v>
      </c>
      <c r="K282" s="7" t="str">
        <f ca="1">IFERROR(__xludf.DUMMYFUNCTION("IFERROR(TEXT((REGEXEXTRACT($C282, K$4)),""00""), ""&lt;&gt;"")"),"05")</f>
        <v>05</v>
      </c>
      <c r="L282" s="7" t="str">
        <f ca="1">IFERROR(__xludf.DUMMYFUNCTION("IFERROR(TEXT((REGEXEXTRACT($C282, L$4)),""00""), ""&lt;&gt;"")"),"FF")</f>
        <v>FF</v>
      </c>
      <c r="M282" s="7" t="str">
        <f ca="1">IFERROR(__xludf.DUMMYFUNCTION("IFERROR(TEXT((REGEXEXTRACT($C282, M$4)),""00""), ""&lt;&gt;"")"),"FF")</f>
        <v>FF</v>
      </c>
      <c r="N282" s="7" t="str">
        <f ca="1">IFERROR(__xludf.DUMMYFUNCTION("IFERROR(TEXT((REGEXEXTRACT($C282, N$4)),""00""), ""&lt;&gt;"")"),"FF")</f>
        <v>FF</v>
      </c>
      <c r="O282" s="7"/>
      <c r="P282" s="7" t="str">
        <f t="shared" ca="1" si="16"/>
        <v/>
      </c>
      <c r="Q282" s="7" t="str">
        <f t="shared" ca="1" si="17"/>
        <v/>
      </c>
      <c r="R282" s="7" t="str">
        <f t="shared" ca="1" si="18"/>
        <v/>
      </c>
      <c r="S282" s="7"/>
      <c r="T282" s="7" t="s">
        <v>350</v>
      </c>
      <c r="U282" s="7"/>
      <c r="V282" s="7"/>
      <c r="W282" s="7"/>
      <c r="X282" s="7"/>
      <c r="Y282" s="7"/>
      <c r="Z282" s="7"/>
      <c r="AA282" s="7"/>
      <c r="AB282" s="7"/>
    </row>
    <row r="283" spans="1:28" x14ac:dyDescent="0.2">
      <c r="A283" s="7" t="s">
        <v>122</v>
      </c>
      <c r="B283" s="8" t="str">
        <f ca="1">IFERROR(__xludf.DUMMYFUNCTION("IFERROR(REGEXEXTRACT($A283, B$4), ""&lt;&gt;"")"),"3D")</f>
        <v>3D</v>
      </c>
      <c r="C283" s="7" t="str">
        <f ca="1">IFERROR(__xludf.DUMMYFUNCTION("IFERROR(REGEXEXTRACT($A283, C$4), ""&lt;&gt;"")"),"0C100E626605344D")</f>
        <v>0C100E626605344D</v>
      </c>
      <c r="D283" s="7"/>
      <c r="E283" s="7" t="str">
        <f ca="1">IFERROR(__xludf.DUMMYFUNCTION("IFERROR(REGEXEXTRACT($C283, E$4), ""&lt;&gt;"")"),"0C")</f>
        <v>0C</v>
      </c>
      <c r="F283" s="7">
        <f ca="1">IFERROR(__xludf.DUMMYFUNCTION("IFERROR(HEX2DEC(REGEXEXTRACT($C283, F$4)), ""&lt;&gt;"")"),1)</f>
        <v>1</v>
      </c>
      <c r="G283" s="7">
        <f ca="1">IFERROR(__xludf.DUMMYFUNCTION("IFERROR(HEX2DEC(REGEXEXTRACT($C283, G$4)), ""&lt;&gt;"")"),0)</f>
        <v>0</v>
      </c>
      <c r="H283" s="7"/>
      <c r="I283" s="7" t="str">
        <f ca="1">IFERROR(__xludf.DUMMYFUNCTION("IFERROR(TEXT((REGEXEXTRACT($C283, I$4)),""00""), ""&lt;&gt;"")"),"0E")</f>
        <v>0E</v>
      </c>
      <c r="J283" s="7" t="str">
        <f ca="1">IFERROR(__xludf.DUMMYFUNCTION("IFERROR(TEXT((REGEXEXTRACT($C283, J$4)),""00""), ""&lt;&gt;"")"),"62")</f>
        <v>62</v>
      </c>
      <c r="K283" s="7" t="str">
        <f ca="1">IFERROR(__xludf.DUMMYFUNCTION("IFERROR(TEXT((REGEXEXTRACT($C283, K$4)),""00""), ""&lt;&gt;"")"),"66")</f>
        <v>66</v>
      </c>
      <c r="L283" s="7" t="str">
        <f ca="1">IFERROR(__xludf.DUMMYFUNCTION("IFERROR(TEXT((REGEXEXTRACT($C283, L$4)),""00""), ""&lt;&gt;"")"),"05")</f>
        <v>05</v>
      </c>
      <c r="M283" s="7" t="str">
        <f ca="1">IFERROR(__xludf.DUMMYFUNCTION("IFERROR(TEXT((REGEXEXTRACT($C283, M$4)),""00""), ""&lt;&gt;"")"),"34")</f>
        <v>34</v>
      </c>
      <c r="N283" s="7" t="str">
        <f ca="1">IFERROR(__xludf.DUMMYFUNCTION("IFERROR(TEXT((REGEXEXTRACT($C283, N$4)),""00""), ""&lt;&gt;"")"),"4D")</f>
        <v>4D</v>
      </c>
      <c r="O283" s="7"/>
      <c r="P283" s="7" t="str">
        <f t="shared" ca="1" si="16"/>
        <v/>
      </c>
      <c r="Q283" s="7" t="str">
        <f t="shared" ca="1" si="17"/>
        <v/>
      </c>
      <c r="R283" s="7" t="str">
        <f t="shared" ca="1" si="18"/>
        <v/>
      </c>
      <c r="S283" s="7"/>
      <c r="T283" s="7" t="s">
        <v>351</v>
      </c>
      <c r="U283" s="7"/>
      <c r="V283" s="7"/>
      <c r="W283" s="7"/>
      <c r="X283" s="7"/>
      <c r="Y283" s="7"/>
      <c r="Z283" s="7"/>
      <c r="AA283" s="7"/>
      <c r="AB283" s="7"/>
    </row>
    <row r="284" spans="1:28" x14ac:dyDescent="0.2">
      <c r="A284" s="7" t="s">
        <v>115</v>
      </c>
      <c r="B284" s="8" t="str">
        <f ca="1">IFERROR(__xludf.DUMMYFUNCTION("IFERROR(REGEXEXTRACT($A284, B$4), ""&lt;&gt;"")"),"3D")</f>
        <v>3D</v>
      </c>
      <c r="C284" s="7" t="str">
        <f ca="1">IFERROR(__xludf.DUMMYFUNCTION("IFERROR(REGEXEXTRACT($A284, C$4), ""&lt;&gt;"")"),"0C21303935393731")</f>
        <v>0C21303935393731</v>
      </c>
      <c r="D284" s="7"/>
      <c r="E284" s="7" t="str">
        <f ca="1">IFERROR(__xludf.DUMMYFUNCTION("IFERROR(REGEXEXTRACT($C284, E$4), ""&lt;&gt;"")"),"0C")</f>
        <v>0C</v>
      </c>
      <c r="F284" s="7">
        <f ca="1">IFERROR(__xludf.DUMMYFUNCTION("IFERROR(HEX2DEC(REGEXEXTRACT($C284, F$4)), ""&lt;&gt;"")"),2)</f>
        <v>2</v>
      </c>
      <c r="G284" s="7">
        <f ca="1">IFERROR(__xludf.DUMMYFUNCTION("IFERROR(HEX2DEC(REGEXEXTRACT($C284, G$4)), ""&lt;&gt;"")"),1)</f>
        <v>1</v>
      </c>
      <c r="H284" s="7"/>
      <c r="I284" s="7" t="str">
        <f ca="1">IFERROR(__xludf.DUMMYFUNCTION("IFERROR(TEXT((REGEXEXTRACT($C284, I$4)),""00""), ""&lt;&gt;"")"),"30")</f>
        <v>30</v>
      </c>
      <c r="J284" s="7" t="str">
        <f ca="1">IFERROR(__xludf.DUMMYFUNCTION("IFERROR(TEXT((REGEXEXTRACT($C284, J$4)),""00""), ""&lt;&gt;"")"),"39")</f>
        <v>39</v>
      </c>
      <c r="K284" s="7" t="str">
        <f ca="1">IFERROR(__xludf.DUMMYFUNCTION("IFERROR(TEXT((REGEXEXTRACT($C284, K$4)),""00""), ""&lt;&gt;"")"),"35")</f>
        <v>35</v>
      </c>
      <c r="L284" s="7" t="str">
        <f ca="1">IFERROR(__xludf.DUMMYFUNCTION("IFERROR(TEXT((REGEXEXTRACT($C284, L$4)),""00""), ""&lt;&gt;"")"),"39")</f>
        <v>39</v>
      </c>
      <c r="M284" s="7" t="str">
        <f ca="1">IFERROR(__xludf.DUMMYFUNCTION("IFERROR(TEXT((REGEXEXTRACT($C284, M$4)),""00""), ""&lt;&gt;"")"),"37")</f>
        <v>37</v>
      </c>
      <c r="N284" s="7" t="str">
        <f ca="1">IFERROR(__xludf.DUMMYFUNCTION("IFERROR(TEXT((REGEXEXTRACT($C284, N$4)),""00""), ""&lt;&gt;"")"),"31")</f>
        <v>31</v>
      </c>
      <c r="O284" s="7"/>
      <c r="P284" s="7" t="str">
        <f t="shared" ca="1" si="16"/>
        <v/>
      </c>
      <c r="Q284" s="7" t="str">
        <f t="shared" ca="1" si="17"/>
        <v/>
      </c>
      <c r="R284" s="7" t="str">
        <f t="shared" ca="1" si="18"/>
        <v/>
      </c>
      <c r="S284" s="7"/>
      <c r="T284" s="7" t="s">
        <v>274</v>
      </c>
      <c r="U284" s="7"/>
      <c r="V284" s="7"/>
      <c r="W284" s="7"/>
      <c r="X284" s="7"/>
      <c r="Y284" s="7"/>
      <c r="Z284" s="7"/>
      <c r="AA284" s="7"/>
      <c r="AB284" s="7"/>
    </row>
    <row r="285" spans="1:28" x14ac:dyDescent="0.2">
      <c r="A285" s="7" t="s">
        <v>116</v>
      </c>
      <c r="B285" s="8" t="str">
        <f ca="1">IFERROR(__xludf.DUMMYFUNCTION("IFERROR(REGEXEXTRACT($A285, B$4), ""&lt;&gt;"")"),"3D")</f>
        <v>3D</v>
      </c>
      <c r="C285" s="7" t="str">
        <f ca="1">IFERROR(__xludf.DUMMYFUNCTION("IFERROR(REGEXEXTRACT($A285, C$4), ""&lt;&gt;"")"),"0C22394120FFFFFF")</f>
        <v>0C22394120FFFFFF</v>
      </c>
      <c r="D285" s="7"/>
      <c r="E285" s="7" t="str">
        <f ca="1">IFERROR(__xludf.DUMMYFUNCTION("IFERROR(REGEXEXTRACT($C285, E$4), ""&lt;&gt;"")"),"0C")</f>
        <v>0C</v>
      </c>
      <c r="F285" s="7">
        <f ca="1">IFERROR(__xludf.DUMMYFUNCTION("IFERROR(HEX2DEC(REGEXEXTRACT($C285, F$4)), ""&lt;&gt;"")"),2)</f>
        <v>2</v>
      </c>
      <c r="G285" s="7">
        <f ca="1">IFERROR(__xludf.DUMMYFUNCTION("IFERROR(HEX2DEC(REGEXEXTRACT($C285, G$4)), ""&lt;&gt;"")"),2)</f>
        <v>2</v>
      </c>
      <c r="H285" s="7"/>
      <c r="I285" s="7" t="str">
        <f ca="1">IFERROR(__xludf.DUMMYFUNCTION("IFERROR(TEXT((REGEXEXTRACT($C285, I$4)),""00""), ""&lt;&gt;"")"),"39")</f>
        <v>39</v>
      </c>
      <c r="J285" s="7" t="str">
        <f ca="1">IFERROR(__xludf.DUMMYFUNCTION("IFERROR(TEXT((REGEXEXTRACT($C285, J$4)),""00""), ""&lt;&gt;"")"),"41")</f>
        <v>41</v>
      </c>
      <c r="K285" s="7" t="str">
        <f ca="1">IFERROR(__xludf.DUMMYFUNCTION("IFERROR(TEXT((REGEXEXTRACT($C285, K$4)),""00""), ""&lt;&gt;"")"),"20")</f>
        <v>20</v>
      </c>
      <c r="L285" s="7" t="str">
        <f ca="1">IFERROR(__xludf.DUMMYFUNCTION("IFERROR(TEXT((REGEXEXTRACT($C285, L$4)),""00""), ""&lt;&gt;"")"),"FF")</f>
        <v>FF</v>
      </c>
      <c r="M285" s="7" t="str">
        <f ca="1">IFERROR(__xludf.DUMMYFUNCTION("IFERROR(TEXT((REGEXEXTRACT($C285, M$4)),""00""), ""&lt;&gt;"")"),"FF")</f>
        <v>FF</v>
      </c>
      <c r="N285" s="7" t="str">
        <f ca="1">IFERROR(__xludf.DUMMYFUNCTION("IFERROR(TEXT((REGEXEXTRACT($C285, N$4)),""00""), ""&lt;&gt;"")"),"FF")</f>
        <v>FF</v>
      </c>
      <c r="O285" s="7"/>
      <c r="P285" s="7" t="str">
        <f t="shared" ca="1" si="16"/>
        <v/>
      </c>
      <c r="Q285" s="7" t="str">
        <f t="shared" ca="1" si="17"/>
        <v/>
      </c>
      <c r="R285" s="7" t="str">
        <f t="shared" ca="1" si="18"/>
        <v/>
      </c>
      <c r="S285" s="7"/>
      <c r="T285" s="7" t="s">
        <v>274</v>
      </c>
      <c r="U285" s="7"/>
      <c r="V285" s="7"/>
      <c r="W285" s="7"/>
      <c r="X285" s="7"/>
      <c r="Y285" s="7"/>
      <c r="Z285" s="7"/>
      <c r="AA285" s="7"/>
      <c r="AB285" s="7"/>
    </row>
    <row r="286" spans="1:28" x14ac:dyDescent="0.2">
      <c r="A286" s="7" t="s">
        <v>123</v>
      </c>
      <c r="B286" s="8" t="str">
        <f ca="1">IFERROR(__xludf.DUMMYFUNCTION("IFERROR(REGEXEXTRACT($A286, B$4), ""&lt;&gt;"")"),"3C")</f>
        <v>3C</v>
      </c>
      <c r="C286" s="7" t="str">
        <f ca="1">IFERROR(__xludf.DUMMYFUNCTION("IFERROR(REGEXEXTRACT($A286, C$4), ""&lt;&gt;"")"),"0C03226405FFFFFF")</f>
        <v>0C03226405FFFFFF</v>
      </c>
      <c r="D286" s="7"/>
      <c r="E286" s="7" t="str">
        <f ca="1">IFERROR(__xludf.DUMMYFUNCTION("IFERROR(REGEXEXTRACT($C286, E$4), ""&lt;&gt;"")"),"0C")</f>
        <v>0C</v>
      </c>
      <c r="F286" s="7">
        <f ca="1">IFERROR(__xludf.DUMMYFUNCTION("IFERROR(HEX2DEC(REGEXEXTRACT($C286, F$4)), ""&lt;&gt;"")"),0)</f>
        <v>0</v>
      </c>
      <c r="G286" s="7">
        <f ca="1">IFERROR(__xludf.DUMMYFUNCTION("IFERROR(HEX2DEC(REGEXEXTRACT($C286, G$4)), ""&lt;&gt;"")"),3)</f>
        <v>3</v>
      </c>
      <c r="H286" s="7"/>
      <c r="I286" s="7" t="str">
        <f ca="1">IFERROR(__xludf.DUMMYFUNCTION("IFERROR(TEXT((REGEXEXTRACT($C286, I$4)),""00""), ""&lt;&gt;"")"),"22")</f>
        <v>22</v>
      </c>
      <c r="J286" s="7" t="str">
        <f ca="1">IFERROR(__xludf.DUMMYFUNCTION("IFERROR(TEXT((REGEXEXTRACT($C286, J$4)),""00""), ""&lt;&gt;"")"),"64")</f>
        <v>64</v>
      </c>
      <c r="K286" s="7" t="str">
        <f ca="1">IFERROR(__xludf.DUMMYFUNCTION("IFERROR(TEXT((REGEXEXTRACT($C286, K$4)),""00""), ""&lt;&gt;"")"),"05")</f>
        <v>05</v>
      </c>
      <c r="L286" s="7" t="str">
        <f ca="1">IFERROR(__xludf.DUMMYFUNCTION("IFERROR(TEXT((REGEXEXTRACT($C286, L$4)),""00""), ""&lt;&gt;"")"),"FF")</f>
        <v>FF</v>
      </c>
      <c r="M286" s="7" t="str">
        <f ca="1">IFERROR(__xludf.DUMMYFUNCTION("IFERROR(TEXT((REGEXEXTRACT($C286, M$4)),""00""), ""&lt;&gt;"")"),"FF")</f>
        <v>FF</v>
      </c>
      <c r="N286" s="7" t="str">
        <f ca="1">IFERROR(__xludf.DUMMYFUNCTION("IFERROR(TEXT((REGEXEXTRACT($C286, N$4)),""00""), ""&lt;&gt;"")"),"FF")</f>
        <v>FF</v>
      </c>
      <c r="O286" s="7"/>
      <c r="P286" s="7" t="str">
        <f t="shared" ca="1" si="16"/>
        <v/>
      </c>
      <c r="Q286" s="7" t="str">
        <f t="shared" ca="1" si="17"/>
        <v/>
      </c>
      <c r="R286" s="7" t="str">
        <f t="shared" ca="1" si="18"/>
        <v/>
      </c>
      <c r="S286" s="7"/>
      <c r="T286" s="7" t="s">
        <v>352</v>
      </c>
      <c r="U286" s="7"/>
      <c r="V286" s="7"/>
      <c r="W286" s="7"/>
      <c r="X286" s="7"/>
      <c r="Y286" s="7"/>
      <c r="Z286" s="7"/>
      <c r="AA286" s="7"/>
      <c r="AB286" s="7"/>
    </row>
    <row r="287" spans="1:28" x14ac:dyDescent="0.2">
      <c r="A287" s="7" t="s">
        <v>124</v>
      </c>
      <c r="B287" s="8" t="str">
        <f ca="1">IFERROR(__xludf.DUMMYFUNCTION("IFERROR(REGEXEXTRACT($A287, B$4), ""&lt;&gt;"")"),"3D")</f>
        <v>3D</v>
      </c>
      <c r="C287" s="7" t="str">
        <f ca="1">IFERROR(__xludf.DUMMYFUNCTION("IFERROR(REGEXEXTRACT($A287, C$4), ""&lt;&gt;"")"),"0C10076264053030")</f>
        <v>0C10076264053030</v>
      </c>
      <c r="D287" s="7"/>
      <c r="E287" s="7" t="str">
        <f ca="1">IFERROR(__xludf.DUMMYFUNCTION("IFERROR(REGEXEXTRACT($C287, E$4), ""&lt;&gt;"")"),"0C")</f>
        <v>0C</v>
      </c>
      <c r="F287" s="7">
        <f ca="1">IFERROR(__xludf.DUMMYFUNCTION("IFERROR(HEX2DEC(REGEXEXTRACT($C287, F$4)), ""&lt;&gt;"")"),1)</f>
        <v>1</v>
      </c>
      <c r="G287" s="7">
        <f ca="1">IFERROR(__xludf.DUMMYFUNCTION("IFERROR(HEX2DEC(REGEXEXTRACT($C287, G$4)), ""&lt;&gt;"")"),0)</f>
        <v>0</v>
      </c>
      <c r="H287" s="7"/>
      <c r="I287" s="7" t="str">
        <f ca="1">IFERROR(__xludf.DUMMYFUNCTION("IFERROR(TEXT((REGEXEXTRACT($C287, I$4)),""00""), ""&lt;&gt;"")"),"07")</f>
        <v>07</v>
      </c>
      <c r="J287" s="7" t="str">
        <f ca="1">IFERROR(__xludf.DUMMYFUNCTION("IFERROR(TEXT((REGEXEXTRACT($C287, J$4)),""00""), ""&lt;&gt;"")"),"62")</f>
        <v>62</v>
      </c>
      <c r="K287" s="7" t="str">
        <f ca="1">IFERROR(__xludf.DUMMYFUNCTION("IFERROR(TEXT((REGEXEXTRACT($C287, K$4)),""00""), ""&lt;&gt;"")"),"64")</f>
        <v>64</v>
      </c>
      <c r="L287" s="7" t="str">
        <f ca="1">IFERROR(__xludf.DUMMYFUNCTION("IFERROR(TEXT((REGEXEXTRACT($C287, L$4)),""00""), ""&lt;&gt;"")"),"05")</f>
        <v>05</v>
      </c>
      <c r="M287" s="7" t="str">
        <f ca="1">IFERROR(__xludf.DUMMYFUNCTION("IFERROR(TEXT((REGEXEXTRACT($C287, M$4)),""00""), ""&lt;&gt;"")"),"30")</f>
        <v>30</v>
      </c>
      <c r="N287" s="7" t="str">
        <f ca="1">IFERROR(__xludf.DUMMYFUNCTION("IFERROR(TEXT((REGEXEXTRACT($C287, N$4)),""00""), ""&lt;&gt;"")"),"30")</f>
        <v>30</v>
      </c>
      <c r="O287" s="7"/>
      <c r="P287" s="7" t="str">
        <f t="shared" ca="1" si="16"/>
        <v/>
      </c>
      <c r="Q287" s="7" t="str">
        <f t="shared" ca="1" si="17"/>
        <v/>
      </c>
      <c r="R287" s="7" t="str">
        <f t="shared" ca="1" si="18"/>
        <v/>
      </c>
      <c r="S287" s="7"/>
      <c r="T287" s="7" t="s">
        <v>353</v>
      </c>
      <c r="U287" s="7"/>
      <c r="V287" s="7"/>
      <c r="W287" s="7"/>
      <c r="X287" s="7"/>
      <c r="Y287" s="7"/>
      <c r="Z287" s="7"/>
      <c r="AA287" s="7"/>
      <c r="AB287" s="7"/>
    </row>
    <row r="288" spans="1:28" x14ac:dyDescent="0.2">
      <c r="A288" s="7" t="s">
        <v>125</v>
      </c>
      <c r="B288" s="8" t="str">
        <f ca="1">IFERROR(__xludf.DUMMYFUNCTION("IFERROR(REGEXEXTRACT($A288, B$4), ""&lt;&gt;"")"),"3D")</f>
        <v>3D</v>
      </c>
      <c r="C288" s="7" t="str">
        <f ca="1">IFERROR(__xludf.DUMMYFUNCTION("IFERROR(REGEXEXTRACT($A288, C$4), ""&lt;&gt;"")"),"0C213130FFFFFFFF")</f>
        <v>0C213130FFFFFFFF</v>
      </c>
      <c r="D288" s="7"/>
      <c r="E288" s="7" t="str">
        <f ca="1">IFERROR(__xludf.DUMMYFUNCTION("IFERROR(REGEXEXTRACT($C288, E$4), ""&lt;&gt;"")"),"0C")</f>
        <v>0C</v>
      </c>
      <c r="F288" s="7">
        <f ca="1">IFERROR(__xludf.DUMMYFUNCTION("IFERROR(HEX2DEC(REGEXEXTRACT($C288, F$4)), ""&lt;&gt;"")"),2)</f>
        <v>2</v>
      </c>
      <c r="G288" s="7">
        <f ca="1">IFERROR(__xludf.DUMMYFUNCTION("IFERROR(HEX2DEC(REGEXEXTRACT($C288, G$4)), ""&lt;&gt;"")"),1)</f>
        <v>1</v>
      </c>
      <c r="H288" s="7"/>
      <c r="I288" s="7" t="str">
        <f ca="1">IFERROR(__xludf.DUMMYFUNCTION("IFERROR(TEXT((REGEXEXTRACT($C288, I$4)),""00""), ""&lt;&gt;"")"),"31")</f>
        <v>31</v>
      </c>
      <c r="J288" s="7" t="str">
        <f ca="1">IFERROR(__xludf.DUMMYFUNCTION("IFERROR(TEXT((REGEXEXTRACT($C288, J$4)),""00""), ""&lt;&gt;"")"),"30")</f>
        <v>30</v>
      </c>
      <c r="K288" s="7" t="str">
        <f ca="1">IFERROR(__xludf.DUMMYFUNCTION("IFERROR(TEXT((REGEXEXTRACT($C288, K$4)),""00""), ""&lt;&gt;"")"),"FF")</f>
        <v>FF</v>
      </c>
      <c r="L288" s="7" t="str">
        <f ca="1">IFERROR(__xludf.DUMMYFUNCTION("IFERROR(TEXT((REGEXEXTRACT($C288, L$4)),""00""), ""&lt;&gt;"")"),"FF")</f>
        <v>FF</v>
      </c>
      <c r="M288" s="7" t="str">
        <f ca="1">IFERROR(__xludf.DUMMYFUNCTION("IFERROR(TEXT((REGEXEXTRACT($C288, M$4)),""00""), ""&lt;&gt;"")"),"FF")</f>
        <v>FF</v>
      </c>
      <c r="N288" s="7" t="str">
        <f ca="1">IFERROR(__xludf.DUMMYFUNCTION("IFERROR(TEXT((REGEXEXTRACT($C288, N$4)),""00""), ""&lt;&gt;"")"),"FF")</f>
        <v>FF</v>
      </c>
      <c r="O288" s="7"/>
      <c r="P288" s="7" t="str">
        <f t="shared" ca="1" si="16"/>
        <v/>
      </c>
      <c r="Q288" s="7" t="str">
        <f t="shared" ca="1" si="17"/>
        <v/>
      </c>
      <c r="R288" s="7" t="str">
        <f t="shared" ca="1" si="18"/>
        <v/>
      </c>
      <c r="S288" s="7"/>
      <c r="T288" s="7" t="s">
        <v>274</v>
      </c>
      <c r="U288" s="7"/>
      <c r="V288" s="7"/>
      <c r="W288" s="7"/>
      <c r="X288" s="7"/>
      <c r="Y288" s="7"/>
      <c r="Z288" s="7"/>
      <c r="AA288" s="7"/>
      <c r="AB288" s="7"/>
    </row>
    <row r="289" spans="1:28" x14ac:dyDescent="0.2">
      <c r="A289" s="7" t="s">
        <v>126</v>
      </c>
      <c r="B289" s="8" t="str">
        <f ca="1">IFERROR(__xludf.DUMMYFUNCTION("IFERROR(REGEXEXTRACT($A289, B$4), ""&lt;&gt;"")"),"3C")</f>
        <v>3C</v>
      </c>
      <c r="C289" s="7" t="str">
        <f ca="1">IFERROR(__xludf.DUMMYFUNCTION("IFERROR(REGEXEXTRACT($A289, C$4), ""&lt;&gt;"")"),"0C03226805FFFFFF")</f>
        <v>0C03226805FFFFFF</v>
      </c>
      <c r="D289" s="7"/>
      <c r="E289" s="7" t="str">
        <f ca="1">IFERROR(__xludf.DUMMYFUNCTION("IFERROR(REGEXEXTRACT($C289, E$4), ""&lt;&gt;"")"),"0C")</f>
        <v>0C</v>
      </c>
      <c r="F289" s="7">
        <f ca="1">IFERROR(__xludf.DUMMYFUNCTION("IFERROR(HEX2DEC(REGEXEXTRACT($C289, F$4)), ""&lt;&gt;"")"),0)</f>
        <v>0</v>
      </c>
      <c r="G289" s="7">
        <f ca="1">IFERROR(__xludf.DUMMYFUNCTION("IFERROR(HEX2DEC(REGEXEXTRACT($C289, G$4)), ""&lt;&gt;"")"),3)</f>
        <v>3</v>
      </c>
      <c r="H289" s="7"/>
      <c r="I289" s="7" t="str">
        <f ca="1">IFERROR(__xludf.DUMMYFUNCTION("IFERROR(TEXT((REGEXEXTRACT($C289, I$4)),""00""), ""&lt;&gt;"")"),"22")</f>
        <v>22</v>
      </c>
      <c r="J289" s="7" t="str">
        <f ca="1">IFERROR(__xludf.DUMMYFUNCTION("IFERROR(TEXT((REGEXEXTRACT($C289, J$4)),""00""), ""&lt;&gt;"")"),"68")</f>
        <v>68</v>
      </c>
      <c r="K289" s="7" t="str">
        <f ca="1">IFERROR(__xludf.DUMMYFUNCTION("IFERROR(TEXT((REGEXEXTRACT($C289, K$4)),""00""), ""&lt;&gt;"")"),"05")</f>
        <v>05</v>
      </c>
      <c r="L289" s="7" t="str">
        <f ca="1">IFERROR(__xludf.DUMMYFUNCTION("IFERROR(TEXT((REGEXEXTRACT($C289, L$4)),""00""), ""&lt;&gt;"")"),"FF")</f>
        <v>FF</v>
      </c>
      <c r="M289" s="7" t="str">
        <f ca="1">IFERROR(__xludf.DUMMYFUNCTION("IFERROR(TEXT((REGEXEXTRACT($C289, M$4)),""00""), ""&lt;&gt;"")"),"FF")</f>
        <v>FF</v>
      </c>
      <c r="N289" s="7" t="str">
        <f ca="1">IFERROR(__xludf.DUMMYFUNCTION("IFERROR(TEXT((REGEXEXTRACT($C289, N$4)),""00""), ""&lt;&gt;"")"),"FF")</f>
        <v>FF</v>
      </c>
      <c r="O289" s="7"/>
      <c r="P289" s="7" t="str">
        <f t="shared" ca="1" si="16"/>
        <v/>
      </c>
      <c r="Q289" s="7" t="str">
        <f t="shared" ca="1" si="17"/>
        <v/>
      </c>
      <c r="R289" s="7" t="str">
        <f t="shared" ca="1" si="18"/>
        <v/>
      </c>
      <c r="S289" s="7"/>
      <c r="T289" s="7" t="s">
        <v>354</v>
      </c>
      <c r="U289" s="7"/>
      <c r="V289" s="7"/>
      <c r="W289" s="7"/>
      <c r="X289" s="7"/>
      <c r="Y289" s="7"/>
      <c r="Z289" s="7"/>
      <c r="AA289" s="7"/>
      <c r="AB289" s="7"/>
    </row>
    <row r="290" spans="1:28" x14ac:dyDescent="0.2">
      <c r="A290" s="7" t="s">
        <v>127</v>
      </c>
      <c r="B290" s="8" t="str">
        <f ca="1">IFERROR(__xludf.DUMMYFUNCTION("IFERROR(REGEXEXTRACT($A290, B$4), ""&lt;&gt;"")"),"3D")</f>
        <v>3D</v>
      </c>
      <c r="C290" s="7" t="str">
        <f ca="1">IFERROR(__xludf.DUMMYFUNCTION("IFERROR(REGEXEXTRACT($A290, C$4), ""&lt;&gt;"")"),"0C06626805483031")</f>
        <v>0C06626805483031</v>
      </c>
      <c r="D290" s="7"/>
      <c r="E290" s="7" t="str">
        <f ca="1">IFERROR(__xludf.DUMMYFUNCTION("IFERROR(REGEXEXTRACT($C290, E$4), ""&lt;&gt;"")"),"0C")</f>
        <v>0C</v>
      </c>
      <c r="F290" s="7">
        <f ca="1">IFERROR(__xludf.DUMMYFUNCTION("IFERROR(HEX2DEC(REGEXEXTRACT($C290, F$4)), ""&lt;&gt;"")"),0)</f>
        <v>0</v>
      </c>
      <c r="G290" s="7">
        <f ca="1">IFERROR(__xludf.DUMMYFUNCTION("IFERROR(HEX2DEC(REGEXEXTRACT($C290, G$4)), ""&lt;&gt;"")"),6)</f>
        <v>6</v>
      </c>
      <c r="H290" s="7"/>
      <c r="I290" s="7" t="str">
        <f ca="1">IFERROR(__xludf.DUMMYFUNCTION("IFERROR(TEXT((REGEXEXTRACT($C290, I$4)),""00""), ""&lt;&gt;"")"),"62")</f>
        <v>62</v>
      </c>
      <c r="J290" s="7" t="str">
        <f ca="1">IFERROR(__xludf.DUMMYFUNCTION("IFERROR(TEXT((REGEXEXTRACT($C290, J$4)),""00""), ""&lt;&gt;"")"),"68")</f>
        <v>68</v>
      </c>
      <c r="K290" s="7" t="str">
        <f ca="1">IFERROR(__xludf.DUMMYFUNCTION("IFERROR(TEXT((REGEXEXTRACT($C290, K$4)),""00""), ""&lt;&gt;"")"),"05")</f>
        <v>05</v>
      </c>
      <c r="L290" s="7" t="str">
        <f ca="1">IFERROR(__xludf.DUMMYFUNCTION("IFERROR(TEXT((REGEXEXTRACT($C290, L$4)),""00""), ""&lt;&gt;"")"),"48")</f>
        <v>48</v>
      </c>
      <c r="M290" s="7" t="str">
        <f ca="1">IFERROR(__xludf.DUMMYFUNCTION("IFERROR(TEXT((REGEXEXTRACT($C290, M$4)),""00""), ""&lt;&gt;"")"),"30")</f>
        <v>30</v>
      </c>
      <c r="N290" s="7" t="str">
        <f ca="1">IFERROR(__xludf.DUMMYFUNCTION("IFERROR(TEXT((REGEXEXTRACT($C290, N$4)),""00""), ""&lt;&gt;"")"),"31")</f>
        <v>31</v>
      </c>
      <c r="O290" s="7"/>
      <c r="P290" s="7" t="str">
        <f t="shared" ca="1" si="16"/>
        <v/>
      </c>
      <c r="Q290" s="7" t="str">
        <f t="shared" ca="1" si="17"/>
        <v/>
      </c>
      <c r="R290" s="7" t="str">
        <f t="shared" ca="1" si="18"/>
        <v/>
      </c>
      <c r="S290" s="7"/>
      <c r="T290" s="7" t="s">
        <v>355</v>
      </c>
      <c r="U290" s="7"/>
      <c r="V290" s="7"/>
      <c r="W290" s="7"/>
      <c r="X290" s="7"/>
      <c r="Y290" s="7"/>
      <c r="Z290" s="7"/>
      <c r="AA290" s="7"/>
      <c r="AB290" s="7"/>
    </row>
    <row r="291" spans="1:28" x14ac:dyDescent="0.2">
      <c r="A291" s="7" t="s">
        <v>128</v>
      </c>
      <c r="B291" s="8" t="str">
        <f ca="1">IFERROR(__xludf.DUMMYFUNCTION("IFERROR(REGEXEXTRACT($A291, B$4), ""&lt;&gt;"")"),"3C")</f>
        <v>3C</v>
      </c>
      <c r="C291" s="7" t="str">
        <f ca="1">IFERROR(__xludf.DUMMYFUNCTION("IFERROR(REGEXEXTRACT($A291, C$4), ""&lt;&gt;"")"),"0C03226A05FFFFFF")</f>
        <v>0C03226A05FFFFFF</v>
      </c>
      <c r="D291" s="7"/>
      <c r="E291" s="7" t="str">
        <f ca="1">IFERROR(__xludf.DUMMYFUNCTION("IFERROR(REGEXEXTRACT($C291, E$4), ""&lt;&gt;"")"),"0C")</f>
        <v>0C</v>
      </c>
      <c r="F291" s="7">
        <f ca="1">IFERROR(__xludf.DUMMYFUNCTION("IFERROR(HEX2DEC(REGEXEXTRACT($C291, F$4)), ""&lt;&gt;"")"),0)</f>
        <v>0</v>
      </c>
      <c r="G291" s="7">
        <f ca="1">IFERROR(__xludf.DUMMYFUNCTION("IFERROR(HEX2DEC(REGEXEXTRACT($C291, G$4)), ""&lt;&gt;"")"),3)</f>
        <v>3</v>
      </c>
      <c r="H291" s="7"/>
      <c r="I291" s="7" t="str">
        <f ca="1">IFERROR(__xludf.DUMMYFUNCTION("IFERROR(TEXT((REGEXEXTRACT($C291, I$4)),""00""), ""&lt;&gt;"")"),"22")</f>
        <v>22</v>
      </c>
      <c r="J291" s="7" t="str">
        <f ca="1">IFERROR(__xludf.DUMMYFUNCTION("IFERROR(TEXT((REGEXEXTRACT($C291, J$4)),""00""), ""&lt;&gt;"")"),"6A")</f>
        <v>6A</v>
      </c>
      <c r="K291" s="7" t="str">
        <f ca="1">IFERROR(__xludf.DUMMYFUNCTION("IFERROR(TEXT((REGEXEXTRACT($C291, K$4)),""00""), ""&lt;&gt;"")"),"05")</f>
        <v>05</v>
      </c>
      <c r="L291" s="7" t="str">
        <f ca="1">IFERROR(__xludf.DUMMYFUNCTION("IFERROR(TEXT((REGEXEXTRACT($C291, L$4)),""00""), ""&lt;&gt;"")"),"FF")</f>
        <v>FF</v>
      </c>
      <c r="M291" s="7" t="str">
        <f ca="1">IFERROR(__xludf.DUMMYFUNCTION("IFERROR(TEXT((REGEXEXTRACT($C291, M$4)),""00""), ""&lt;&gt;"")"),"FF")</f>
        <v>FF</v>
      </c>
      <c r="N291" s="7" t="str">
        <f ca="1">IFERROR(__xludf.DUMMYFUNCTION("IFERROR(TEXT((REGEXEXTRACT($C291, N$4)),""00""), ""&lt;&gt;"")"),"FF")</f>
        <v>FF</v>
      </c>
      <c r="O291" s="7"/>
      <c r="P291" s="7" t="str">
        <f t="shared" ca="1" si="16"/>
        <v/>
      </c>
      <c r="Q291" s="7" t="str">
        <f t="shared" ca="1" si="17"/>
        <v/>
      </c>
      <c r="R291" s="7" t="str">
        <f t="shared" ca="1" si="18"/>
        <v/>
      </c>
      <c r="S291" s="7"/>
      <c r="T291" s="7" t="s">
        <v>356</v>
      </c>
      <c r="U291" s="7"/>
      <c r="V291" s="7"/>
      <c r="W291" s="7"/>
      <c r="X291" s="7"/>
      <c r="Y291" s="7"/>
      <c r="Z291" s="7"/>
      <c r="AA291" s="7"/>
      <c r="AB291" s="7"/>
    </row>
    <row r="292" spans="1:28" x14ac:dyDescent="0.2">
      <c r="A292" s="7" t="s">
        <v>129</v>
      </c>
      <c r="B292" s="8" t="str">
        <f ca="1">IFERROR(__xludf.DUMMYFUNCTION("IFERROR(REGEXEXTRACT($A292, B$4), ""&lt;&gt;"")"),"3D")</f>
        <v>3D</v>
      </c>
      <c r="C292" s="7" t="str">
        <f ca="1">IFERROR(__xludf.DUMMYFUNCTION("IFERROR(REGEXEXTRACT($A292, C$4), ""&lt;&gt;"")"),"0C1017626A053230")</f>
        <v>0C1017626A053230</v>
      </c>
      <c r="D292" s="7"/>
      <c r="E292" s="7" t="str">
        <f ca="1">IFERROR(__xludf.DUMMYFUNCTION("IFERROR(REGEXEXTRACT($C292, E$4), ""&lt;&gt;"")"),"0C")</f>
        <v>0C</v>
      </c>
      <c r="F292" s="7">
        <f ca="1">IFERROR(__xludf.DUMMYFUNCTION("IFERROR(HEX2DEC(REGEXEXTRACT($C292, F$4)), ""&lt;&gt;"")"),1)</f>
        <v>1</v>
      </c>
      <c r="G292" s="7">
        <f ca="1">IFERROR(__xludf.DUMMYFUNCTION("IFERROR(HEX2DEC(REGEXEXTRACT($C292, G$4)), ""&lt;&gt;"")"),0)</f>
        <v>0</v>
      </c>
      <c r="H292" s="7"/>
      <c r="I292" s="7" t="str">
        <f ca="1">IFERROR(__xludf.DUMMYFUNCTION("IFERROR(TEXT((REGEXEXTRACT($C292, I$4)),""00""), ""&lt;&gt;"")"),"17")</f>
        <v>17</v>
      </c>
      <c r="J292" s="7" t="str">
        <f ca="1">IFERROR(__xludf.DUMMYFUNCTION("IFERROR(TEXT((REGEXEXTRACT($C292, J$4)),""00""), ""&lt;&gt;"")"),"62")</f>
        <v>62</v>
      </c>
      <c r="K292" s="7" t="str">
        <f ca="1">IFERROR(__xludf.DUMMYFUNCTION("IFERROR(TEXT((REGEXEXTRACT($C292, K$4)),""00""), ""&lt;&gt;"")"),"6A")</f>
        <v>6A</v>
      </c>
      <c r="L292" s="7" t="str">
        <f ca="1">IFERROR(__xludf.DUMMYFUNCTION("IFERROR(TEXT((REGEXEXTRACT($C292, L$4)),""00""), ""&lt;&gt;"")"),"05")</f>
        <v>05</v>
      </c>
      <c r="M292" s="7" t="str">
        <f ca="1">IFERROR(__xludf.DUMMYFUNCTION("IFERROR(TEXT((REGEXEXTRACT($C292, M$4)),""00""), ""&lt;&gt;"")"),"32")</f>
        <v>32</v>
      </c>
      <c r="N292" s="7" t="str">
        <f ca="1">IFERROR(__xludf.DUMMYFUNCTION("IFERROR(TEXT((REGEXEXTRACT($C292, N$4)),""00""), ""&lt;&gt;"")"),"30")</f>
        <v>30</v>
      </c>
      <c r="O292" s="7"/>
      <c r="P292" s="7" t="str">
        <f t="shared" ca="1" si="16"/>
        <v/>
      </c>
      <c r="Q292" s="7" t="str">
        <f t="shared" ca="1" si="17"/>
        <v/>
      </c>
      <c r="R292" s="7" t="str">
        <f t="shared" ca="1" si="18"/>
        <v/>
      </c>
      <c r="S292" s="7"/>
      <c r="T292" s="7" t="s">
        <v>357</v>
      </c>
      <c r="U292" s="7"/>
      <c r="V292" s="7"/>
      <c r="W292" s="7"/>
      <c r="X292" s="7"/>
      <c r="Y292" s="7"/>
      <c r="Z292" s="7"/>
      <c r="AA292" s="7"/>
      <c r="AB292" s="7"/>
    </row>
    <row r="293" spans="1:28" x14ac:dyDescent="0.2">
      <c r="A293" s="7" t="s">
        <v>130</v>
      </c>
      <c r="B293" s="8" t="str">
        <f ca="1">IFERROR(__xludf.DUMMYFUNCTION("IFERROR(REGEXEXTRACT($A293, B$4), ""&lt;&gt;"")"),"3D")</f>
        <v>3D</v>
      </c>
      <c r="C293" s="7" t="str">
        <f ca="1">IFERROR(__xludf.DUMMYFUNCTION("IFERROR(REGEXEXTRACT($A293, C$4), ""&lt;&gt;"")"),"0C21313730323238")</f>
        <v>0C21313730323238</v>
      </c>
      <c r="D293" s="7"/>
      <c r="E293" s="7" t="str">
        <f ca="1">IFERROR(__xludf.DUMMYFUNCTION("IFERROR(REGEXEXTRACT($C293, E$4), ""&lt;&gt;"")"),"0C")</f>
        <v>0C</v>
      </c>
      <c r="F293" s="7">
        <f ca="1">IFERROR(__xludf.DUMMYFUNCTION("IFERROR(HEX2DEC(REGEXEXTRACT($C293, F$4)), ""&lt;&gt;"")"),2)</f>
        <v>2</v>
      </c>
      <c r="G293" s="7">
        <f ca="1">IFERROR(__xludf.DUMMYFUNCTION("IFERROR(HEX2DEC(REGEXEXTRACT($C293, G$4)), ""&lt;&gt;"")"),1)</f>
        <v>1</v>
      </c>
      <c r="H293" s="7"/>
      <c r="I293" s="7" t="str">
        <f ca="1">IFERROR(__xludf.DUMMYFUNCTION("IFERROR(TEXT((REGEXEXTRACT($C293, I$4)),""00""), ""&lt;&gt;"")"),"31")</f>
        <v>31</v>
      </c>
      <c r="J293" s="7" t="str">
        <f ca="1">IFERROR(__xludf.DUMMYFUNCTION("IFERROR(TEXT((REGEXEXTRACT($C293, J$4)),""00""), ""&lt;&gt;"")"),"37")</f>
        <v>37</v>
      </c>
      <c r="K293" s="7" t="str">
        <f ca="1">IFERROR(__xludf.DUMMYFUNCTION("IFERROR(TEXT((REGEXEXTRACT($C293, K$4)),""00""), ""&lt;&gt;"")"),"30")</f>
        <v>30</v>
      </c>
      <c r="L293" s="7" t="str">
        <f ca="1">IFERROR(__xludf.DUMMYFUNCTION("IFERROR(TEXT((REGEXEXTRACT($C293, L$4)),""00""), ""&lt;&gt;"")"),"32")</f>
        <v>32</v>
      </c>
      <c r="M293" s="7" t="str">
        <f ca="1">IFERROR(__xludf.DUMMYFUNCTION("IFERROR(TEXT((REGEXEXTRACT($C293, M$4)),""00""), ""&lt;&gt;"")"),"32")</f>
        <v>32</v>
      </c>
      <c r="N293" s="7" t="str">
        <f ca="1">IFERROR(__xludf.DUMMYFUNCTION("IFERROR(TEXT((REGEXEXTRACT($C293, N$4)),""00""), ""&lt;&gt;"")"),"38")</f>
        <v>38</v>
      </c>
      <c r="O293" s="7"/>
      <c r="P293" s="7" t="str">
        <f t="shared" ca="1" si="16"/>
        <v/>
      </c>
      <c r="Q293" s="7" t="str">
        <f t="shared" ca="1" si="17"/>
        <v/>
      </c>
      <c r="R293" s="7" t="str">
        <f t="shared" ca="1" si="18"/>
        <v/>
      </c>
      <c r="S293" s="7"/>
      <c r="T293" s="7" t="s">
        <v>274</v>
      </c>
      <c r="U293" s="7"/>
      <c r="V293" s="7"/>
      <c r="W293" s="7"/>
      <c r="X293" s="7"/>
      <c r="Y293" s="7"/>
      <c r="Z293" s="7"/>
      <c r="AA293" s="7"/>
      <c r="AB293" s="7"/>
    </row>
    <row r="294" spans="1:28" x14ac:dyDescent="0.2">
      <c r="A294" s="7" t="s">
        <v>131</v>
      </c>
      <c r="B294" s="8" t="str">
        <f ca="1">IFERROR(__xludf.DUMMYFUNCTION("IFERROR(REGEXEXTRACT($A294, B$4), ""&lt;&gt;"")"),"3D")</f>
        <v>3D</v>
      </c>
      <c r="C294" s="7" t="str">
        <f ca="1">IFERROR(__xludf.DUMMYFUNCTION("IFERROR(REGEXEXTRACT($A294, C$4), ""&lt;&gt;"")"),"0C22313234343531")</f>
        <v>0C22313234343531</v>
      </c>
      <c r="D294" s="7"/>
      <c r="E294" s="7" t="str">
        <f ca="1">IFERROR(__xludf.DUMMYFUNCTION("IFERROR(REGEXEXTRACT($C294, E$4), ""&lt;&gt;"")"),"0C")</f>
        <v>0C</v>
      </c>
      <c r="F294" s="7">
        <f ca="1">IFERROR(__xludf.DUMMYFUNCTION("IFERROR(HEX2DEC(REGEXEXTRACT($C294, F$4)), ""&lt;&gt;"")"),2)</f>
        <v>2</v>
      </c>
      <c r="G294" s="7">
        <f ca="1">IFERROR(__xludf.DUMMYFUNCTION("IFERROR(HEX2DEC(REGEXEXTRACT($C294, G$4)), ""&lt;&gt;"")"),2)</f>
        <v>2</v>
      </c>
      <c r="H294" s="7"/>
      <c r="I294" s="7" t="str">
        <f ca="1">IFERROR(__xludf.DUMMYFUNCTION("IFERROR(TEXT((REGEXEXTRACT($C294, I$4)),""00""), ""&lt;&gt;"")"),"31")</f>
        <v>31</v>
      </c>
      <c r="J294" s="7" t="str">
        <f ca="1">IFERROR(__xludf.DUMMYFUNCTION("IFERROR(TEXT((REGEXEXTRACT($C294, J$4)),""00""), ""&lt;&gt;"")"),"32")</f>
        <v>32</v>
      </c>
      <c r="K294" s="7" t="str">
        <f ca="1">IFERROR(__xludf.DUMMYFUNCTION("IFERROR(TEXT((REGEXEXTRACT($C294, K$4)),""00""), ""&lt;&gt;"")"),"34")</f>
        <v>34</v>
      </c>
      <c r="L294" s="7" t="str">
        <f ca="1">IFERROR(__xludf.DUMMYFUNCTION("IFERROR(TEXT((REGEXEXTRACT($C294, L$4)),""00""), ""&lt;&gt;"")"),"34")</f>
        <v>34</v>
      </c>
      <c r="M294" s="7" t="str">
        <f ca="1">IFERROR(__xludf.DUMMYFUNCTION("IFERROR(TEXT((REGEXEXTRACT($C294, M$4)),""00""), ""&lt;&gt;"")"),"35")</f>
        <v>35</v>
      </c>
      <c r="N294" s="7" t="str">
        <f ca="1">IFERROR(__xludf.DUMMYFUNCTION("IFERROR(TEXT((REGEXEXTRACT($C294, N$4)),""00""), ""&lt;&gt;"")"),"31")</f>
        <v>31</v>
      </c>
      <c r="O294" s="7"/>
      <c r="P294" s="7" t="str">
        <f t="shared" ca="1" si="16"/>
        <v/>
      </c>
      <c r="Q294" s="7" t="str">
        <f t="shared" ca="1" si="17"/>
        <v/>
      </c>
      <c r="R294" s="7" t="str">
        <f t="shared" ca="1" si="18"/>
        <v/>
      </c>
      <c r="S294" s="7"/>
      <c r="T294" s="7" t="s">
        <v>274</v>
      </c>
      <c r="U294" s="7"/>
      <c r="V294" s="7"/>
      <c r="W294" s="7"/>
      <c r="X294" s="7"/>
      <c r="Y294" s="7"/>
      <c r="Z294" s="7"/>
      <c r="AA294" s="7"/>
      <c r="AB294" s="7"/>
    </row>
    <row r="295" spans="1:28" x14ac:dyDescent="0.2">
      <c r="A295" s="7" t="s">
        <v>132</v>
      </c>
      <c r="B295" s="8" t="str">
        <f ca="1">IFERROR(__xludf.DUMMYFUNCTION("IFERROR(REGEXEXTRACT($A295, B$4), ""&lt;&gt;"")"),"3D")</f>
        <v>3D</v>
      </c>
      <c r="C295" s="7" t="str">
        <f ca="1">IFERROR(__xludf.DUMMYFUNCTION("IFERROR(REGEXEXTRACT($A295, C$4), ""&lt;&gt;"")"),"0C23203030363031")</f>
        <v>0C23203030363031</v>
      </c>
      <c r="D295" s="7"/>
      <c r="E295" s="7" t="str">
        <f ca="1">IFERROR(__xludf.DUMMYFUNCTION("IFERROR(REGEXEXTRACT($C295, E$4), ""&lt;&gt;"")"),"0C")</f>
        <v>0C</v>
      </c>
      <c r="F295" s="7">
        <f ca="1">IFERROR(__xludf.DUMMYFUNCTION("IFERROR(HEX2DEC(REGEXEXTRACT($C295, F$4)), ""&lt;&gt;"")"),2)</f>
        <v>2</v>
      </c>
      <c r="G295" s="7">
        <f ca="1">IFERROR(__xludf.DUMMYFUNCTION("IFERROR(HEX2DEC(REGEXEXTRACT($C295, G$4)), ""&lt;&gt;"")"),3)</f>
        <v>3</v>
      </c>
      <c r="H295" s="7"/>
      <c r="I295" s="7" t="str">
        <f ca="1">IFERROR(__xludf.DUMMYFUNCTION("IFERROR(TEXT((REGEXEXTRACT($C295, I$4)),""00""), ""&lt;&gt;"")"),"20")</f>
        <v>20</v>
      </c>
      <c r="J295" s="7" t="str">
        <f ca="1">IFERROR(__xludf.DUMMYFUNCTION("IFERROR(TEXT((REGEXEXTRACT($C295, J$4)),""00""), ""&lt;&gt;"")"),"30")</f>
        <v>30</v>
      </c>
      <c r="K295" s="7" t="str">
        <f ca="1">IFERROR(__xludf.DUMMYFUNCTION("IFERROR(TEXT((REGEXEXTRACT($C295, K$4)),""00""), ""&lt;&gt;"")"),"30")</f>
        <v>30</v>
      </c>
      <c r="L295" s="7" t="str">
        <f ca="1">IFERROR(__xludf.DUMMYFUNCTION("IFERROR(TEXT((REGEXEXTRACT($C295, L$4)),""00""), ""&lt;&gt;"")"),"36")</f>
        <v>36</v>
      </c>
      <c r="M295" s="7" t="str">
        <f ca="1">IFERROR(__xludf.DUMMYFUNCTION("IFERROR(TEXT((REGEXEXTRACT($C295, M$4)),""00""), ""&lt;&gt;"")"),"30")</f>
        <v>30</v>
      </c>
      <c r="N295" s="7" t="str">
        <f ca="1">IFERROR(__xludf.DUMMYFUNCTION("IFERROR(TEXT((REGEXEXTRACT($C295, N$4)),""00""), ""&lt;&gt;"")"),"31")</f>
        <v>31</v>
      </c>
      <c r="O295" s="7"/>
      <c r="P295" s="7" t="str">
        <f t="shared" ca="1" si="16"/>
        <v/>
      </c>
      <c r="Q295" s="7" t="str">
        <f t="shared" ca="1" si="17"/>
        <v/>
      </c>
      <c r="R295" s="7" t="str">
        <f t="shared" ca="1" si="18"/>
        <v/>
      </c>
      <c r="S295" s="7"/>
      <c r="T295" s="7" t="s">
        <v>274</v>
      </c>
      <c r="U295" s="7"/>
      <c r="V295" s="7"/>
      <c r="W295" s="7"/>
      <c r="X295" s="7"/>
      <c r="Y295" s="7"/>
      <c r="Z295" s="7"/>
      <c r="AA295" s="7"/>
      <c r="AB295" s="7"/>
    </row>
    <row r="296" spans="1:28" x14ac:dyDescent="0.2">
      <c r="A296" s="7" t="s">
        <v>108</v>
      </c>
      <c r="B296" s="8" t="str">
        <f ca="1">IFERROR(__xludf.DUMMYFUNCTION("IFERROR(REGEXEXTRACT($A296, B$4), ""&lt;&gt;"")"),"3C")</f>
        <v>3C</v>
      </c>
      <c r="C296" s="7" t="str">
        <f ca="1">IFERROR(__xludf.DUMMYFUNCTION("IFERROR(REGEXEXTRACT($A296, C$4), ""&lt;&gt;"")"),"0C03226005FFFFFF")</f>
        <v>0C03226005FFFFFF</v>
      </c>
      <c r="D296" s="7"/>
      <c r="E296" s="7" t="str">
        <f ca="1">IFERROR(__xludf.DUMMYFUNCTION("IFERROR(REGEXEXTRACT($C296, E$4), ""&lt;&gt;"")"),"0C")</f>
        <v>0C</v>
      </c>
      <c r="F296" s="7">
        <f ca="1">IFERROR(__xludf.DUMMYFUNCTION("IFERROR(HEX2DEC(REGEXEXTRACT($C296, F$4)), ""&lt;&gt;"")"),0)</f>
        <v>0</v>
      </c>
      <c r="G296" s="7">
        <f ca="1">IFERROR(__xludf.DUMMYFUNCTION("IFERROR(HEX2DEC(REGEXEXTRACT($C296, G$4)), ""&lt;&gt;"")"),3)</f>
        <v>3</v>
      </c>
      <c r="H296" s="7"/>
      <c r="I296" s="7" t="str">
        <f ca="1">IFERROR(__xludf.DUMMYFUNCTION("IFERROR(TEXT((REGEXEXTRACT($C296, I$4)),""00""), ""&lt;&gt;"")"),"22")</f>
        <v>22</v>
      </c>
      <c r="J296" s="7" t="str">
        <f ca="1">IFERROR(__xludf.DUMMYFUNCTION("IFERROR(TEXT((REGEXEXTRACT($C296, J$4)),""00""), ""&lt;&gt;"")"),"60")</f>
        <v>60</v>
      </c>
      <c r="K296" s="7" t="str">
        <f ca="1">IFERROR(__xludf.DUMMYFUNCTION("IFERROR(TEXT((REGEXEXTRACT($C296, K$4)),""00""), ""&lt;&gt;"")"),"05")</f>
        <v>05</v>
      </c>
      <c r="L296" s="7" t="str">
        <f ca="1">IFERROR(__xludf.DUMMYFUNCTION("IFERROR(TEXT((REGEXEXTRACT($C296, L$4)),""00""), ""&lt;&gt;"")"),"FF")</f>
        <v>FF</v>
      </c>
      <c r="M296" s="7" t="str">
        <f ca="1">IFERROR(__xludf.DUMMYFUNCTION("IFERROR(TEXT((REGEXEXTRACT($C296, M$4)),""00""), ""&lt;&gt;"")"),"FF")</f>
        <v>FF</v>
      </c>
      <c r="N296" s="7" t="str">
        <f ca="1">IFERROR(__xludf.DUMMYFUNCTION("IFERROR(TEXT((REGEXEXTRACT($C296, N$4)),""00""), ""&lt;&gt;"")"),"FF")</f>
        <v>FF</v>
      </c>
      <c r="O296" s="7"/>
      <c r="P296" s="7" t="str">
        <f t="shared" ca="1" si="16"/>
        <v/>
      </c>
      <c r="Q296" s="7" t="str">
        <f t="shared" ca="1" si="17"/>
        <v/>
      </c>
      <c r="R296" s="7" t="str">
        <f t="shared" ca="1" si="18"/>
        <v/>
      </c>
      <c r="S296" s="7"/>
      <c r="T296" s="7" t="s">
        <v>343</v>
      </c>
      <c r="U296" s="7"/>
      <c r="V296" s="7"/>
      <c r="W296" s="7"/>
      <c r="X296" s="7"/>
      <c r="Y296" s="7"/>
      <c r="Z296" s="7"/>
      <c r="AA296" s="7"/>
      <c r="AB296" s="7"/>
    </row>
    <row r="297" spans="1:28" x14ac:dyDescent="0.2">
      <c r="A297" s="7" t="s">
        <v>109</v>
      </c>
      <c r="B297" s="8" t="str">
        <f ca="1">IFERROR(__xludf.DUMMYFUNCTION("IFERROR(REGEXEXTRACT($A297, B$4), ""&lt;&gt;"")"),"3D")</f>
        <v>3D</v>
      </c>
      <c r="C297" s="7" t="str">
        <f ca="1">IFERROR(__xludf.DUMMYFUNCTION("IFERROR(REGEXEXTRACT($A297, C$4), ""&lt;&gt;"")"),"0C037F2231FFFFFF")</f>
        <v>0C037F2231FFFFFF</v>
      </c>
      <c r="D297" s="7"/>
      <c r="E297" s="7" t="str">
        <f ca="1">IFERROR(__xludf.DUMMYFUNCTION("IFERROR(REGEXEXTRACT($C297, E$4), ""&lt;&gt;"")"),"0C")</f>
        <v>0C</v>
      </c>
      <c r="F297" s="7">
        <f ca="1">IFERROR(__xludf.DUMMYFUNCTION("IFERROR(HEX2DEC(REGEXEXTRACT($C297, F$4)), ""&lt;&gt;"")"),0)</f>
        <v>0</v>
      </c>
      <c r="G297" s="7">
        <f ca="1">IFERROR(__xludf.DUMMYFUNCTION("IFERROR(HEX2DEC(REGEXEXTRACT($C297, G$4)), ""&lt;&gt;"")"),3)</f>
        <v>3</v>
      </c>
      <c r="H297" s="7"/>
      <c r="I297" s="7" t="str">
        <f ca="1">IFERROR(__xludf.DUMMYFUNCTION("IFERROR(TEXT((REGEXEXTRACT($C297, I$4)),""00""), ""&lt;&gt;"")"),"7F")</f>
        <v>7F</v>
      </c>
      <c r="J297" s="7" t="str">
        <f ca="1">IFERROR(__xludf.DUMMYFUNCTION("IFERROR(TEXT((REGEXEXTRACT($C297, J$4)),""00""), ""&lt;&gt;"")"),"22")</f>
        <v>22</v>
      </c>
      <c r="K297" s="7" t="str">
        <f ca="1">IFERROR(__xludf.DUMMYFUNCTION("IFERROR(TEXT((REGEXEXTRACT($C297, K$4)),""00""), ""&lt;&gt;"")"),"31")</f>
        <v>31</v>
      </c>
      <c r="L297" s="7" t="str">
        <f ca="1">IFERROR(__xludf.DUMMYFUNCTION("IFERROR(TEXT((REGEXEXTRACT($C297, L$4)),""00""), ""&lt;&gt;"")"),"FF")</f>
        <v>FF</v>
      </c>
      <c r="M297" s="7" t="str">
        <f ca="1">IFERROR(__xludf.DUMMYFUNCTION("IFERROR(TEXT((REGEXEXTRACT($C297, M$4)),""00""), ""&lt;&gt;"")"),"FF")</f>
        <v>FF</v>
      </c>
      <c r="N297" s="7" t="str">
        <f ca="1">IFERROR(__xludf.DUMMYFUNCTION("IFERROR(TEXT((REGEXEXTRACT($C297, N$4)),""00""), ""&lt;&gt;"")"),"FF")</f>
        <v>FF</v>
      </c>
      <c r="O297" s="7"/>
      <c r="P297" s="7" t="str">
        <f t="shared" ca="1" si="16"/>
        <v/>
      </c>
      <c r="Q297" s="7" t="str">
        <f t="shared" ca="1" si="17"/>
        <v/>
      </c>
      <c r="R297" s="7" t="str">
        <f t="shared" ca="1" si="18"/>
        <v/>
      </c>
      <c r="S297" s="7"/>
      <c r="T297" s="7" t="s">
        <v>318</v>
      </c>
      <c r="U297" s="7"/>
      <c r="V297" s="7"/>
      <c r="W297" s="7"/>
      <c r="X297" s="7"/>
      <c r="Y297" s="7"/>
      <c r="Z297" s="7"/>
      <c r="AA297" s="7"/>
      <c r="AB297" s="7"/>
    </row>
    <row r="298" spans="1:28" x14ac:dyDescent="0.2">
      <c r="A298" s="7" t="s">
        <v>133</v>
      </c>
      <c r="B298" s="8" t="str">
        <f ca="1">IFERROR(__xludf.DUMMYFUNCTION("IFERROR(REGEXEXTRACT($A298, B$4), ""&lt;&gt;"")"),"3C")</f>
        <v>3C</v>
      </c>
      <c r="C298" s="7" t="str">
        <f ca="1">IFERROR(__xludf.DUMMYFUNCTION("IFERROR(REGEXEXTRACT($A298, C$4), ""&lt;&gt;"")"),"0C03226E05FFFFFF")</f>
        <v>0C03226E05FFFFFF</v>
      </c>
      <c r="D298" s="7"/>
      <c r="E298" s="7" t="str">
        <f ca="1">IFERROR(__xludf.DUMMYFUNCTION("IFERROR(REGEXEXTRACT($C298, E$4), ""&lt;&gt;"")"),"0C")</f>
        <v>0C</v>
      </c>
      <c r="F298" s="7">
        <f ca="1">IFERROR(__xludf.DUMMYFUNCTION("IFERROR(HEX2DEC(REGEXEXTRACT($C298, F$4)), ""&lt;&gt;"")"),0)</f>
        <v>0</v>
      </c>
      <c r="G298" s="7">
        <f ca="1">IFERROR(__xludf.DUMMYFUNCTION("IFERROR(HEX2DEC(REGEXEXTRACT($C298, G$4)), ""&lt;&gt;"")"),3)</f>
        <v>3</v>
      </c>
      <c r="H298" s="7"/>
      <c r="I298" s="7" t="str">
        <f ca="1">IFERROR(__xludf.DUMMYFUNCTION("IFERROR(TEXT((REGEXEXTRACT($C298, I$4)),""00""), ""&lt;&gt;"")"),"22")</f>
        <v>22</v>
      </c>
      <c r="J298" s="7" t="str">
        <f ca="1">IFERROR(__xludf.DUMMYFUNCTION("IFERROR(TEXT((REGEXEXTRACT($C298, J$4)),""00""), ""&lt;&gt;"")"),"6E")</f>
        <v>6E</v>
      </c>
      <c r="K298" s="7" t="str">
        <f ca="1">IFERROR(__xludf.DUMMYFUNCTION("IFERROR(TEXT((REGEXEXTRACT($C298, K$4)),""00""), ""&lt;&gt;"")"),"05")</f>
        <v>05</v>
      </c>
      <c r="L298" s="7" t="str">
        <f ca="1">IFERROR(__xludf.DUMMYFUNCTION("IFERROR(TEXT((REGEXEXTRACT($C298, L$4)),""00""), ""&lt;&gt;"")"),"FF")</f>
        <v>FF</v>
      </c>
      <c r="M298" s="7" t="str">
        <f ca="1">IFERROR(__xludf.DUMMYFUNCTION("IFERROR(TEXT((REGEXEXTRACT($C298, M$4)),""00""), ""&lt;&gt;"")"),"FF")</f>
        <v>FF</v>
      </c>
      <c r="N298" s="7" t="str">
        <f ca="1">IFERROR(__xludf.DUMMYFUNCTION("IFERROR(TEXT((REGEXEXTRACT($C298, N$4)),""00""), ""&lt;&gt;"")"),"FF")</f>
        <v>FF</v>
      </c>
      <c r="O298" s="7"/>
      <c r="P298" s="7" t="str">
        <f t="shared" ca="1" si="16"/>
        <v/>
      </c>
      <c r="Q298" s="7" t="str">
        <f t="shared" ca="1" si="17"/>
        <v/>
      </c>
      <c r="R298" s="7" t="str">
        <f t="shared" ca="1" si="18"/>
        <v/>
      </c>
      <c r="S298" s="7"/>
      <c r="T298" s="7" t="s">
        <v>358</v>
      </c>
      <c r="U298" s="7"/>
      <c r="V298" s="7"/>
      <c r="W298" s="7"/>
      <c r="X298" s="7"/>
      <c r="Y298" s="7"/>
      <c r="Z298" s="7"/>
      <c r="AA298" s="7"/>
      <c r="AB298" s="7"/>
    </row>
    <row r="299" spans="1:28" x14ac:dyDescent="0.2">
      <c r="A299" s="7" t="s">
        <v>134</v>
      </c>
      <c r="B299" s="8" t="str">
        <f ca="1">IFERROR(__xludf.DUMMYFUNCTION("IFERROR(REGEXEXTRACT($A299, B$4), ""&lt;&gt;"")"),"3D")</f>
        <v>3D</v>
      </c>
      <c r="C299" s="7" t="str">
        <f ca="1">IFERROR(__xludf.DUMMYFUNCTION("IFERROR(REGEXEXTRACT($A299, C$4), ""&lt;&gt;"")"),"0C101A626E055452")</f>
        <v>0C101A626E055452</v>
      </c>
      <c r="D299" s="7"/>
      <c r="E299" s="7" t="str">
        <f ca="1">IFERROR(__xludf.DUMMYFUNCTION("IFERROR(REGEXEXTRACT($C299, E$4), ""&lt;&gt;"")"),"0C")</f>
        <v>0C</v>
      </c>
      <c r="F299" s="7">
        <f ca="1">IFERROR(__xludf.DUMMYFUNCTION("IFERROR(HEX2DEC(REGEXEXTRACT($C299, F$4)), ""&lt;&gt;"")"),1)</f>
        <v>1</v>
      </c>
      <c r="G299" s="7">
        <f ca="1">IFERROR(__xludf.DUMMYFUNCTION("IFERROR(HEX2DEC(REGEXEXTRACT($C299, G$4)), ""&lt;&gt;"")"),0)</f>
        <v>0</v>
      </c>
      <c r="H299" s="7"/>
      <c r="I299" s="7" t="str">
        <f ca="1">IFERROR(__xludf.DUMMYFUNCTION("IFERROR(TEXT((REGEXEXTRACT($C299, I$4)),""00""), ""&lt;&gt;"")"),"1A")</f>
        <v>1A</v>
      </c>
      <c r="J299" s="7" t="str">
        <f ca="1">IFERROR(__xludf.DUMMYFUNCTION("IFERROR(TEXT((REGEXEXTRACT($C299, J$4)),""00""), ""&lt;&gt;"")"),"62")</f>
        <v>62</v>
      </c>
      <c r="K299" s="7" t="str">
        <f ca="1">IFERROR(__xludf.DUMMYFUNCTION("IFERROR(TEXT((REGEXEXTRACT($C299, K$4)),""00""), ""&lt;&gt;"")"),"6E")</f>
        <v>6E</v>
      </c>
      <c r="L299" s="7" t="str">
        <f ca="1">IFERROR(__xludf.DUMMYFUNCTION("IFERROR(TEXT((REGEXEXTRACT($C299, L$4)),""00""), ""&lt;&gt;"")"),"05")</f>
        <v>05</v>
      </c>
      <c r="M299" s="7" t="str">
        <f ca="1">IFERROR(__xludf.DUMMYFUNCTION("IFERROR(TEXT((REGEXEXTRACT($C299, M$4)),""00""), ""&lt;&gt;"")"),"54")</f>
        <v>54</v>
      </c>
      <c r="N299" s="7" t="str">
        <f ca="1">IFERROR(__xludf.DUMMYFUNCTION("IFERROR(TEXT((REGEXEXTRACT($C299, N$4)),""00""), ""&lt;&gt;"")"),"52")</f>
        <v>52</v>
      </c>
      <c r="O299" s="7"/>
      <c r="P299" s="7" t="str">
        <f t="shared" ca="1" si="16"/>
        <v/>
      </c>
      <c r="Q299" s="7" t="str">
        <f t="shared" ca="1" si="17"/>
        <v/>
      </c>
      <c r="R299" s="7" t="str">
        <f t="shared" ca="1" si="18"/>
        <v/>
      </c>
      <c r="S299" s="7"/>
      <c r="T299" s="7" t="s">
        <v>359</v>
      </c>
      <c r="U299" s="7"/>
      <c r="V299" s="7"/>
      <c r="W299" s="7"/>
      <c r="X299" s="7"/>
      <c r="Y299" s="7"/>
      <c r="Z299" s="7"/>
      <c r="AA299" s="7"/>
      <c r="AB299" s="7"/>
    </row>
    <row r="300" spans="1:28" x14ac:dyDescent="0.2">
      <c r="A300" s="7" t="s">
        <v>135</v>
      </c>
      <c r="B300" s="8" t="str">
        <f ca="1">IFERROR(__xludf.DUMMYFUNCTION("IFERROR(REGEXEXTRACT($A300, B$4), ""&lt;&gt;"")"),"3D")</f>
        <v>3D</v>
      </c>
      <c r="C300" s="7" t="str">
        <f ca="1">IFERROR(__xludf.DUMMYFUNCTION("IFERROR(REGEXEXTRACT($A300, C$4), ""&lt;&gt;"")"),"0C21572D59534A32")</f>
        <v>0C21572D59534A32</v>
      </c>
      <c r="D300" s="7"/>
      <c r="E300" s="7" t="str">
        <f ca="1">IFERROR(__xludf.DUMMYFUNCTION("IFERROR(REGEXEXTRACT($C300, E$4), ""&lt;&gt;"")"),"0C")</f>
        <v>0C</v>
      </c>
      <c r="F300" s="7">
        <f ca="1">IFERROR(__xludf.DUMMYFUNCTION("IFERROR(HEX2DEC(REGEXEXTRACT($C300, F$4)), ""&lt;&gt;"")"),2)</f>
        <v>2</v>
      </c>
      <c r="G300" s="7">
        <f ca="1">IFERROR(__xludf.DUMMYFUNCTION("IFERROR(HEX2DEC(REGEXEXTRACT($C300, G$4)), ""&lt;&gt;"")"),1)</f>
        <v>1</v>
      </c>
      <c r="H300" s="7"/>
      <c r="I300" s="7" t="str">
        <f ca="1">IFERROR(__xludf.DUMMYFUNCTION("IFERROR(TEXT((REGEXEXTRACT($C300, I$4)),""00""), ""&lt;&gt;"")"),"57")</f>
        <v>57</v>
      </c>
      <c r="J300" s="7" t="str">
        <f ca="1">IFERROR(__xludf.DUMMYFUNCTION("IFERROR(TEXT((REGEXEXTRACT($C300, J$4)),""00""), ""&lt;&gt;"")"),"2D")</f>
        <v>2D</v>
      </c>
      <c r="K300" s="7" t="str">
        <f ca="1">IFERROR(__xludf.DUMMYFUNCTION("IFERROR(TEXT((REGEXEXTRACT($C300, K$4)),""00""), ""&lt;&gt;"")"),"59")</f>
        <v>59</v>
      </c>
      <c r="L300" s="7" t="str">
        <f ca="1">IFERROR(__xludf.DUMMYFUNCTION("IFERROR(TEXT((REGEXEXTRACT($C300, L$4)),""00""), ""&lt;&gt;"")"),"53")</f>
        <v>53</v>
      </c>
      <c r="M300" s="7" t="str">
        <f ca="1">IFERROR(__xludf.DUMMYFUNCTION("IFERROR(TEXT((REGEXEXTRACT($C300, M$4)),""00""), ""&lt;&gt;"")"),"4A")</f>
        <v>4A</v>
      </c>
      <c r="N300" s="7" t="str">
        <f ca="1">IFERROR(__xludf.DUMMYFUNCTION("IFERROR(TEXT((REGEXEXTRACT($C300, N$4)),""00""), ""&lt;&gt;"")"),"32")</f>
        <v>32</v>
      </c>
      <c r="O300" s="7"/>
      <c r="P300" s="7" t="str">
        <f t="shared" ca="1" si="16"/>
        <v/>
      </c>
      <c r="Q300" s="7" t="str">
        <f t="shared" ca="1" si="17"/>
        <v/>
      </c>
      <c r="R300" s="7" t="str">
        <f t="shared" ca="1" si="18"/>
        <v/>
      </c>
      <c r="S300" s="7"/>
      <c r="T300" s="7" t="s">
        <v>274</v>
      </c>
      <c r="U300" s="7"/>
      <c r="V300" s="7"/>
      <c r="W300" s="7"/>
      <c r="X300" s="7"/>
      <c r="Y300" s="7"/>
      <c r="Z300" s="7"/>
      <c r="AA300" s="7"/>
      <c r="AB300" s="7"/>
    </row>
    <row r="301" spans="1:28" x14ac:dyDescent="0.2">
      <c r="A301" s="7" t="s">
        <v>136</v>
      </c>
      <c r="B301" s="8" t="str">
        <f ca="1">IFERROR(__xludf.DUMMYFUNCTION("IFERROR(REGEXEXTRACT($A301, B$4), ""&lt;&gt;"")"),"3D")</f>
        <v>3D</v>
      </c>
      <c r="C301" s="7" t="str">
        <f ca="1">IFERROR(__xludf.DUMMYFUNCTION("IFERROR(REGEXEXTRACT($A301, C$4), ""&lt;&gt;"")"),"0C22382E30322E31")</f>
        <v>0C22382E30322E31</v>
      </c>
      <c r="D301" s="7"/>
      <c r="E301" s="7" t="str">
        <f ca="1">IFERROR(__xludf.DUMMYFUNCTION("IFERROR(REGEXEXTRACT($C301, E$4), ""&lt;&gt;"")"),"0C")</f>
        <v>0C</v>
      </c>
      <c r="F301" s="7">
        <f ca="1">IFERROR(__xludf.DUMMYFUNCTION("IFERROR(HEX2DEC(REGEXEXTRACT($C301, F$4)), ""&lt;&gt;"")"),2)</f>
        <v>2</v>
      </c>
      <c r="G301" s="7">
        <f ca="1">IFERROR(__xludf.DUMMYFUNCTION("IFERROR(HEX2DEC(REGEXEXTRACT($C301, G$4)), ""&lt;&gt;"")"),2)</f>
        <v>2</v>
      </c>
      <c r="H301" s="7"/>
      <c r="I301" s="7" t="str">
        <f ca="1">IFERROR(__xludf.DUMMYFUNCTION("IFERROR(TEXT((REGEXEXTRACT($C301, I$4)),""00""), ""&lt;&gt;"")"),"38")</f>
        <v>38</v>
      </c>
      <c r="J301" s="7" t="str">
        <f ca="1">IFERROR(__xludf.DUMMYFUNCTION("IFERROR(TEXT((REGEXEXTRACT($C301, J$4)),""00""), ""&lt;&gt;"")"),"2E")</f>
        <v>2E</v>
      </c>
      <c r="K301" s="7" t="str">
        <f ca="1">IFERROR(__xludf.DUMMYFUNCTION("IFERROR(TEXT((REGEXEXTRACT($C301, K$4)),""00""), ""&lt;&gt;"")"),"30")</f>
        <v>30</v>
      </c>
      <c r="L301" s="7" t="str">
        <f ca="1">IFERROR(__xludf.DUMMYFUNCTION("IFERROR(TEXT((REGEXEXTRACT($C301, L$4)),""00""), ""&lt;&gt;"")"),"32")</f>
        <v>32</v>
      </c>
      <c r="M301" s="7" t="str">
        <f ca="1">IFERROR(__xludf.DUMMYFUNCTION("IFERROR(TEXT((REGEXEXTRACT($C301, M$4)),""00""), ""&lt;&gt;"")"),"2E")</f>
        <v>2E</v>
      </c>
      <c r="N301" s="7" t="str">
        <f ca="1">IFERROR(__xludf.DUMMYFUNCTION("IFERROR(TEXT((REGEXEXTRACT($C301, N$4)),""00""), ""&lt;&gt;"")"),"31")</f>
        <v>31</v>
      </c>
      <c r="O301" s="7"/>
      <c r="P301" s="7" t="str">
        <f t="shared" ca="1" si="16"/>
        <v/>
      </c>
      <c r="Q301" s="7" t="str">
        <f t="shared" ca="1" si="17"/>
        <v/>
      </c>
      <c r="R301" s="7" t="str">
        <f t="shared" ca="1" si="18"/>
        <v/>
      </c>
      <c r="S301" s="7"/>
      <c r="T301" s="7" t="s">
        <v>274</v>
      </c>
      <c r="U301" s="7"/>
      <c r="V301" s="7"/>
      <c r="W301" s="7"/>
      <c r="X301" s="7"/>
      <c r="Y301" s="7"/>
      <c r="Z301" s="7"/>
      <c r="AA301" s="7"/>
      <c r="AB301" s="7"/>
    </row>
    <row r="302" spans="1:28" x14ac:dyDescent="0.2">
      <c r="A302" s="7" t="s">
        <v>137</v>
      </c>
      <c r="B302" s="8" t="str">
        <f ca="1">IFERROR(__xludf.DUMMYFUNCTION("IFERROR(REGEXEXTRACT($A302, B$4), ""&lt;&gt;"")"),"3D")</f>
        <v>3D</v>
      </c>
      <c r="C302" s="7" t="str">
        <f ca="1">IFERROR(__xludf.DUMMYFUNCTION("IFERROR(REGEXEXTRACT($A302, C$4), ""&lt;&gt;"")"),"0C23373030303130")</f>
        <v>0C23373030303130</v>
      </c>
      <c r="D302" s="7"/>
      <c r="E302" s="7" t="str">
        <f ca="1">IFERROR(__xludf.DUMMYFUNCTION("IFERROR(REGEXEXTRACT($C302, E$4), ""&lt;&gt;"")"),"0C")</f>
        <v>0C</v>
      </c>
      <c r="F302" s="7">
        <f ca="1">IFERROR(__xludf.DUMMYFUNCTION("IFERROR(HEX2DEC(REGEXEXTRACT($C302, F$4)), ""&lt;&gt;"")"),2)</f>
        <v>2</v>
      </c>
      <c r="G302" s="7">
        <f ca="1">IFERROR(__xludf.DUMMYFUNCTION("IFERROR(HEX2DEC(REGEXEXTRACT($C302, G$4)), ""&lt;&gt;"")"),3)</f>
        <v>3</v>
      </c>
      <c r="H302" s="7"/>
      <c r="I302" s="7" t="str">
        <f ca="1">IFERROR(__xludf.DUMMYFUNCTION("IFERROR(TEXT((REGEXEXTRACT($C302, I$4)),""00""), ""&lt;&gt;"")"),"37")</f>
        <v>37</v>
      </c>
      <c r="J302" s="7" t="str">
        <f ca="1">IFERROR(__xludf.DUMMYFUNCTION("IFERROR(TEXT((REGEXEXTRACT($C302, J$4)),""00""), ""&lt;&gt;"")"),"30")</f>
        <v>30</v>
      </c>
      <c r="K302" s="7" t="str">
        <f ca="1">IFERROR(__xludf.DUMMYFUNCTION("IFERROR(TEXT((REGEXEXTRACT($C302, K$4)),""00""), ""&lt;&gt;"")"),"30")</f>
        <v>30</v>
      </c>
      <c r="L302" s="7" t="str">
        <f ca="1">IFERROR(__xludf.DUMMYFUNCTION("IFERROR(TEXT((REGEXEXTRACT($C302, L$4)),""00""), ""&lt;&gt;"")"),"30")</f>
        <v>30</v>
      </c>
      <c r="M302" s="7" t="str">
        <f ca="1">IFERROR(__xludf.DUMMYFUNCTION("IFERROR(TEXT((REGEXEXTRACT($C302, M$4)),""00""), ""&lt;&gt;"")"),"31")</f>
        <v>31</v>
      </c>
      <c r="N302" s="7" t="str">
        <f ca="1">IFERROR(__xludf.DUMMYFUNCTION("IFERROR(TEXT((REGEXEXTRACT($C302, N$4)),""00""), ""&lt;&gt;"")"),"30")</f>
        <v>30</v>
      </c>
      <c r="O302" s="7"/>
      <c r="P302" s="7" t="str">
        <f t="shared" ca="1" si="16"/>
        <v/>
      </c>
      <c r="Q302" s="7" t="str">
        <f t="shared" ca="1" si="17"/>
        <v/>
      </c>
      <c r="R302" s="7" t="str">
        <f t="shared" ca="1" si="18"/>
        <v/>
      </c>
      <c r="S302" s="7"/>
      <c r="T302" s="7" t="s">
        <v>274</v>
      </c>
      <c r="U302" s="7"/>
      <c r="V302" s="7"/>
      <c r="W302" s="7"/>
      <c r="X302" s="7"/>
      <c r="Y302" s="7"/>
      <c r="Z302" s="7"/>
      <c r="AA302" s="7"/>
      <c r="AB302" s="7"/>
    </row>
    <row r="303" spans="1:28" x14ac:dyDescent="0.2">
      <c r="A303" s="7" t="s">
        <v>138</v>
      </c>
      <c r="B303" s="8" t="str">
        <f ca="1">IFERROR(__xludf.DUMMYFUNCTION("IFERROR(REGEXEXTRACT($A303, B$4), ""&lt;&gt;"")"),"3D")</f>
        <v>3D</v>
      </c>
      <c r="C303" s="7" t="str">
        <f ca="1">IFERROR(__xludf.DUMMYFUNCTION("IFERROR(REGEXEXTRACT($A303, C$4), ""&lt;&gt;"")"),"0C24363031FFFFFF")</f>
        <v>0C24363031FFFFFF</v>
      </c>
      <c r="D303" s="7"/>
      <c r="E303" s="7" t="str">
        <f ca="1">IFERROR(__xludf.DUMMYFUNCTION("IFERROR(REGEXEXTRACT($C303, E$4), ""&lt;&gt;"")"),"0C")</f>
        <v>0C</v>
      </c>
      <c r="F303" s="7">
        <f ca="1">IFERROR(__xludf.DUMMYFUNCTION("IFERROR(HEX2DEC(REGEXEXTRACT($C303, F$4)), ""&lt;&gt;"")"),2)</f>
        <v>2</v>
      </c>
      <c r="G303" s="7">
        <f ca="1">IFERROR(__xludf.DUMMYFUNCTION("IFERROR(HEX2DEC(REGEXEXTRACT($C303, G$4)), ""&lt;&gt;"")"),4)</f>
        <v>4</v>
      </c>
      <c r="H303" s="7"/>
      <c r="I303" s="7" t="str">
        <f ca="1">IFERROR(__xludf.DUMMYFUNCTION("IFERROR(TEXT((REGEXEXTRACT($C303, I$4)),""00""), ""&lt;&gt;"")"),"36")</f>
        <v>36</v>
      </c>
      <c r="J303" s="7" t="str">
        <f ca="1">IFERROR(__xludf.DUMMYFUNCTION("IFERROR(TEXT((REGEXEXTRACT($C303, J$4)),""00""), ""&lt;&gt;"")"),"30")</f>
        <v>30</v>
      </c>
      <c r="K303" s="7" t="str">
        <f ca="1">IFERROR(__xludf.DUMMYFUNCTION("IFERROR(TEXT((REGEXEXTRACT($C303, K$4)),""00""), ""&lt;&gt;"")"),"31")</f>
        <v>31</v>
      </c>
      <c r="L303" s="7" t="str">
        <f ca="1">IFERROR(__xludf.DUMMYFUNCTION("IFERROR(TEXT((REGEXEXTRACT($C303, L$4)),""00""), ""&lt;&gt;"")"),"FF")</f>
        <v>FF</v>
      </c>
      <c r="M303" s="7" t="str">
        <f ca="1">IFERROR(__xludf.DUMMYFUNCTION("IFERROR(TEXT((REGEXEXTRACT($C303, M$4)),""00""), ""&lt;&gt;"")"),"FF")</f>
        <v>FF</v>
      </c>
      <c r="N303" s="7" t="str">
        <f ca="1">IFERROR(__xludf.DUMMYFUNCTION("IFERROR(TEXT((REGEXEXTRACT($C303, N$4)),""00""), ""&lt;&gt;"")"),"FF")</f>
        <v>FF</v>
      </c>
      <c r="O303" s="7"/>
      <c r="P303" s="7" t="str">
        <f t="shared" ca="1" si="16"/>
        <v/>
      </c>
      <c r="Q303" s="7" t="str">
        <f t="shared" ca="1" si="17"/>
        <v/>
      </c>
      <c r="R303" s="7" t="str">
        <f t="shared" ca="1" si="18"/>
        <v/>
      </c>
      <c r="S303" s="7"/>
      <c r="T303" s="7" t="s">
        <v>274</v>
      </c>
      <c r="U303" s="7"/>
      <c r="V303" s="7"/>
      <c r="W303" s="7"/>
      <c r="X303" s="7"/>
      <c r="Y303" s="7"/>
      <c r="Z303" s="7"/>
      <c r="AA303" s="7"/>
      <c r="AB303" s="7"/>
    </row>
    <row r="304" spans="1:28" x14ac:dyDescent="0.2">
      <c r="A304" s="7" t="s">
        <v>139</v>
      </c>
      <c r="B304" s="8" t="str">
        <f ca="1">IFERROR(__xludf.DUMMYFUNCTION("IFERROR(REGEXEXTRACT($A304, B$4), ""&lt;&gt;"")"),"3C")</f>
        <v>3C</v>
      </c>
      <c r="C304" s="7" t="str">
        <f ca="1">IFERROR(__xludf.DUMMYFUNCTION("IFERROR(REGEXEXTRACT($A304, C$4), ""&lt;&gt;"")"),"0103226204FFFFFF")</f>
        <v>0103226204FFFFFF</v>
      </c>
      <c r="D304" s="7"/>
      <c r="E304" s="7" t="str">
        <f ca="1">IFERROR(__xludf.DUMMYFUNCTION("IFERROR(REGEXEXTRACT($C304, E$4), ""&lt;&gt;"")"),"01")</f>
        <v>01</v>
      </c>
      <c r="F304" s="7">
        <f ca="1">IFERROR(__xludf.DUMMYFUNCTION("IFERROR(HEX2DEC(REGEXEXTRACT($C304, F$4)), ""&lt;&gt;"")"),0)</f>
        <v>0</v>
      </c>
      <c r="G304" s="7">
        <f ca="1">IFERROR(__xludf.DUMMYFUNCTION("IFERROR(HEX2DEC(REGEXEXTRACT($C304, G$4)), ""&lt;&gt;"")"),3)</f>
        <v>3</v>
      </c>
      <c r="H304" s="7"/>
      <c r="I304" s="7" t="str">
        <f ca="1">IFERROR(__xludf.DUMMYFUNCTION("IFERROR(TEXT((REGEXEXTRACT($C304, I$4)),""00""), ""&lt;&gt;"")"),"22")</f>
        <v>22</v>
      </c>
      <c r="J304" s="7" t="str">
        <f ca="1">IFERROR(__xludf.DUMMYFUNCTION("IFERROR(TEXT((REGEXEXTRACT($C304, J$4)),""00""), ""&lt;&gt;"")"),"62")</f>
        <v>62</v>
      </c>
      <c r="K304" s="7" t="str">
        <f ca="1">IFERROR(__xludf.DUMMYFUNCTION("IFERROR(TEXT((REGEXEXTRACT($C304, K$4)),""00""), ""&lt;&gt;"")"),"04")</f>
        <v>04</v>
      </c>
      <c r="L304" s="7" t="str">
        <f ca="1">IFERROR(__xludf.DUMMYFUNCTION("IFERROR(TEXT((REGEXEXTRACT($C304, L$4)),""00""), ""&lt;&gt;"")"),"FF")</f>
        <v>FF</v>
      </c>
      <c r="M304" s="7" t="str">
        <f ca="1">IFERROR(__xludf.DUMMYFUNCTION("IFERROR(TEXT((REGEXEXTRACT($C304, M$4)),""00""), ""&lt;&gt;"")"),"FF")</f>
        <v>FF</v>
      </c>
      <c r="N304" s="7" t="str">
        <f ca="1">IFERROR(__xludf.DUMMYFUNCTION("IFERROR(TEXT((REGEXEXTRACT($C304, N$4)),""00""), ""&lt;&gt;"")"),"FF")</f>
        <v>FF</v>
      </c>
      <c r="O304" s="7"/>
      <c r="P304" s="7" t="str">
        <f t="shared" ca="1" si="16"/>
        <v/>
      </c>
      <c r="Q304" s="7" t="str">
        <f t="shared" ca="1" si="17"/>
        <v/>
      </c>
      <c r="R304" s="7" t="str">
        <f t="shared" ca="1" si="18"/>
        <v/>
      </c>
      <c r="S304" s="7"/>
      <c r="T304" s="7" t="s">
        <v>360</v>
      </c>
      <c r="U304" s="7"/>
      <c r="V304" s="7"/>
      <c r="W304" s="7"/>
      <c r="X304" s="7"/>
      <c r="Y304" s="7"/>
      <c r="Z304" s="7"/>
      <c r="AA304" s="7"/>
      <c r="AB304" s="7"/>
    </row>
    <row r="305" spans="1:28" x14ac:dyDescent="0.2">
      <c r="A305" s="7" t="s">
        <v>140</v>
      </c>
      <c r="B305" s="8" t="str">
        <f ca="1">IFERROR(__xludf.DUMMYFUNCTION("IFERROR(REGEXEXTRACT($A305, B$4), ""&lt;&gt;"")"),"3D")</f>
        <v>3D</v>
      </c>
      <c r="C305" s="7" t="str">
        <f ca="1">IFERROR(__xludf.DUMMYFUNCTION("IFERROR(REGEXEXTRACT($A305, C$4), ""&lt;&gt;"")"),"01100E626204344D")</f>
        <v>01100E626204344D</v>
      </c>
      <c r="D305" s="7"/>
      <c r="E305" s="7" t="str">
        <f ca="1">IFERROR(__xludf.DUMMYFUNCTION("IFERROR(REGEXEXTRACT($C305, E$4), ""&lt;&gt;"")"),"01")</f>
        <v>01</v>
      </c>
      <c r="F305" s="7">
        <f ca="1">IFERROR(__xludf.DUMMYFUNCTION("IFERROR(HEX2DEC(REGEXEXTRACT($C305, F$4)), ""&lt;&gt;"")"),1)</f>
        <v>1</v>
      </c>
      <c r="G305" s="7">
        <f ca="1">IFERROR(__xludf.DUMMYFUNCTION("IFERROR(HEX2DEC(REGEXEXTRACT($C305, G$4)), ""&lt;&gt;"")"),0)</f>
        <v>0</v>
      </c>
      <c r="H305" s="7"/>
      <c r="I305" s="7" t="str">
        <f ca="1">IFERROR(__xludf.DUMMYFUNCTION("IFERROR(TEXT((REGEXEXTRACT($C305, I$4)),""00""), ""&lt;&gt;"")"),"0E")</f>
        <v>0E</v>
      </c>
      <c r="J305" s="7" t="str">
        <f ca="1">IFERROR(__xludf.DUMMYFUNCTION("IFERROR(TEXT((REGEXEXTRACT($C305, J$4)),""00""), ""&lt;&gt;"")"),"62")</f>
        <v>62</v>
      </c>
      <c r="K305" s="7" t="str">
        <f ca="1">IFERROR(__xludf.DUMMYFUNCTION("IFERROR(TEXT((REGEXEXTRACT($C305, K$4)),""00""), ""&lt;&gt;"")"),"62")</f>
        <v>62</v>
      </c>
      <c r="L305" s="7" t="str">
        <f ca="1">IFERROR(__xludf.DUMMYFUNCTION("IFERROR(TEXT((REGEXEXTRACT($C305, L$4)),""00""), ""&lt;&gt;"")"),"04")</f>
        <v>04</v>
      </c>
      <c r="M305" s="7" t="str">
        <f ca="1">IFERROR(__xludf.DUMMYFUNCTION("IFERROR(TEXT((REGEXEXTRACT($C305, M$4)),""00""), ""&lt;&gt;"")"),"34")</f>
        <v>34</v>
      </c>
      <c r="N305" s="7" t="str">
        <f ca="1">IFERROR(__xludf.DUMMYFUNCTION("IFERROR(TEXT((REGEXEXTRACT($C305, N$4)),""00""), ""&lt;&gt;"")"),"4D")</f>
        <v>4D</v>
      </c>
      <c r="O305" s="7"/>
      <c r="P305" s="7" t="str">
        <f t="shared" ca="1" si="16"/>
        <v/>
      </c>
      <c r="Q305" s="7" t="str">
        <f t="shared" ca="1" si="17"/>
        <v/>
      </c>
      <c r="R305" s="7" t="str">
        <f t="shared" ca="1" si="18"/>
        <v/>
      </c>
      <c r="S305" s="7"/>
      <c r="T305" s="7" t="s">
        <v>361</v>
      </c>
      <c r="U305" s="7"/>
      <c r="V305" s="7"/>
      <c r="W305" s="7"/>
      <c r="X305" s="7"/>
      <c r="Y305" s="7"/>
      <c r="Z305" s="7"/>
      <c r="AA305" s="7"/>
      <c r="AB305" s="7"/>
    </row>
    <row r="306" spans="1:28" x14ac:dyDescent="0.2">
      <c r="A306" s="7" t="s">
        <v>141</v>
      </c>
      <c r="B306" s="8" t="str">
        <f ca="1">IFERROR(__xludf.DUMMYFUNCTION("IFERROR(REGEXEXTRACT($A306, B$4), ""&lt;&gt;"")"),"3D")</f>
        <v>3D</v>
      </c>
      <c r="C306" s="7" t="str">
        <f ca="1">IFERROR(__xludf.DUMMYFUNCTION("IFERROR(REGEXEXTRACT($A306, C$4), ""&lt;&gt;"")"),"0121303930373431")</f>
        <v>0121303930373431</v>
      </c>
      <c r="D306" s="7"/>
      <c r="E306" s="7" t="str">
        <f ca="1">IFERROR(__xludf.DUMMYFUNCTION("IFERROR(REGEXEXTRACT($C306, E$4), ""&lt;&gt;"")"),"01")</f>
        <v>01</v>
      </c>
      <c r="F306" s="7">
        <f ca="1">IFERROR(__xludf.DUMMYFUNCTION("IFERROR(HEX2DEC(REGEXEXTRACT($C306, F$4)), ""&lt;&gt;"")"),2)</f>
        <v>2</v>
      </c>
      <c r="G306" s="7">
        <f ca="1">IFERROR(__xludf.DUMMYFUNCTION("IFERROR(HEX2DEC(REGEXEXTRACT($C306, G$4)), ""&lt;&gt;"")"),1)</f>
        <v>1</v>
      </c>
      <c r="H306" s="7"/>
      <c r="I306" s="7" t="str">
        <f ca="1">IFERROR(__xludf.DUMMYFUNCTION("IFERROR(TEXT((REGEXEXTRACT($C306, I$4)),""00""), ""&lt;&gt;"")"),"30")</f>
        <v>30</v>
      </c>
      <c r="J306" s="7" t="str">
        <f ca="1">IFERROR(__xludf.DUMMYFUNCTION("IFERROR(TEXT((REGEXEXTRACT($C306, J$4)),""00""), ""&lt;&gt;"")"),"39")</f>
        <v>39</v>
      </c>
      <c r="K306" s="7" t="str">
        <f ca="1">IFERROR(__xludf.DUMMYFUNCTION("IFERROR(TEXT((REGEXEXTRACT($C306, K$4)),""00""), ""&lt;&gt;"")"),"30")</f>
        <v>30</v>
      </c>
      <c r="L306" s="7" t="str">
        <f ca="1">IFERROR(__xludf.DUMMYFUNCTION("IFERROR(TEXT((REGEXEXTRACT($C306, L$4)),""00""), ""&lt;&gt;"")"),"37")</f>
        <v>37</v>
      </c>
      <c r="M306" s="7" t="str">
        <f ca="1">IFERROR(__xludf.DUMMYFUNCTION("IFERROR(TEXT((REGEXEXTRACT($C306, M$4)),""00""), ""&lt;&gt;"")"),"34")</f>
        <v>34</v>
      </c>
      <c r="N306" s="7" t="str">
        <f ca="1">IFERROR(__xludf.DUMMYFUNCTION("IFERROR(TEXT((REGEXEXTRACT($C306, N$4)),""00""), ""&lt;&gt;"")"),"31")</f>
        <v>31</v>
      </c>
      <c r="O306" s="7"/>
      <c r="P306" s="7" t="str">
        <f t="shared" ca="1" si="16"/>
        <v/>
      </c>
      <c r="Q306" s="7" t="str">
        <f t="shared" ca="1" si="17"/>
        <v/>
      </c>
      <c r="R306" s="7" t="str">
        <f t="shared" ca="1" si="18"/>
        <v/>
      </c>
      <c r="S306" s="7"/>
      <c r="T306" s="7" t="s">
        <v>274</v>
      </c>
      <c r="U306" s="7"/>
      <c r="V306" s="7"/>
      <c r="W306" s="7"/>
      <c r="X306" s="7"/>
      <c r="Y306" s="7"/>
      <c r="Z306" s="7"/>
      <c r="AA306" s="7"/>
      <c r="AB306" s="7"/>
    </row>
    <row r="307" spans="1:28" x14ac:dyDescent="0.2">
      <c r="A307" s="7" t="s">
        <v>142</v>
      </c>
      <c r="B307" s="8" t="str">
        <f ca="1">IFERROR(__xludf.DUMMYFUNCTION("IFERROR(REGEXEXTRACT($A307, B$4), ""&lt;&gt;"")"),"3D")</f>
        <v>3D</v>
      </c>
      <c r="C307" s="7" t="str">
        <f ca="1">IFERROR(__xludf.DUMMYFUNCTION("IFERROR(REGEXEXTRACT($A307, C$4), ""&lt;&gt;"")"),"0122304120FFFFFF")</f>
        <v>0122304120FFFFFF</v>
      </c>
      <c r="D307" s="7"/>
      <c r="E307" s="7" t="str">
        <f ca="1">IFERROR(__xludf.DUMMYFUNCTION("IFERROR(REGEXEXTRACT($C307, E$4), ""&lt;&gt;"")"),"01")</f>
        <v>01</v>
      </c>
      <c r="F307" s="7">
        <f ca="1">IFERROR(__xludf.DUMMYFUNCTION("IFERROR(HEX2DEC(REGEXEXTRACT($C307, F$4)), ""&lt;&gt;"")"),2)</f>
        <v>2</v>
      </c>
      <c r="G307" s="7">
        <f ca="1">IFERROR(__xludf.DUMMYFUNCTION("IFERROR(HEX2DEC(REGEXEXTRACT($C307, G$4)), ""&lt;&gt;"")"),2)</f>
        <v>2</v>
      </c>
      <c r="H307" s="7"/>
      <c r="I307" s="7" t="str">
        <f ca="1">IFERROR(__xludf.DUMMYFUNCTION("IFERROR(TEXT((REGEXEXTRACT($C307, I$4)),""00""), ""&lt;&gt;"")"),"30")</f>
        <v>30</v>
      </c>
      <c r="J307" s="7" t="str">
        <f ca="1">IFERROR(__xludf.DUMMYFUNCTION("IFERROR(TEXT((REGEXEXTRACT($C307, J$4)),""00""), ""&lt;&gt;"")"),"41")</f>
        <v>41</v>
      </c>
      <c r="K307" s="7" t="str">
        <f ca="1">IFERROR(__xludf.DUMMYFUNCTION("IFERROR(TEXT((REGEXEXTRACT($C307, K$4)),""00""), ""&lt;&gt;"")"),"20")</f>
        <v>20</v>
      </c>
      <c r="L307" s="7" t="str">
        <f ca="1">IFERROR(__xludf.DUMMYFUNCTION("IFERROR(TEXT((REGEXEXTRACT($C307, L$4)),""00""), ""&lt;&gt;"")"),"FF")</f>
        <v>FF</v>
      </c>
      <c r="M307" s="7" t="str">
        <f ca="1">IFERROR(__xludf.DUMMYFUNCTION("IFERROR(TEXT((REGEXEXTRACT($C307, M$4)),""00""), ""&lt;&gt;"")"),"FF")</f>
        <v>FF</v>
      </c>
      <c r="N307" s="7" t="str">
        <f ca="1">IFERROR(__xludf.DUMMYFUNCTION("IFERROR(TEXT((REGEXEXTRACT($C307, N$4)),""00""), ""&lt;&gt;"")"),"FF")</f>
        <v>FF</v>
      </c>
      <c r="O307" s="7"/>
      <c r="P307" s="7" t="str">
        <f t="shared" ca="1" si="16"/>
        <v/>
      </c>
      <c r="Q307" s="7" t="str">
        <f t="shared" ca="1" si="17"/>
        <v/>
      </c>
      <c r="R307" s="7" t="str">
        <f t="shared" ca="1" si="18"/>
        <v/>
      </c>
      <c r="S307" s="7"/>
      <c r="T307" s="7" t="s">
        <v>274</v>
      </c>
      <c r="U307" s="7"/>
      <c r="V307" s="7"/>
      <c r="W307" s="7"/>
      <c r="X307" s="7"/>
      <c r="Y307" s="7"/>
      <c r="Z307" s="7"/>
      <c r="AA307" s="7"/>
      <c r="AB307" s="7"/>
    </row>
    <row r="308" spans="1:28" x14ac:dyDescent="0.2">
      <c r="A308" s="7" t="s">
        <v>143</v>
      </c>
      <c r="B308" s="8" t="str">
        <f ca="1">IFERROR(__xludf.DUMMYFUNCTION("IFERROR(REGEXEXTRACT($A308, B$4), ""&lt;&gt;"")"),"3C")</f>
        <v>3C</v>
      </c>
      <c r="C308" s="7" t="str">
        <f ca="1">IFERROR(__xludf.DUMMYFUNCTION("IFERROR(REGEXEXTRACT($A308, C$4), ""&lt;&gt;"")"),"0103226C04FFFFFF")</f>
        <v>0103226C04FFFFFF</v>
      </c>
      <c r="D308" s="7"/>
      <c r="E308" s="7" t="str">
        <f ca="1">IFERROR(__xludf.DUMMYFUNCTION("IFERROR(REGEXEXTRACT($C308, E$4), ""&lt;&gt;"")"),"01")</f>
        <v>01</v>
      </c>
      <c r="F308" s="7">
        <f ca="1">IFERROR(__xludf.DUMMYFUNCTION("IFERROR(HEX2DEC(REGEXEXTRACT($C308, F$4)), ""&lt;&gt;"")"),0)</f>
        <v>0</v>
      </c>
      <c r="G308" s="7">
        <f ca="1">IFERROR(__xludf.DUMMYFUNCTION("IFERROR(HEX2DEC(REGEXEXTRACT($C308, G$4)), ""&lt;&gt;"")"),3)</f>
        <v>3</v>
      </c>
      <c r="H308" s="7"/>
      <c r="I308" s="7" t="str">
        <f ca="1">IFERROR(__xludf.DUMMYFUNCTION("IFERROR(TEXT((REGEXEXTRACT($C308, I$4)),""00""), ""&lt;&gt;"")"),"22")</f>
        <v>22</v>
      </c>
      <c r="J308" s="7" t="str">
        <f ca="1">IFERROR(__xludf.DUMMYFUNCTION("IFERROR(TEXT((REGEXEXTRACT($C308, J$4)),""00""), ""&lt;&gt;"")"),"6C")</f>
        <v>6C</v>
      </c>
      <c r="K308" s="7" t="str">
        <f ca="1">IFERROR(__xludf.DUMMYFUNCTION("IFERROR(TEXT((REGEXEXTRACT($C308, K$4)),""00""), ""&lt;&gt;"")"),"04")</f>
        <v>04</v>
      </c>
      <c r="L308" s="7" t="str">
        <f ca="1">IFERROR(__xludf.DUMMYFUNCTION("IFERROR(TEXT((REGEXEXTRACT($C308, L$4)),""00""), ""&lt;&gt;"")"),"FF")</f>
        <v>FF</v>
      </c>
      <c r="M308" s="7" t="str">
        <f ca="1">IFERROR(__xludf.DUMMYFUNCTION("IFERROR(TEXT((REGEXEXTRACT($C308, M$4)),""00""), ""&lt;&gt;"")"),"FF")</f>
        <v>FF</v>
      </c>
      <c r="N308" s="7" t="str">
        <f ca="1">IFERROR(__xludf.DUMMYFUNCTION("IFERROR(TEXT((REGEXEXTRACT($C308, N$4)),""00""), ""&lt;&gt;"")"),"FF")</f>
        <v>FF</v>
      </c>
      <c r="O308" s="7"/>
      <c r="P308" s="7" t="str">
        <f t="shared" ca="1" si="16"/>
        <v/>
      </c>
      <c r="Q308" s="7" t="str">
        <f t="shared" ca="1" si="17"/>
        <v/>
      </c>
      <c r="R308" s="7" t="str">
        <f t="shared" ca="1" si="18"/>
        <v/>
      </c>
      <c r="S308" s="7"/>
      <c r="T308" s="7" t="s">
        <v>362</v>
      </c>
      <c r="U308" s="7"/>
      <c r="V308" s="7"/>
      <c r="W308" s="7"/>
      <c r="X308" s="7"/>
      <c r="Y308" s="7"/>
      <c r="Z308" s="7"/>
      <c r="AA308" s="7"/>
      <c r="AB308" s="7"/>
    </row>
    <row r="309" spans="1:28" x14ac:dyDescent="0.2">
      <c r="A309" s="7" t="s">
        <v>144</v>
      </c>
      <c r="B309" s="8" t="str">
        <f ca="1">IFERROR(__xludf.DUMMYFUNCTION("IFERROR(REGEXEXTRACT($A309, B$4), ""&lt;&gt;"")"),"3D")</f>
        <v>3D</v>
      </c>
      <c r="C309" s="7" t="str">
        <f ca="1">IFERROR(__xludf.DUMMYFUNCTION("IFERROR(REGEXEXTRACT($A309, C$4), ""&lt;&gt;"")"),"011010626C045553")</f>
        <v>011010626C045553</v>
      </c>
      <c r="D309" s="7"/>
      <c r="E309" s="7" t="str">
        <f ca="1">IFERROR(__xludf.DUMMYFUNCTION("IFERROR(REGEXEXTRACT($C309, E$4), ""&lt;&gt;"")"),"01")</f>
        <v>01</v>
      </c>
      <c r="F309" s="7">
        <f ca="1">IFERROR(__xludf.DUMMYFUNCTION("IFERROR(HEX2DEC(REGEXEXTRACT($C309, F$4)), ""&lt;&gt;"")"),1)</f>
        <v>1</v>
      </c>
      <c r="G309" s="7">
        <f ca="1">IFERROR(__xludf.DUMMYFUNCTION("IFERROR(HEX2DEC(REGEXEXTRACT($C309, G$4)), ""&lt;&gt;"")"),0)</f>
        <v>0</v>
      </c>
      <c r="H309" s="7"/>
      <c r="I309" s="7" t="str">
        <f ca="1">IFERROR(__xludf.DUMMYFUNCTION("IFERROR(TEXT((REGEXEXTRACT($C309, I$4)),""00""), ""&lt;&gt;"")"),"10")</f>
        <v>10</v>
      </c>
      <c r="J309" s="7" t="str">
        <f ca="1">IFERROR(__xludf.DUMMYFUNCTION("IFERROR(TEXT((REGEXEXTRACT($C309, J$4)),""00""), ""&lt;&gt;"")"),"62")</f>
        <v>62</v>
      </c>
      <c r="K309" s="7" t="str">
        <f ca="1">IFERROR(__xludf.DUMMYFUNCTION("IFERROR(TEXT((REGEXEXTRACT($C309, K$4)),""00""), ""&lt;&gt;"")"),"6C")</f>
        <v>6C</v>
      </c>
      <c r="L309" s="7" t="str">
        <f ca="1">IFERROR(__xludf.DUMMYFUNCTION("IFERROR(TEXT((REGEXEXTRACT($C309, L$4)),""00""), ""&lt;&gt;"")"),"04")</f>
        <v>04</v>
      </c>
      <c r="M309" s="7" t="str">
        <f ca="1">IFERROR(__xludf.DUMMYFUNCTION("IFERROR(TEXT((REGEXEXTRACT($C309, M$4)),""00""), ""&lt;&gt;"")"),"55")</f>
        <v>55</v>
      </c>
      <c r="N309" s="7" t="str">
        <f ca="1">IFERROR(__xludf.DUMMYFUNCTION("IFERROR(TEXT((REGEXEXTRACT($C309, N$4)),""00""), ""&lt;&gt;"")"),"53")</f>
        <v>53</v>
      </c>
      <c r="O309" s="7"/>
      <c r="P309" s="7" t="str">
        <f t="shared" ca="1" si="16"/>
        <v/>
      </c>
      <c r="Q309" s="7" t="str">
        <f t="shared" ca="1" si="17"/>
        <v/>
      </c>
      <c r="R309" s="7" t="str">
        <f t="shared" ca="1" si="18"/>
        <v/>
      </c>
      <c r="S309" s="7"/>
      <c r="T309" s="7" t="s">
        <v>363</v>
      </c>
      <c r="U309" s="7"/>
      <c r="V309" s="7"/>
      <c r="W309" s="7"/>
      <c r="X309" s="7"/>
      <c r="Y309" s="7"/>
      <c r="Z309" s="7"/>
      <c r="AA309" s="7"/>
      <c r="AB309" s="7"/>
    </row>
    <row r="310" spans="1:28" x14ac:dyDescent="0.2">
      <c r="A310" s="7" t="s">
        <v>145</v>
      </c>
      <c r="B310" s="8" t="str">
        <f ca="1">IFERROR(__xludf.DUMMYFUNCTION("IFERROR(REGEXEXTRACT($A310, B$4), ""&lt;&gt;"")"),"3D")</f>
        <v>3D</v>
      </c>
      <c r="C310" s="7" t="str">
        <f ca="1">IFERROR(__xludf.DUMMYFUNCTION("IFERROR(REGEXEXTRACT($A310, C$4), ""&lt;&gt;"")"),"0121484C35202020")</f>
        <v>0121484C35202020</v>
      </c>
      <c r="D310" s="7"/>
      <c r="E310" s="7" t="str">
        <f ca="1">IFERROR(__xludf.DUMMYFUNCTION("IFERROR(REGEXEXTRACT($C310, E$4), ""&lt;&gt;"")"),"01")</f>
        <v>01</v>
      </c>
      <c r="F310" s="7">
        <f ca="1">IFERROR(__xludf.DUMMYFUNCTION("IFERROR(HEX2DEC(REGEXEXTRACT($C310, F$4)), ""&lt;&gt;"")"),2)</f>
        <v>2</v>
      </c>
      <c r="G310" s="7">
        <f ca="1">IFERROR(__xludf.DUMMYFUNCTION("IFERROR(HEX2DEC(REGEXEXTRACT($C310, G$4)), ""&lt;&gt;"")"),1)</f>
        <v>1</v>
      </c>
      <c r="H310" s="7"/>
      <c r="I310" s="7" t="str">
        <f ca="1">IFERROR(__xludf.DUMMYFUNCTION("IFERROR(TEXT((REGEXEXTRACT($C310, I$4)),""00""), ""&lt;&gt;"")"),"48")</f>
        <v>48</v>
      </c>
      <c r="J310" s="7" t="str">
        <f ca="1">IFERROR(__xludf.DUMMYFUNCTION("IFERROR(TEXT((REGEXEXTRACT($C310, J$4)),""00""), ""&lt;&gt;"")"),"4C")</f>
        <v>4C</v>
      </c>
      <c r="K310" s="7" t="str">
        <f ca="1">IFERROR(__xludf.DUMMYFUNCTION("IFERROR(TEXT((REGEXEXTRACT($C310, K$4)),""00""), ""&lt;&gt;"")"),"35")</f>
        <v>35</v>
      </c>
      <c r="L310" s="7" t="str">
        <f ca="1">IFERROR(__xludf.DUMMYFUNCTION("IFERROR(TEXT((REGEXEXTRACT($C310, L$4)),""00""), ""&lt;&gt;"")"),"20")</f>
        <v>20</v>
      </c>
      <c r="M310" s="7" t="str">
        <f ca="1">IFERROR(__xludf.DUMMYFUNCTION("IFERROR(TEXT((REGEXEXTRACT($C310, M$4)),""00""), ""&lt;&gt;"")"),"20")</f>
        <v>20</v>
      </c>
      <c r="N310" s="7" t="str">
        <f ca="1">IFERROR(__xludf.DUMMYFUNCTION("IFERROR(TEXT((REGEXEXTRACT($C310, N$4)),""00""), ""&lt;&gt;"")"),"20")</f>
        <v>20</v>
      </c>
      <c r="O310" s="7"/>
      <c r="P310" s="7" t="str">
        <f t="shared" ca="1" si="16"/>
        <v/>
      </c>
      <c r="Q310" s="7" t="str">
        <f t="shared" ca="1" si="17"/>
        <v/>
      </c>
      <c r="R310" s="7" t="str">
        <f t="shared" ca="1" si="18"/>
        <v/>
      </c>
      <c r="S310" s="7"/>
      <c r="T310" s="7" t="s">
        <v>274</v>
      </c>
      <c r="U310" s="7"/>
      <c r="V310" s="7"/>
      <c r="W310" s="7"/>
      <c r="X310" s="7"/>
      <c r="Y310" s="7"/>
      <c r="Z310" s="7"/>
      <c r="AA310" s="7"/>
      <c r="AB310" s="7"/>
    </row>
    <row r="311" spans="1:28" x14ac:dyDescent="0.2">
      <c r="A311" s="7" t="s">
        <v>146</v>
      </c>
      <c r="B311" s="8" t="str">
        <f ca="1">IFERROR(__xludf.DUMMYFUNCTION("IFERROR(REGEXEXTRACT($A311, B$4), ""&lt;&gt;"")"),"3D")</f>
        <v>3D</v>
      </c>
      <c r="C311" s="7" t="str">
        <f ca="1">IFERROR(__xludf.DUMMYFUNCTION("IFERROR(REGEXEXTRACT($A311, C$4), ""&lt;&gt;"")"),"01222020202020FF")</f>
        <v>01222020202020FF</v>
      </c>
      <c r="D311" s="7"/>
      <c r="E311" s="7" t="str">
        <f ca="1">IFERROR(__xludf.DUMMYFUNCTION("IFERROR(REGEXEXTRACT($C311, E$4), ""&lt;&gt;"")"),"01")</f>
        <v>01</v>
      </c>
      <c r="F311" s="7">
        <f ca="1">IFERROR(__xludf.DUMMYFUNCTION("IFERROR(HEX2DEC(REGEXEXTRACT($C311, F$4)), ""&lt;&gt;"")"),2)</f>
        <v>2</v>
      </c>
      <c r="G311" s="7">
        <f ca="1">IFERROR(__xludf.DUMMYFUNCTION("IFERROR(HEX2DEC(REGEXEXTRACT($C311, G$4)), ""&lt;&gt;"")"),2)</f>
        <v>2</v>
      </c>
      <c r="H311" s="7"/>
      <c r="I311" s="7" t="str">
        <f ca="1">IFERROR(__xludf.DUMMYFUNCTION("IFERROR(TEXT((REGEXEXTRACT($C311, I$4)),""00""), ""&lt;&gt;"")"),"20")</f>
        <v>20</v>
      </c>
      <c r="J311" s="7" t="str">
        <f ca="1">IFERROR(__xludf.DUMMYFUNCTION("IFERROR(TEXT((REGEXEXTRACT($C311, J$4)),""00""), ""&lt;&gt;"")"),"20")</f>
        <v>20</v>
      </c>
      <c r="K311" s="7" t="str">
        <f ca="1">IFERROR(__xludf.DUMMYFUNCTION("IFERROR(TEXT((REGEXEXTRACT($C311, K$4)),""00""), ""&lt;&gt;"")"),"20")</f>
        <v>20</v>
      </c>
      <c r="L311" s="7" t="str">
        <f ca="1">IFERROR(__xludf.DUMMYFUNCTION("IFERROR(TEXT((REGEXEXTRACT($C311, L$4)),""00""), ""&lt;&gt;"")"),"20")</f>
        <v>20</v>
      </c>
      <c r="M311" s="7" t="str">
        <f ca="1">IFERROR(__xludf.DUMMYFUNCTION("IFERROR(TEXT((REGEXEXTRACT($C311, M$4)),""00""), ""&lt;&gt;"")"),"20")</f>
        <v>20</v>
      </c>
      <c r="N311" s="7" t="str">
        <f ca="1">IFERROR(__xludf.DUMMYFUNCTION("IFERROR(TEXT((REGEXEXTRACT($C311, N$4)),""00""), ""&lt;&gt;"")"),"FF")</f>
        <v>FF</v>
      </c>
      <c r="O311" s="7"/>
      <c r="P311" s="7" t="str">
        <f t="shared" ca="1" si="16"/>
        <v/>
      </c>
      <c r="Q311" s="7" t="str">
        <f t="shared" ca="1" si="17"/>
        <v/>
      </c>
      <c r="R311" s="7" t="str">
        <f t="shared" ca="1" si="18"/>
        <v/>
      </c>
      <c r="S311" s="7"/>
      <c r="T311" s="7" t="s">
        <v>274</v>
      </c>
      <c r="U311" s="7"/>
      <c r="V311" s="7"/>
      <c r="W311" s="7"/>
      <c r="X311" s="7"/>
      <c r="Y311" s="7"/>
      <c r="Z311" s="7"/>
      <c r="AA311" s="7"/>
      <c r="AB311" s="7"/>
    </row>
    <row r="312" spans="1:28" x14ac:dyDescent="0.2">
      <c r="A312" s="7" t="s">
        <v>147</v>
      </c>
      <c r="B312" s="8" t="str">
        <f ca="1">IFERROR(__xludf.DUMMYFUNCTION("IFERROR(REGEXEXTRACT($A312, B$4), ""&lt;&gt;"")"),"3C")</f>
        <v>3C</v>
      </c>
      <c r="C312" s="7" t="str">
        <f ca="1">IFERROR(__xludf.DUMMYFUNCTION("IFERROR(REGEXEXTRACT($A312, C$4), ""&lt;&gt;"")"),"0103226604FFFFFF")</f>
        <v>0103226604FFFFFF</v>
      </c>
      <c r="D312" s="7"/>
      <c r="E312" s="7" t="str">
        <f ca="1">IFERROR(__xludf.DUMMYFUNCTION("IFERROR(REGEXEXTRACT($C312, E$4), ""&lt;&gt;"")"),"01")</f>
        <v>01</v>
      </c>
      <c r="F312" s="7">
        <f ca="1">IFERROR(__xludf.DUMMYFUNCTION("IFERROR(HEX2DEC(REGEXEXTRACT($C312, F$4)), ""&lt;&gt;"")"),0)</f>
        <v>0</v>
      </c>
      <c r="G312" s="7">
        <f ca="1">IFERROR(__xludf.DUMMYFUNCTION("IFERROR(HEX2DEC(REGEXEXTRACT($C312, G$4)), ""&lt;&gt;"")"),3)</f>
        <v>3</v>
      </c>
      <c r="H312" s="7"/>
      <c r="I312" s="7" t="str">
        <f ca="1">IFERROR(__xludf.DUMMYFUNCTION("IFERROR(TEXT((REGEXEXTRACT($C312, I$4)),""00""), ""&lt;&gt;"")"),"22")</f>
        <v>22</v>
      </c>
      <c r="J312" s="7" t="str">
        <f ca="1">IFERROR(__xludf.DUMMYFUNCTION("IFERROR(TEXT((REGEXEXTRACT($C312, J$4)),""00""), ""&lt;&gt;"")"),"66")</f>
        <v>66</v>
      </c>
      <c r="K312" s="7" t="str">
        <f ca="1">IFERROR(__xludf.DUMMYFUNCTION("IFERROR(TEXT((REGEXEXTRACT($C312, K$4)),""00""), ""&lt;&gt;"")"),"04")</f>
        <v>04</v>
      </c>
      <c r="L312" s="7" t="str">
        <f ca="1">IFERROR(__xludf.DUMMYFUNCTION("IFERROR(TEXT((REGEXEXTRACT($C312, L$4)),""00""), ""&lt;&gt;"")"),"FF")</f>
        <v>FF</v>
      </c>
      <c r="M312" s="7" t="str">
        <f ca="1">IFERROR(__xludf.DUMMYFUNCTION("IFERROR(TEXT((REGEXEXTRACT($C312, M$4)),""00""), ""&lt;&gt;"")"),"FF")</f>
        <v>FF</v>
      </c>
      <c r="N312" s="7" t="str">
        <f ca="1">IFERROR(__xludf.DUMMYFUNCTION("IFERROR(TEXT((REGEXEXTRACT($C312, N$4)),""00""), ""&lt;&gt;"")"),"FF")</f>
        <v>FF</v>
      </c>
      <c r="O312" s="7"/>
      <c r="P312" s="7" t="str">
        <f t="shared" ca="1" si="16"/>
        <v/>
      </c>
      <c r="Q312" s="7" t="str">
        <f t="shared" ca="1" si="17"/>
        <v/>
      </c>
      <c r="R312" s="7" t="str">
        <f t="shared" ca="1" si="18"/>
        <v/>
      </c>
      <c r="S312" s="7"/>
      <c r="T312" s="7" t="s">
        <v>364</v>
      </c>
      <c r="U312" s="7"/>
      <c r="V312" s="7"/>
      <c r="W312" s="7"/>
      <c r="X312" s="7"/>
      <c r="Y312" s="7"/>
      <c r="Z312" s="7"/>
      <c r="AA312" s="7"/>
      <c r="AB312" s="7"/>
    </row>
    <row r="313" spans="1:28" x14ac:dyDescent="0.2">
      <c r="A313" s="7" t="s">
        <v>148</v>
      </c>
      <c r="B313" s="8" t="str">
        <f ca="1">IFERROR(__xludf.DUMMYFUNCTION("IFERROR(REGEXEXTRACT($A313, B$4), ""&lt;&gt;"")"),"3D")</f>
        <v>3D</v>
      </c>
      <c r="C313" s="7" t="str">
        <f ca="1">IFERROR(__xludf.DUMMYFUNCTION("IFERROR(REGEXEXTRACT($A313, C$4), ""&lt;&gt;"")"),"01100E626604344D")</f>
        <v>01100E626604344D</v>
      </c>
      <c r="D313" s="7"/>
      <c r="E313" s="7" t="str">
        <f ca="1">IFERROR(__xludf.DUMMYFUNCTION("IFERROR(REGEXEXTRACT($C313, E$4), ""&lt;&gt;"")"),"01")</f>
        <v>01</v>
      </c>
      <c r="F313" s="7">
        <f ca="1">IFERROR(__xludf.DUMMYFUNCTION("IFERROR(HEX2DEC(REGEXEXTRACT($C313, F$4)), ""&lt;&gt;"")"),1)</f>
        <v>1</v>
      </c>
      <c r="G313" s="7">
        <f ca="1">IFERROR(__xludf.DUMMYFUNCTION("IFERROR(HEX2DEC(REGEXEXTRACT($C313, G$4)), ""&lt;&gt;"")"),0)</f>
        <v>0</v>
      </c>
      <c r="H313" s="7"/>
      <c r="I313" s="7" t="str">
        <f ca="1">IFERROR(__xludf.DUMMYFUNCTION("IFERROR(TEXT((REGEXEXTRACT($C313, I$4)),""00""), ""&lt;&gt;"")"),"0E")</f>
        <v>0E</v>
      </c>
      <c r="J313" s="7" t="str">
        <f ca="1">IFERROR(__xludf.DUMMYFUNCTION("IFERROR(TEXT((REGEXEXTRACT($C313, J$4)),""00""), ""&lt;&gt;"")"),"62")</f>
        <v>62</v>
      </c>
      <c r="K313" s="7" t="str">
        <f ca="1">IFERROR(__xludf.DUMMYFUNCTION("IFERROR(TEXT((REGEXEXTRACT($C313, K$4)),""00""), ""&lt;&gt;"")"),"66")</f>
        <v>66</v>
      </c>
      <c r="L313" s="7" t="str">
        <f ca="1">IFERROR(__xludf.DUMMYFUNCTION("IFERROR(TEXT((REGEXEXTRACT($C313, L$4)),""00""), ""&lt;&gt;"")"),"04")</f>
        <v>04</v>
      </c>
      <c r="M313" s="7" t="str">
        <f ca="1">IFERROR(__xludf.DUMMYFUNCTION("IFERROR(TEXT((REGEXEXTRACT($C313, M$4)),""00""), ""&lt;&gt;"")"),"34")</f>
        <v>34</v>
      </c>
      <c r="N313" s="7" t="str">
        <f ca="1">IFERROR(__xludf.DUMMYFUNCTION("IFERROR(TEXT((REGEXEXTRACT($C313, N$4)),""00""), ""&lt;&gt;"")"),"4D")</f>
        <v>4D</v>
      </c>
      <c r="O313" s="7"/>
      <c r="P313" s="7" t="str">
        <f t="shared" ca="1" si="16"/>
        <v/>
      </c>
      <c r="Q313" s="7" t="str">
        <f t="shared" ca="1" si="17"/>
        <v/>
      </c>
      <c r="R313" s="7" t="str">
        <f t="shared" ca="1" si="18"/>
        <v/>
      </c>
      <c r="S313" s="7"/>
      <c r="T313" s="7" t="s">
        <v>365</v>
      </c>
      <c r="U313" s="7"/>
      <c r="V313" s="7"/>
      <c r="W313" s="7"/>
      <c r="X313" s="7"/>
      <c r="Y313" s="7"/>
      <c r="Z313" s="7"/>
      <c r="AA313" s="7"/>
      <c r="AB313" s="7"/>
    </row>
    <row r="314" spans="1:28" x14ac:dyDescent="0.2">
      <c r="A314" s="7" t="s">
        <v>141</v>
      </c>
      <c r="B314" s="8" t="str">
        <f ca="1">IFERROR(__xludf.DUMMYFUNCTION("IFERROR(REGEXEXTRACT($A314, B$4), ""&lt;&gt;"")"),"3D")</f>
        <v>3D</v>
      </c>
      <c r="C314" s="7" t="str">
        <f ca="1">IFERROR(__xludf.DUMMYFUNCTION("IFERROR(REGEXEXTRACT($A314, C$4), ""&lt;&gt;"")"),"0121303930373431")</f>
        <v>0121303930373431</v>
      </c>
      <c r="D314" s="7"/>
      <c r="E314" s="7" t="str">
        <f ca="1">IFERROR(__xludf.DUMMYFUNCTION("IFERROR(REGEXEXTRACT($C314, E$4), ""&lt;&gt;"")"),"01")</f>
        <v>01</v>
      </c>
      <c r="F314" s="7">
        <f ca="1">IFERROR(__xludf.DUMMYFUNCTION("IFERROR(HEX2DEC(REGEXEXTRACT($C314, F$4)), ""&lt;&gt;"")"),2)</f>
        <v>2</v>
      </c>
      <c r="G314" s="7">
        <f ca="1">IFERROR(__xludf.DUMMYFUNCTION("IFERROR(HEX2DEC(REGEXEXTRACT($C314, G$4)), ""&lt;&gt;"")"),1)</f>
        <v>1</v>
      </c>
      <c r="H314" s="7"/>
      <c r="I314" s="7" t="str">
        <f ca="1">IFERROR(__xludf.DUMMYFUNCTION("IFERROR(TEXT((REGEXEXTRACT($C314, I$4)),""00""), ""&lt;&gt;"")"),"30")</f>
        <v>30</v>
      </c>
      <c r="J314" s="7" t="str">
        <f ca="1">IFERROR(__xludf.DUMMYFUNCTION("IFERROR(TEXT((REGEXEXTRACT($C314, J$4)),""00""), ""&lt;&gt;"")"),"39")</f>
        <v>39</v>
      </c>
      <c r="K314" s="7" t="str">
        <f ca="1">IFERROR(__xludf.DUMMYFUNCTION("IFERROR(TEXT((REGEXEXTRACT($C314, K$4)),""00""), ""&lt;&gt;"")"),"30")</f>
        <v>30</v>
      </c>
      <c r="L314" s="7" t="str">
        <f ca="1">IFERROR(__xludf.DUMMYFUNCTION("IFERROR(TEXT((REGEXEXTRACT($C314, L$4)),""00""), ""&lt;&gt;"")"),"37")</f>
        <v>37</v>
      </c>
      <c r="M314" s="7" t="str">
        <f ca="1">IFERROR(__xludf.DUMMYFUNCTION("IFERROR(TEXT((REGEXEXTRACT($C314, M$4)),""00""), ""&lt;&gt;"")"),"34")</f>
        <v>34</v>
      </c>
      <c r="N314" s="7" t="str">
        <f ca="1">IFERROR(__xludf.DUMMYFUNCTION("IFERROR(TEXT((REGEXEXTRACT($C314, N$4)),""00""), ""&lt;&gt;"")"),"31")</f>
        <v>31</v>
      </c>
      <c r="O314" s="7"/>
      <c r="P314" s="7" t="str">
        <f t="shared" ca="1" si="16"/>
        <v/>
      </c>
      <c r="Q314" s="7" t="str">
        <f t="shared" ca="1" si="17"/>
        <v/>
      </c>
      <c r="R314" s="7" t="str">
        <f t="shared" ca="1" si="18"/>
        <v/>
      </c>
      <c r="S314" s="7"/>
      <c r="T314" s="7" t="s">
        <v>274</v>
      </c>
      <c r="U314" s="7"/>
      <c r="V314" s="7"/>
      <c r="W314" s="7"/>
      <c r="X314" s="7"/>
      <c r="Y314" s="7"/>
      <c r="Z314" s="7"/>
      <c r="AA314" s="7"/>
      <c r="AB314" s="7"/>
    </row>
    <row r="315" spans="1:28" x14ac:dyDescent="0.2">
      <c r="A315" s="7" t="s">
        <v>142</v>
      </c>
      <c r="B315" s="8" t="str">
        <f ca="1">IFERROR(__xludf.DUMMYFUNCTION("IFERROR(REGEXEXTRACT($A315, B$4), ""&lt;&gt;"")"),"3D")</f>
        <v>3D</v>
      </c>
      <c r="C315" s="7" t="str">
        <f ca="1">IFERROR(__xludf.DUMMYFUNCTION("IFERROR(REGEXEXTRACT($A315, C$4), ""&lt;&gt;"")"),"0122304120FFFFFF")</f>
        <v>0122304120FFFFFF</v>
      </c>
      <c r="D315" s="7"/>
      <c r="E315" s="7" t="str">
        <f ca="1">IFERROR(__xludf.DUMMYFUNCTION("IFERROR(REGEXEXTRACT($C315, E$4), ""&lt;&gt;"")"),"01")</f>
        <v>01</v>
      </c>
      <c r="F315" s="7">
        <f ca="1">IFERROR(__xludf.DUMMYFUNCTION("IFERROR(HEX2DEC(REGEXEXTRACT($C315, F$4)), ""&lt;&gt;"")"),2)</f>
        <v>2</v>
      </c>
      <c r="G315" s="7">
        <f ca="1">IFERROR(__xludf.DUMMYFUNCTION("IFERROR(HEX2DEC(REGEXEXTRACT($C315, G$4)), ""&lt;&gt;"")"),2)</f>
        <v>2</v>
      </c>
      <c r="H315" s="7"/>
      <c r="I315" s="7" t="str">
        <f ca="1">IFERROR(__xludf.DUMMYFUNCTION("IFERROR(TEXT((REGEXEXTRACT($C315, I$4)),""00""), ""&lt;&gt;"")"),"30")</f>
        <v>30</v>
      </c>
      <c r="J315" s="7" t="str">
        <f ca="1">IFERROR(__xludf.DUMMYFUNCTION("IFERROR(TEXT((REGEXEXTRACT($C315, J$4)),""00""), ""&lt;&gt;"")"),"41")</f>
        <v>41</v>
      </c>
      <c r="K315" s="7" t="str">
        <f ca="1">IFERROR(__xludf.DUMMYFUNCTION("IFERROR(TEXT((REGEXEXTRACT($C315, K$4)),""00""), ""&lt;&gt;"")"),"20")</f>
        <v>20</v>
      </c>
      <c r="L315" s="7" t="str">
        <f ca="1">IFERROR(__xludf.DUMMYFUNCTION("IFERROR(TEXT((REGEXEXTRACT($C315, L$4)),""00""), ""&lt;&gt;"")"),"FF")</f>
        <v>FF</v>
      </c>
      <c r="M315" s="7" t="str">
        <f ca="1">IFERROR(__xludf.DUMMYFUNCTION("IFERROR(TEXT((REGEXEXTRACT($C315, M$4)),""00""), ""&lt;&gt;"")"),"FF")</f>
        <v>FF</v>
      </c>
      <c r="N315" s="7" t="str">
        <f ca="1">IFERROR(__xludf.DUMMYFUNCTION("IFERROR(TEXT((REGEXEXTRACT($C315, N$4)),""00""), ""&lt;&gt;"")"),"FF")</f>
        <v>FF</v>
      </c>
      <c r="O315" s="7"/>
      <c r="P315" s="7" t="str">
        <f t="shared" ca="1" si="16"/>
        <v/>
      </c>
      <c r="Q315" s="7" t="str">
        <f t="shared" ca="1" si="17"/>
        <v/>
      </c>
      <c r="R315" s="7" t="str">
        <f t="shared" ca="1" si="18"/>
        <v/>
      </c>
      <c r="S315" s="7"/>
      <c r="T315" s="7" t="s">
        <v>274</v>
      </c>
      <c r="U315" s="7"/>
      <c r="V315" s="7"/>
      <c r="W315" s="7"/>
      <c r="X315" s="7"/>
      <c r="Y315" s="7"/>
      <c r="Z315" s="7"/>
      <c r="AA315" s="7"/>
      <c r="AB315" s="7"/>
    </row>
    <row r="316" spans="1:28" x14ac:dyDescent="0.2">
      <c r="A316" s="7" t="s">
        <v>149</v>
      </c>
      <c r="B316" s="8" t="str">
        <f ca="1">IFERROR(__xludf.DUMMYFUNCTION("IFERROR(REGEXEXTRACT($A316, B$4), ""&lt;&gt;"")"),"3C")</f>
        <v>3C</v>
      </c>
      <c r="C316" s="7" t="str">
        <f ca="1">IFERROR(__xludf.DUMMYFUNCTION("IFERROR(REGEXEXTRACT($A316, C$4), ""&lt;&gt;"")"),"0103226404FFFFFF")</f>
        <v>0103226404FFFFFF</v>
      </c>
      <c r="D316" s="7"/>
      <c r="E316" s="7" t="str">
        <f ca="1">IFERROR(__xludf.DUMMYFUNCTION("IFERROR(REGEXEXTRACT($C316, E$4), ""&lt;&gt;"")"),"01")</f>
        <v>01</v>
      </c>
      <c r="F316" s="7">
        <f ca="1">IFERROR(__xludf.DUMMYFUNCTION("IFERROR(HEX2DEC(REGEXEXTRACT($C316, F$4)), ""&lt;&gt;"")"),0)</f>
        <v>0</v>
      </c>
      <c r="G316" s="7">
        <f ca="1">IFERROR(__xludf.DUMMYFUNCTION("IFERROR(HEX2DEC(REGEXEXTRACT($C316, G$4)), ""&lt;&gt;"")"),3)</f>
        <v>3</v>
      </c>
      <c r="H316" s="7"/>
      <c r="I316" s="7" t="str">
        <f ca="1">IFERROR(__xludf.DUMMYFUNCTION("IFERROR(TEXT((REGEXEXTRACT($C316, I$4)),""00""), ""&lt;&gt;"")"),"22")</f>
        <v>22</v>
      </c>
      <c r="J316" s="7" t="str">
        <f ca="1">IFERROR(__xludf.DUMMYFUNCTION("IFERROR(TEXT((REGEXEXTRACT($C316, J$4)),""00""), ""&lt;&gt;"")"),"64")</f>
        <v>64</v>
      </c>
      <c r="K316" s="7" t="str">
        <f ca="1">IFERROR(__xludf.DUMMYFUNCTION("IFERROR(TEXT((REGEXEXTRACT($C316, K$4)),""00""), ""&lt;&gt;"")"),"04")</f>
        <v>04</v>
      </c>
      <c r="L316" s="7" t="str">
        <f ca="1">IFERROR(__xludf.DUMMYFUNCTION("IFERROR(TEXT((REGEXEXTRACT($C316, L$4)),""00""), ""&lt;&gt;"")"),"FF")</f>
        <v>FF</v>
      </c>
      <c r="M316" s="7" t="str">
        <f ca="1">IFERROR(__xludf.DUMMYFUNCTION("IFERROR(TEXT((REGEXEXTRACT($C316, M$4)),""00""), ""&lt;&gt;"")"),"FF")</f>
        <v>FF</v>
      </c>
      <c r="N316" s="7" t="str">
        <f ca="1">IFERROR(__xludf.DUMMYFUNCTION("IFERROR(TEXT((REGEXEXTRACT($C316, N$4)),""00""), ""&lt;&gt;"")"),"FF")</f>
        <v>FF</v>
      </c>
      <c r="O316" s="7"/>
      <c r="P316" s="7" t="str">
        <f t="shared" ca="1" si="16"/>
        <v/>
      </c>
      <c r="Q316" s="7" t="str">
        <f t="shared" ca="1" si="17"/>
        <v/>
      </c>
      <c r="R316" s="7" t="str">
        <f t="shared" ca="1" si="18"/>
        <v/>
      </c>
      <c r="S316" s="7"/>
      <c r="T316" s="7" t="s">
        <v>366</v>
      </c>
      <c r="U316" s="7"/>
      <c r="V316" s="7"/>
      <c r="W316" s="7"/>
      <c r="X316" s="7"/>
      <c r="Y316" s="7"/>
      <c r="Z316" s="7"/>
      <c r="AA316" s="7"/>
      <c r="AB316" s="7"/>
    </row>
    <row r="317" spans="1:28" x14ac:dyDescent="0.2">
      <c r="A317" s="7" t="s">
        <v>150</v>
      </c>
      <c r="B317" s="8" t="str">
        <f ca="1">IFERROR(__xludf.DUMMYFUNCTION("IFERROR(REGEXEXTRACT($A317, B$4), ""&lt;&gt;"")"),"3D")</f>
        <v>3D</v>
      </c>
      <c r="C317" s="7" t="str">
        <f ca="1">IFERROR(__xludf.DUMMYFUNCTION("IFERROR(REGEXEXTRACT($A317, C$4), ""&lt;&gt;"")"),"0110076264043030")</f>
        <v>0110076264043030</v>
      </c>
      <c r="D317" s="7"/>
      <c r="E317" s="7" t="str">
        <f ca="1">IFERROR(__xludf.DUMMYFUNCTION("IFERROR(REGEXEXTRACT($C317, E$4), ""&lt;&gt;"")"),"01")</f>
        <v>01</v>
      </c>
      <c r="F317" s="7">
        <f ca="1">IFERROR(__xludf.DUMMYFUNCTION("IFERROR(HEX2DEC(REGEXEXTRACT($C317, F$4)), ""&lt;&gt;"")"),1)</f>
        <v>1</v>
      </c>
      <c r="G317" s="7">
        <f ca="1">IFERROR(__xludf.DUMMYFUNCTION("IFERROR(HEX2DEC(REGEXEXTRACT($C317, G$4)), ""&lt;&gt;"")"),0)</f>
        <v>0</v>
      </c>
      <c r="H317" s="7"/>
      <c r="I317" s="7" t="str">
        <f ca="1">IFERROR(__xludf.DUMMYFUNCTION("IFERROR(TEXT((REGEXEXTRACT($C317, I$4)),""00""), ""&lt;&gt;"")"),"07")</f>
        <v>07</v>
      </c>
      <c r="J317" s="7" t="str">
        <f ca="1">IFERROR(__xludf.DUMMYFUNCTION("IFERROR(TEXT((REGEXEXTRACT($C317, J$4)),""00""), ""&lt;&gt;"")"),"62")</f>
        <v>62</v>
      </c>
      <c r="K317" s="7" t="str">
        <f ca="1">IFERROR(__xludf.DUMMYFUNCTION("IFERROR(TEXT((REGEXEXTRACT($C317, K$4)),""00""), ""&lt;&gt;"")"),"64")</f>
        <v>64</v>
      </c>
      <c r="L317" s="7" t="str">
        <f ca="1">IFERROR(__xludf.DUMMYFUNCTION("IFERROR(TEXT((REGEXEXTRACT($C317, L$4)),""00""), ""&lt;&gt;"")"),"04")</f>
        <v>04</v>
      </c>
      <c r="M317" s="7" t="str">
        <f ca="1">IFERROR(__xludf.DUMMYFUNCTION("IFERROR(TEXT((REGEXEXTRACT($C317, M$4)),""00""), ""&lt;&gt;"")"),"30")</f>
        <v>30</v>
      </c>
      <c r="N317" s="7" t="str">
        <f ca="1">IFERROR(__xludf.DUMMYFUNCTION("IFERROR(TEXT((REGEXEXTRACT($C317, N$4)),""00""), ""&lt;&gt;"")"),"30")</f>
        <v>30</v>
      </c>
      <c r="O317" s="7"/>
      <c r="P317" s="7" t="str">
        <f t="shared" ca="1" si="16"/>
        <v/>
      </c>
      <c r="Q317" s="7" t="str">
        <f t="shared" ca="1" si="17"/>
        <v/>
      </c>
      <c r="R317" s="7" t="str">
        <f t="shared" ca="1" si="18"/>
        <v/>
      </c>
      <c r="S317" s="7"/>
      <c r="T317" s="7" t="s">
        <v>367</v>
      </c>
      <c r="U317" s="7"/>
      <c r="V317" s="7"/>
      <c r="W317" s="7"/>
      <c r="X317" s="7"/>
      <c r="Y317" s="7"/>
      <c r="Z317" s="7"/>
      <c r="AA317" s="7"/>
      <c r="AB317" s="7"/>
    </row>
    <row r="318" spans="1:28" x14ac:dyDescent="0.2">
      <c r="A318" s="7" t="s">
        <v>151</v>
      </c>
      <c r="B318" s="8" t="str">
        <f ca="1">IFERROR(__xludf.DUMMYFUNCTION("IFERROR(REGEXEXTRACT($A318, B$4), ""&lt;&gt;"")"),"3D")</f>
        <v>3D</v>
      </c>
      <c r="C318" s="7" t="str">
        <f ca="1">IFERROR(__xludf.DUMMYFUNCTION("IFERROR(REGEXEXTRACT($A318, C$4), ""&lt;&gt;"")"),"01213530FFFFFFFF")</f>
        <v>01213530FFFFFFFF</v>
      </c>
      <c r="D318" s="7"/>
      <c r="E318" s="7" t="str">
        <f ca="1">IFERROR(__xludf.DUMMYFUNCTION("IFERROR(REGEXEXTRACT($C318, E$4), ""&lt;&gt;"")"),"01")</f>
        <v>01</v>
      </c>
      <c r="F318" s="7">
        <f ca="1">IFERROR(__xludf.DUMMYFUNCTION("IFERROR(HEX2DEC(REGEXEXTRACT($C318, F$4)), ""&lt;&gt;"")"),2)</f>
        <v>2</v>
      </c>
      <c r="G318" s="7">
        <f ca="1">IFERROR(__xludf.DUMMYFUNCTION("IFERROR(HEX2DEC(REGEXEXTRACT($C318, G$4)), ""&lt;&gt;"")"),1)</f>
        <v>1</v>
      </c>
      <c r="H318" s="7"/>
      <c r="I318" s="7" t="str">
        <f ca="1">IFERROR(__xludf.DUMMYFUNCTION("IFERROR(TEXT((REGEXEXTRACT($C318, I$4)),""00""), ""&lt;&gt;"")"),"35")</f>
        <v>35</v>
      </c>
      <c r="J318" s="7" t="str">
        <f ca="1">IFERROR(__xludf.DUMMYFUNCTION("IFERROR(TEXT((REGEXEXTRACT($C318, J$4)),""00""), ""&lt;&gt;"")"),"30")</f>
        <v>30</v>
      </c>
      <c r="K318" s="7" t="str">
        <f ca="1">IFERROR(__xludf.DUMMYFUNCTION("IFERROR(TEXT((REGEXEXTRACT($C318, K$4)),""00""), ""&lt;&gt;"")"),"FF")</f>
        <v>FF</v>
      </c>
      <c r="L318" s="7" t="str">
        <f ca="1">IFERROR(__xludf.DUMMYFUNCTION("IFERROR(TEXT((REGEXEXTRACT($C318, L$4)),""00""), ""&lt;&gt;"")"),"FF")</f>
        <v>FF</v>
      </c>
      <c r="M318" s="7" t="str">
        <f ca="1">IFERROR(__xludf.DUMMYFUNCTION("IFERROR(TEXT((REGEXEXTRACT($C318, M$4)),""00""), ""&lt;&gt;"")"),"FF")</f>
        <v>FF</v>
      </c>
      <c r="N318" s="7" t="str">
        <f ca="1">IFERROR(__xludf.DUMMYFUNCTION("IFERROR(TEXT((REGEXEXTRACT($C318, N$4)),""00""), ""&lt;&gt;"")"),"FF")</f>
        <v>FF</v>
      </c>
      <c r="O318" s="7"/>
      <c r="P318" s="7" t="str">
        <f t="shared" ca="1" si="16"/>
        <v/>
      </c>
      <c r="Q318" s="7" t="str">
        <f t="shared" ca="1" si="17"/>
        <v/>
      </c>
      <c r="R318" s="7" t="str">
        <f t="shared" ca="1" si="18"/>
        <v/>
      </c>
      <c r="S318" s="7"/>
      <c r="T318" s="7" t="s">
        <v>274</v>
      </c>
      <c r="U318" s="7"/>
      <c r="V318" s="7"/>
      <c r="W318" s="7"/>
      <c r="X318" s="7"/>
      <c r="Y318" s="7"/>
      <c r="Z318" s="7"/>
      <c r="AA318" s="7"/>
      <c r="AB318" s="7"/>
    </row>
    <row r="319" spans="1:28" x14ac:dyDescent="0.2">
      <c r="A319" s="7" t="s">
        <v>152</v>
      </c>
      <c r="B319" s="8" t="str">
        <f ca="1">IFERROR(__xludf.DUMMYFUNCTION("IFERROR(REGEXEXTRACT($A319, B$4), ""&lt;&gt;"")"),"3C")</f>
        <v>3C</v>
      </c>
      <c r="C319" s="7" t="str">
        <f ca="1">IFERROR(__xludf.DUMMYFUNCTION("IFERROR(REGEXEXTRACT($A319, C$4), ""&lt;&gt;"")"),"0103226804FFFFFF")</f>
        <v>0103226804FFFFFF</v>
      </c>
      <c r="D319" s="7"/>
      <c r="E319" s="7" t="str">
        <f ca="1">IFERROR(__xludf.DUMMYFUNCTION("IFERROR(REGEXEXTRACT($C319, E$4), ""&lt;&gt;"")"),"01")</f>
        <v>01</v>
      </c>
      <c r="F319" s="7">
        <f ca="1">IFERROR(__xludf.DUMMYFUNCTION("IFERROR(HEX2DEC(REGEXEXTRACT($C319, F$4)), ""&lt;&gt;"")"),0)</f>
        <v>0</v>
      </c>
      <c r="G319" s="7">
        <f ca="1">IFERROR(__xludf.DUMMYFUNCTION("IFERROR(HEX2DEC(REGEXEXTRACT($C319, G$4)), ""&lt;&gt;"")"),3)</f>
        <v>3</v>
      </c>
      <c r="H319" s="7"/>
      <c r="I319" s="7" t="str">
        <f ca="1">IFERROR(__xludf.DUMMYFUNCTION("IFERROR(TEXT((REGEXEXTRACT($C319, I$4)),""00""), ""&lt;&gt;"")"),"22")</f>
        <v>22</v>
      </c>
      <c r="J319" s="7" t="str">
        <f ca="1">IFERROR(__xludf.DUMMYFUNCTION("IFERROR(TEXT((REGEXEXTRACT($C319, J$4)),""00""), ""&lt;&gt;"")"),"68")</f>
        <v>68</v>
      </c>
      <c r="K319" s="7" t="str">
        <f ca="1">IFERROR(__xludf.DUMMYFUNCTION("IFERROR(TEXT((REGEXEXTRACT($C319, K$4)),""00""), ""&lt;&gt;"")"),"04")</f>
        <v>04</v>
      </c>
      <c r="L319" s="7" t="str">
        <f ca="1">IFERROR(__xludf.DUMMYFUNCTION("IFERROR(TEXT((REGEXEXTRACT($C319, L$4)),""00""), ""&lt;&gt;"")"),"FF")</f>
        <v>FF</v>
      </c>
      <c r="M319" s="7" t="str">
        <f ca="1">IFERROR(__xludf.DUMMYFUNCTION("IFERROR(TEXT((REGEXEXTRACT($C319, M$4)),""00""), ""&lt;&gt;"")"),"FF")</f>
        <v>FF</v>
      </c>
      <c r="N319" s="7" t="str">
        <f ca="1">IFERROR(__xludf.DUMMYFUNCTION("IFERROR(TEXT((REGEXEXTRACT($C319, N$4)),""00""), ""&lt;&gt;"")"),"FF")</f>
        <v>FF</v>
      </c>
      <c r="O319" s="7"/>
      <c r="P319" s="7" t="str">
        <f t="shared" ca="1" si="16"/>
        <v/>
      </c>
      <c r="Q319" s="7" t="str">
        <f t="shared" ca="1" si="17"/>
        <v/>
      </c>
      <c r="R319" s="7" t="str">
        <f t="shared" ca="1" si="18"/>
        <v/>
      </c>
      <c r="S319" s="7"/>
      <c r="T319" s="7" t="s">
        <v>368</v>
      </c>
      <c r="U319" s="7"/>
      <c r="V319" s="7"/>
      <c r="W319" s="7"/>
      <c r="X319" s="7"/>
      <c r="Y319" s="7"/>
      <c r="Z319" s="7"/>
      <c r="AA319" s="7"/>
      <c r="AB319" s="7"/>
    </row>
    <row r="320" spans="1:28" x14ac:dyDescent="0.2">
      <c r="A320" s="7" t="s">
        <v>153</v>
      </c>
      <c r="B320" s="8" t="str">
        <f ca="1">IFERROR(__xludf.DUMMYFUNCTION("IFERROR(REGEXEXTRACT($A320, B$4), ""&lt;&gt;"")"),"3D")</f>
        <v>3D</v>
      </c>
      <c r="C320" s="7" t="str">
        <f ca="1">IFERROR(__xludf.DUMMYFUNCTION("IFERROR(REGEXEXTRACT($A320, C$4), ""&lt;&gt;"")"),"0106626804483034")</f>
        <v>0106626804483034</v>
      </c>
      <c r="D320" s="7"/>
      <c r="E320" s="7" t="str">
        <f ca="1">IFERROR(__xludf.DUMMYFUNCTION("IFERROR(REGEXEXTRACT($C320, E$4), ""&lt;&gt;"")"),"01")</f>
        <v>01</v>
      </c>
      <c r="F320" s="7">
        <f ca="1">IFERROR(__xludf.DUMMYFUNCTION("IFERROR(HEX2DEC(REGEXEXTRACT($C320, F$4)), ""&lt;&gt;"")"),0)</f>
        <v>0</v>
      </c>
      <c r="G320" s="7">
        <f ca="1">IFERROR(__xludf.DUMMYFUNCTION("IFERROR(HEX2DEC(REGEXEXTRACT($C320, G$4)), ""&lt;&gt;"")"),6)</f>
        <v>6</v>
      </c>
      <c r="H320" s="7"/>
      <c r="I320" s="7" t="str">
        <f ca="1">IFERROR(__xludf.DUMMYFUNCTION("IFERROR(TEXT((REGEXEXTRACT($C320, I$4)),""00""), ""&lt;&gt;"")"),"62")</f>
        <v>62</v>
      </c>
      <c r="J320" s="7" t="str">
        <f ca="1">IFERROR(__xludf.DUMMYFUNCTION("IFERROR(TEXT((REGEXEXTRACT($C320, J$4)),""00""), ""&lt;&gt;"")"),"68")</f>
        <v>68</v>
      </c>
      <c r="K320" s="7" t="str">
        <f ca="1">IFERROR(__xludf.DUMMYFUNCTION("IFERROR(TEXT((REGEXEXTRACT($C320, K$4)),""00""), ""&lt;&gt;"")"),"04")</f>
        <v>04</v>
      </c>
      <c r="L320" s="7" t="str">
        <f ca="1">IFERROR(__xludf.DUMMYFUNCTION("IFERROR(TEXT((REGEXEXTRACT($C320, L$4)),""00""), ""&lt;&gt;"")"),"48")</f>
        <v>48</v>
      </c>
      <c r="M320" s="7" t="str">
        <f ca="1">IFERROR(__xludf.DUMMYFUNCTION("IFERROR(TEXT((REGEXEXTRACT($C320, M$4)),""00""), ""&lt;&gt;"")"),"30")</f>
        <v>30</v>
      </c>
      <c r="N320" s="7" t="str">
        <f ca="1">IFERROR(__xludf.DUMMYFUNCTION("IFERROR(TEXT((REGEXEXTRACT($C320, N$4)),""00""), ""&lt;&gt;"")"),"34")</f>
        <v>34</v>
      </c>
      <c r="O320" s="7"/>
      <c r="P320" s="7" t="str">
        <f t="shared" ca="1" si="16"/>
        <v/>
      </c>
      <c r="Q320" s="7" t="str">
        <f t="shared" ca="1" si="17"/>
        <v/>
      </c>
      <c r="R320" s="7" t="str">
        <f t="shared" ca="1" si="18"/>
        <v/>
      </c>
      <c r="S320" s="7"/>
      <c r="T320" s="7" t="s">
        <v>369</v>
      </c>
      <c r="U320" s="7"/>
      <c r="V320" s="7"/>
      <c r="W320" s="7"/>
      <c r="X320" s="7"/>
      <c r="Y320" s="7"/>
      <c r="Z320" s="7"/>
      <c r="AA320" s="7"/>
      <c r="AB320" s="7"/>
    </row>
    <row r="321" spans="1:28" x14ac:dyDescent="0.2">
      <c r="A321" s="7" t="s">
        <v>154</v>
      </c>
      <c r="B321" s="8" t="str">
        <f ca="1">IFERROR(__xludf.DUMMYFUNCTION("IFERROR(REGEXEXTRACT($A321, B$4), ""&lt;&gt;"")"),"3C")</f>
        <v>3C</v>
      </c>
      <c r="C321" s="7" t="str">
        <f ca="1">IFERROR(__xludf.DUMMYFUNCTION("IFERROR(REGEXEXTRACT($A321, C$4), ""&lt;&gt;"")"),"0103226A04FFFFFF")</f>
        <v>0103226A04FFFFFF</v>
      </c>
      <c r="D321" s="7"/>
      <c r="E321" s="7" t="str">
        <f ca="1">IFERROR(__xludf.DUMMYFUNCTION("IFERROR(REGEXEXTRACT($C321, E$4), ""&lt;&gt;"")"),"01")</f>
        <v>01</v>
      </c>
      <c r="F321" s="7">
        <f ca="1">IFERROR(__xludf.DUMMYFUNCTION("IFERROR(HEX2DEC(REGEXEXTRACT($C321, F$4)), ""&lt;&gt;"")"),0)</f>
        <v>0</v>
      </c>
      <c r="G321" s="7">
        <f ca="1">IFERROR(__xludf.DUMMYFUNCTION("IFERROR(HEX2DEC(REGEXEXTRACT($C321, G$4)), ""&lt;&gt;"")"),3)</f>
        <v>3</v>
      </c>
      <c r="H321" s="7"/>
      <c r="I321" s="7" t="str">
        <f ca="1">IFERROR(__xludf.DUMMYFUNCTION("IFERROR(TEXT((REGEXEXTRACT($C321, I$4)),""00""), ""&lt;&gt;"")"),"22")</f>
        <v>22</v>
      </c>
      <c r="J321" s="7" t="str">
        <f ca="1">IFERROR(__xludf.DUMMYFUNCTION("IFERROR(TEXT((REGEXEXTRACT($C321, J$4)),""00""), ""&lt;&gt;"")"),"6A")</f>
        <v>6A</v>
      </c>
      <c r="K321" s="7" t="str">
        <f ca="1">IFERROR(__xludf.DUMMYFUNCTION("IFERROR(TEXT((REGEXEXTRACT($C321, K$4)),""00""), ""&lt;&gt;"")"),"04")</f>
        <v>04</v>
      </c>
      <c r="L321" s="7" t="str">
        <f ca="1">IFERROR(__xludf.DUMMYFUNCTION("IFERROR(TEXT((REGEXEXTRACT($C321, L$4)),""00""), ""&lt;&gt;"")"),"FF")</f>
        <v>FF</v>
      </c>
      <c r="M321" s="7" t="str">
        <f ca="1">IFERROR(__xludf.DUMMYFUNCTION("IFERROR(TEXT((REGEXEXTRACT($C321, M$4)),""00""), ""&lt;&gt;"")"),"FF")</f>
        <v>FF</v>
      </c>
      <c r="N321" s="7" t="str">
        <f ca="1">IFERROR(__xludf.DUMMYFUNCTION("IFERROR(TEXT((REGEXEXTRACT($C321, N$4)),""00""), ""&lt;&gt;"")"),"FF")</f>
        <v>FF</v>
      </c>
      <c r="O321" s="7"/>
      <c r="P321" s="7" t="str">
        <f t="shared" ca="1" si="16"/>
        <v/>
      </c>
      <c r="Q321" s="7" t="str">
        <f t="shared" ca="1" si="17"/>
        <v/>
      </c>
      <c r="R321" s="7" t="str">
        <f t="shared" ca="1" si="18"/>
        <v/>
      </c>
      <c r="S321" s="7"/>
      <c r="T321" s="7" t="s">
        <v>370</v>
      </c>
      <c r="U321" s="7"/>
      <c r="V321" s="7"/>
      <c r="W321" s="7"/>
      <c r="X321" s="7"/>
      <c r="Y321" s="7"/>
      <c r="Z321" s="7"/>
      <c r="AA321" s="7"/>
      <c r="AB321" s="7"/>
    </row>
    <row r="322" spans="1:28" x14ac:dyDescent="0.2">
      <c r="A322" s="7" t="s">
        <v>155</v>
      </c>
      <c r="B322" s="8" t="str">
        <f ca="1">IFERROR(__xludf.DUMMYFUNCTION("IFERROR(REGEXEXTRACT($A322, B$4), ""&lt;&gt;"")"),"3D")</f>
        <v>3D</v>
      </c>
      <c r="C322" s="7" t="str">
        <f ca="1">IFERROR(__xludf.DUMMYFUNCTION("IFERROR(REGEXEXTRACT($A322, C$4), ""&lt;&gt;"")"),"011017626A043030")</f>
        <v>011017626A043030</v>
      </c>
      <c r="D322" s="7"/>
      <c r="E322" s="7" t="str">
        <f ca="1">IFERROR(__xludf.DUMMYFUNCTION("IFERROR(REGEXEXTRACT($C322, E$4), ""&lt;&gt;"")"),"01")</f>
        <v>01</v>
      </c>
      <c r="F322" s="7">
        <f ca="1">IFERROR(__xludf.DUMMYFUNCTION("IFERROR(HEX2DEC(REGEXEXTRACT($C322, F$4)), ""&lt;&gt;"")"),1)</f>
        <v>1</v>
      </c>
      <c r="G322" s="7">
        <f ca="1">IFERROR(__xludf.DUMMYFUNCTION("IFERROR(HEX2DEC(REGEXEXTRACT($C322, G$4)), ""&lt;&gt;"")"),0)</f>
        <v>0</v>
      </c>
      <c r="H322" s="7"/>
      <c r="I322" s="7" t="str">
        <f ca="1">IFERROR(__xludf.DUMMYFUNCTION("IFERROR(TEXT((REGEXEXTRACT($C322, I$4)),""00""), ""&lt;&gt;"")"),"17")</f>
        <v>17</v>
      </c>
      <c r="J322" s="7" t="str">
        <f ca="1">IFERROR(__xludf.DUMMYFUNCTION("IFERROR(TEXT((REGEXEXTRACT($C322, J$4)),""00""), ""&lt;&gt;"")"),"62")</f>
        <v>62</v>
      </c>
      <c r="K322" s="7" t="str">
        <f ca="1">IFERROR(__xludf.DUMMYFUNCTION("IFERROR(TEXT((REGEXEXTRACT($C322, K$4)),""00""), ""&lt;&gt;"")"),"6A")</f>
        <v>6A</v>
      </c>
      <c r="L322" s="7" t="str">
        <f ca="1">IFERROR(__xludf.DUMMYFUNCTION("IFERROR(TEXT((REGEXEXTRACT($C322, L$4)),""00""), ""&lt;&gt;"")"),"04")</f>
        <v>04</v>
      </c>
      <c r="M322" s="7" t="str">
        <f ca="1">IFERROR(__xludf.DUMMYFUNCTION("IFERROR(TEXT((REGEXEXTRACT($C322, M$4)),""00""), ""&lt;&gt;"")"),"30")</f>
        <v>30</v>
      </c>
      <c r="N322" s="7" t="str">
        <f ca="1">IFERROR(__xludf.DUMMYFUNCTION("IFERROR(TEXT((REGEXEXTRACT($C322, N$4)),""00""), ""&lt;&gt;"")"),"30")</f>
        <v>30</v>
      </c>
      <c r="O322" s="7"/>
      <c r="P322" s="7" t="str">
        <f t="shared" ca="1" si="16"/>
        <v/>
      </c>
      <c r="Q322" s="7" t="str">
        <f t="shared" ca="1" si="17"/>
        <v/>
      </c>
      <c r="R322" s="7" t="str">
        <f t="shared" ca="1" si="18"/>
        <v/>
      </c>
      <c r="S322" s="7"/>
      <c r="T322" s="7" t="s">
        <v>371</v>
      </c>
      <c r="U322" s="7"/>
      <c r="V322" s="7"/>
      <c r="W322" s="7"/>
      <c r="X322" s="7"/>
      <c r="Y322" s="7"/>
      <c r="Z322" s="7"/>
      <c r="AA322" s="7"/>
      <c r="AB322" s="7"/>
    </row>
    <row r="323" spans="1:28" x14ac:dyDescent="0.2">
      <c r="A323" s="7" t="s">
        <v>156</v>
      </c>
      <c r="B323" s="8" t="str">
        <f ca="1">IFERROR(__xludf.DUMMYFUNCTION("IFERROR(REGEXEXTRACT($A323, B$4), ""&lt;&gt;"")"),"3D")</f>
        <v>3D</v>
      </c>
      <c r="C323" s="7" t="str">
        <f ca="1">IFERROR(__xludf.DUMMYFUNCTION("IFERROR(REGEXEXTRACT($A323, C$4), ""&lt;&gt;"")"),"0121303030303936")</f>
        <v>0121303030303936</v>
      </c>
      <c r="D323" s="7"/>
      <c r="E323" s="7" t="str">
        <f ca="1">IFERROR(__xludf.DUMMYFUNCTION("IFERROR(REGEXEXTRACT($C323, E$4), ""&lt;&gt;"")"),"01")</f>
        <v>01</v>
      </c>
      <c r="F323" s="7">
        <f ca="1">IFERROR(__xludf.DUMMYFUNCTION("IFERROR(HEX2DEC(REGEXEXTRACT($C323, F$4)), ""&lt;&gt;"")"),2)</f>
        <v>2</v>
      </c>
      <c r="G323" s="7">
        <f ca="1">IFERROR(__xludf.DUMMYFUNCTION("IFERROR(HEX2DEC(REGEXEXTRACT($C323, G$4)), ""&lt;&gt;"")"),1)</f>
        <v>1</v>
      </c>
      <c r="H323" s="7"/>
      <c r="I323" s="7" t="str">
        <f ca="1">IFERROR(__xludf.DUMMYFUNCTION("IFERROR(TEXT((REGEXEXTRACT($C323, I$4)),""00""), ""&lt;&gt;"")"),"30")</f>
        <v>30</v>
      </c>
      <c r="J323" s="7" t="str">
        <f ca="1">IFERROR(__xludf.DUMMYFUNCTION("IFERROR(TEXT((REGEXEXTRACT($C323, J$4)),""00""), ""&lt;&gt;"")"),"30")</f>
        <v>30</v>
      </c>
      <c r="K323" s="7" t="str">
        <f ca="1">IFERROR(__xludf.DUMMYFUNCTION("IFERROR(TEXT((REGEXEXTRACT($C323, K$4)),""00""), ""&lt;&gt;"")"),"30")</f>
        <v>30</v>
      </c>
      <c r="L323" s="7" t="str">
        <f ca="1">IFERROR(__xludf.DUMMYFUNCTION("IFERROR(TEXT((REGEXEXTRACT($C323, L$4)),""00""), ""&lt;&gt;"")"),"30")</f>
        <v>30</v>
      </c>
      <c r="M323" s="7" t="str">
        <f ca="1">IFERROR(__xludf.DUMMYFUNCTION("IFERROR(TEXT((REGEXEXTRACT($C323, M$4)),""00""), ""&lt;&gt;"")"),"39")</f>
        <v>39</v>
      </c>
      <c r="N323" s="7" t="str">
        <f ca="1">IFERROR(__xludf.DUMMYFUNCTION("IFERROR(TEXT((REGEXEXTRACT($C323, N$4)),""00""), ""&lt;&gt;"")"),"36")</f>
        <v>36</v>
      </c>
      <c r="O323" s="7"/>
      <c r="P323" s="7" t="str">
        <f t="shared" ca="1" si="16"/>
        <v/>
      </c>
      <c r="Q323" s="7" t="str">
        <f t="shared" ca="1" si="17"/>
        <v/>
      </c>
      <c r="R323" s="7" t="str">
        <f t="shared" ca="1" si="18"/>
        <v/>
      </c>
      <c r="S323" s="7"/>
      <c r="T323" s="7" t="s">
        <v>274</v>
      </c>
      <c r="U323" s="7"/>
      <c r="V323" s="7"/>
      <c r="W323" s="7"/>
      <c r="X323" s="7"/>
      <c r="Y323" s="7"/>
      <c r="Z323" s="7"/>
      <c r="AA323" s="7"/>
      <c r="AB323" s="7"/>
    </row>
    <row r="324" spans="1:28" x14ac:dyDescent="0.2">
      <c r="A324" s="7" t="s">
        <v>157</v>
      </c>
      <c r="B324" s="8" t="str">
        <f ca="1">IFERROR(__xludf.DUMMYFUNCTION("IFERROR(REGEXEXTRACT($A324, B$4), ""&lt;&gt;"")"),"3D")</f>
        <v>3D</v>
      </c>
      <c r="C324" s="7" t="str">
        <f ca="1">IFERROR(__xludf.DUMMYFUNCTION("IFERROR(REGEXEXTRACT($A324, C$4), ""&lt;&gt;"")"),"012230303333355A")</f>
        <v>012230303333355A</v>
      </c>
      <c r="D324" s="7"/>
      <c r="E324" s="7" t="str">
        <f ca="1">IFERROR(__xludf.DUMMYFUNCTION("IFERROR(REGEXEXTRACT($C324, E$4), ""&lt;&gt;"")"),"01")</f>
        <v>01</v>
      </c>
      <c r="F324" s="7">
        <f ca="1">IFERROR(__xludf.DUMMYFUNCTION("IFERROR(HEX2DEC(REGEXEXTRACT($C324, F$4)), ""&lt;&gt;"")"),2)</f>
        <v>2</v>
      </c>
      <c r="G324" s="7">
        <f ca="1">IFERROR(__xludf.DUMMYFUNCTION("IFERROR(HEX2DEC(REGEXEXTRACT($C324, G$4)), ""&lt;&gt;"")"),2)</f>
        <v>2</v>
      </c>
      <c r="H324" s="7"/>
      <c r="I324" s="7" t="str">
        <f ca="1">IFERROR(__xludf.DUMMYFUNCTION("IFERROR(TEXT((REGEXEXTRACT($C324, I$4)),""00""), ""&lt;&gt;"")"),"30")</f>
        <v>30</v>
      </c>
      <c r="J324" s="7" t="str">
        <f ca="1">IFERROR(__xludf.DUMMYFUNCTION("IFERROR(TEXT((REGEXEXTRACT($C324, J$4)),""00""), ""&lt;&gt;"")"),"30")</f>
        <v>30</v>
      </c>
      <c r="K324" s="7" t="str">
        <f ca="1">IFERROR(__xludf.DUMMYFUNCTION("IFERROR(TEXT((REGEXEXTRACT($C324, K$4)),""00""), ""&lt;&gt;"")"),"33")</f>
        <v>33</v>
      </c>
      <c r="L324" s="7" t="str">
        <f ca="1">IFERROR(__xludf.DUMMYFUNCTION("IFERROR(TEXT((REGEXEXTRACT($C324, L$4)),""00""), ""&lt;&gt;"")"),"33")</f>
        <v>33</v>
      </c>
      <c r="M324" s="7" t="str">
        <f ca="1">IFERROR(__xludf.DUMMYFUNCTION("IFERROR(TEXT((REGEXEXTRACT($C324, M$4)),""00""), ""&lt;&gt;"")"),"35")</f>
        <v>35</v>
      </c>
      <c r="N324" s="7" t="str">
        <f ca="1">IFERROR(__xludf.DUMMYFUNCTION("IFERROR(TEXT((REGEXEXTRACT($C324, N$4)),""00""), ""&lt;&gt;"")"),"5A")</f>
        <v>5A</v>
      </c>
      <c r="O324" s="7"/>
      <c r="P324" s="7" t="str">
        <f t="shared" ca="1" si="16"/>
        <v/>
      </c>
      <c r="Q324" s="7" t="str">
        <f t="shared" ca="1" si="17"/>
        <v/>
      </c>
      <c r="R324" s="7" t="str">
        <f t="shared" ca="1" si="18"/>
        <v/>
      </c>
      <c r="S324" s="7"/>
      <c r="T324" s="7" t="s">
        <v>274</v>
      </c>
      <c r="U324" s="7"/>
      <c r="V324" s="7"/>
      <c r="W324" s="7"/>
      <c r="X324" s="7"/>
      <c r="Y324" s="7"/>
      <c r="Z324" s="7"/>
      <c r="AA324" s="7"/>
      <c r="AB324" s="7"/>
    </row>
    <row r="325" spans="1:28" x14ac:dyDescent="0.2">
      <c r="A325" s="7" t="s">
        <v>158</v>
      </c>
      <c r="B325" s="8" t="str">
        <f ca="1">IFERROR(__xludf.DUMMYFUNCTION("IFERROR(REGEXEXTRACT($A325, B$4), ""&lt;&gt;"")"),"3D")</f>
        <v>3D</v>
      </c>
      <c r="C325" s="7" t="str">
        <f ca="1">IFERROR(__xludf.DUMMYFUNCTION("IFERROR(REGEXEXTRACT($A325, C$4), ""&lt;&gt;"")"),"0123334349353032")</f>
        <v>0123334349353032</v>
      </c>
      <c r="D325" s="7"/>
      <c r="E325" s="7" t="str">
        <f ca="1">IFERROR(__xludf.DUMMYFUNCTION("IFERROR(REGEXEXTRACT($C325, E$4), ""&lt;&gt;"")"),"01")</f>
        <v>01</v>
      </c>
      <c r="F325" s="7">
        <f ca="1">IFERROR(__xludf.DUMMYFUNCTION("IFERROR(HEX2DEC(REGEXEXTRACT($C325, F$4)), ""&lt;&gt;"")"),2)</f>
        <v>2</v>
      </c>
      <c r="G325" s="7">
        <f ca="1">IFERROR(__xludf.DUMMYFUNCTION("IFERROR(HEX2DEC(REGEXEXTRACT($C325, G$4)), ""&lt;&gt;"")"),3)</f>
        <v>3</v>
      </c>
      <c r="H325" s="7"/>
      <c r="I325" s="7" t="str">
        <f ca="1">IFERROR(__xludf.DUMMYFUNCTION("IFERROR(TEXT((REGEXEXTRACT($C325, I$4)),""00""), ""&lt;&gt;"")"),"33")</f>
        <v>33</v>
      </c>
      <c r="J325" s="7" t="str">
        <f ca="1">IFERROR(__xludf.DUMMYFUNCTION("IFERROR(TEXT((REGEXEXTRACT($C325, J$4)),""00""), ""&lt;&gt;"")"),"43")</f>
        <v>43</v>
      </c>
      <c r="K325" s="7" t="str">
        <f ca="1">IFERROR(__xludf.DUMMYFUNCTION("IFERROR(TEXT((REGEXEXTRACT($C325, K$4)),""00""), ""&lt;&gt;"")"),"49")</f>
        <v>49</v>
      </c>
      <c r="L325" s="7" t="str">
        <f ca="1">IFERROR(__xludf.DUMMYFUNCTION("IFERROR(TEXT((REGEXEXTRACT($C325, L$4)),""00""), ""&lt;&gt;"")"),"35")</f>
        <v>35</v>
      </c>
      <c r="M325" s="7" t="str">
        <f ca="1">IFERROR(__xludf.DUMMYFUNCTION("IFERROR(TEXT((REGEXEXTRACT($C325, M$4)),""00""), ""&lt;&gt;"")"),"30")</f>
        <v>30</v>
      </c>
      <c r="N325" s="7" t="str">
        <f ca="1">IFERROR(__xludf.DUMMYFUNCTION("IFERROR(TEXT((REGEXEXTRACT($C325, N$4)),""00""), ""&lt;&gt;"")"),"32")</f>
        <v>32</v>
      </c>
      <c r="O325" s="7"/>
      <c r="P325" s="7" t="str">
        <f t="shared" ca="1" si="16"/>
        <v/>
      </c>
      <c r="Q325" s="7" t="str">
        <f t="shared" ca="1" si="17"/>
        <v/>
      </c>
      <c r="R325" s="7" t="str">
        <f t="shared" ca="1" si="18"/>
        <v/>
      </c>
      <c r="S325" s="7"/>
      <c r="T325" s="7" t="s">
        <v>274</v>
      </c>
      <c r="U325" s="7"/>
      <c r="V325" s="7"/>
      <c r="W325" s="7"/>
      <c r="X325" s="7"/>
      <c r="Y325" s="7"/>
      <c r="Z325" s="7"/>
      <c r="AA325" s="7"/>
      <c r="AB325" s="7"/>
    </row>
    <row r="326" spans="1:28" x14ac:dyDescent="0.2">
      <c r="A326" s="7" t="s">
        <v>110</v>
      </c>
      <c r="B326" s="8" t="str">
        <f ca="1">IFERROR(__xludf.DUMMYFUNCTION("IFERROR(REGEXEXTRACT($A326, B$4), ""&lt;&gt;"")"),"3C")</f>
        <v>3C</v>
      </c>
      <c r="C326" s="7" t="str">
        <f ca="1">IFERROR(__xludf.DUMMYFUNCTION("IFERROR(REGEXEXTRACT($A326, C$4), ""&lt;&gt;"")"),"0103226004FFFFFF")</f>
        <v>0103226004FFFFFF</v>
      </c>
      <c r="D326" s="7"/>
      <c r="E326" s="7" t="str">
        <f ca="1">IFERROR(__xludf.DUMMYFUNCTION("IFERROR(REGEXEXTRACT($C326, E$4), ""&lt;&gt;"")"),"01")</f>
        <v>01</v>
      </c>
      <c r="F326" s="7">
        <f ca="1">IFERROR(__xludf.DUMMYFUNCTION("IFERROR(HEX2DEC(REGEXEXTRACT($C326, F$4)), ""&lt;&gt;"")"),0)</f>
        <v>0</v>
      </c>
      <c r="G326" s="7">
        <f ca="1">IFERROR(__xludf.DUMMYFUNCTION("IFERROR(HEX2DEC(REGEXEXTRACT($C326, G$4)), ""&lt;&gt;"")"),3)</f>
        <v>3</v>
      </c>
      <c r="H326" s="7"/>
      <c r="I326" s="7" t="str">
        <f ca="1">IFERROR(__xludf.DUMMYFUNCTION("IFERROR(TEXT((REGEXEXTRACT($C326, I$4)),""00""), ""&lt;&gt;"")"),"22")</f>
        <v>22</v>
      </c>
      <c r="J326" s="7" t="str">
        <f ca="1">IFERROR(__xludf.DUMMYFUNCTION("IFERROR(TEXT((REGEXEXTRACT($C326, J$4)),""00""), ""&lt;&gt;"")"),"60")</f>
        <v>60</v>
      </c>
      <c r="K326" s="7" t="str">
        <f ca="1">IFERROR(__xludf.DUMMYFUNCTION("IFERROR(TEXT((REGEXEXTRACT($C326, K$4)),""00""), ""&lt;&gt;"")"),"04")</f>
        <v>04</v>
      </c>
      <c r="L326" s="7" t="str">
        <f ca="1">IFERROR(__xludf.DUMMYFUNCTION("IFERROR(TEXT((REGEXEXTRACT($C326, L$4)),""00""), ""&lt;&gt;"")"),"FF")</f>
        <v>FF</v>
      </c>
      <c r="M326" s="7" t="str">
        <f ca="1">IFERROR(__xludf.DUMMYFUNCTION("IFERROR(TEXT((REGEXEXTRACT($C326, M$4)),""00""), ""&lt;&gt;"")"),"FF")</f>
        <v>FF</v>
      </c>
      <c r="N326" s="7" t="str">
        <f ca="1">IFERROR(__xludf.DUMMYFUNCTION("IFERROR(TEXT((REGEXEXTRACT($C326, N$4)),""00""), ""&lt;&gt;"")"),"FF")</f>
        <v>FF</v>
      </c>
      <c r="O326" s="7"/>
      <c r="P326" s="7" t="str">
        <f t="shared" ca="1" si="16"/>
        <v/>
      </c>
      <c r="Q326" s="7" t="str">
        <f t="shared" ca="1" si="17"/>
        <v/>
      </c>
      <c r="R326" s="7" t="str">
        <f t="shared" ca="1" si="18"/>
        <v/>
      </c>
      <c r="S326" s="7"/>
      <c r="T326" s="7" t="s">
        <v>344</v>
      </c>
      <c r="U326" s="7"/>
      <c r="V326" s="7"/>
      <c r="W326" s="7"/>
      <c r="X326" s="7"/>
      <c r="Y326" s="7"/>
      <c r="Z326" s="7"/>
      <c r="AA326" s="7"/>
      <c r="AB326" s="7"/>
    </row>
    <row r="327" spans="1:28" x14ac:dyDescent="0.2">
      <c r="A327" s="7" t="s">
        <v>111</v>
      </c>
      <c r="B327" s="8" t="str">
        <f ca="1">IFERROR(__xludf.DUMMYFUNCTION("IFERROR(REGEXEXTRACT($A327, B$4), ""&lt;&gt;"")"),"3D")</f>
        <v>3D</v>
      </c>
      <c r="C327" s="7" t="str">
        <f ca="1">IFERROR(__xludf.DUMMYFUNCTION("IFERROR(REGEXEXTRACT($A327, C$4), ""&lt;&gt;"")"),"0106626004250000")</f>
        <v>0106626004250000</v>
      </c>
      <c r="D327" s="7"/>
      <c r="E327" s="7" t="str">
        <f ca="1">IFERROR(__xludf.DUMMYFUNCTION("IFERROR(REGEXEXTRACT($C327, E$4), ""&lt;&gt;"")"),"01")</f>
        <v>01</v>
      </c>
      <c r="F327" s="7">
        <f ca="1">IFERROR(__xludf.DUMMYFUNCTION("IFERROR(HEX2DEC(REGEXEXTRACT($C327, F$4)), ""&lt;&gt;"")"),0)</f>
        <v>0</v>
      </c>
      <c r="G327" s="7">
        <f ca="1">IFERROR(__xludf.DUMMYFUNCTION("IFERROR(HEX2DEC(REGEXEXTRACT($C327, G$4)), ""&lt;&gt;"")"),6)</f>
        <v>6</v>
      </c>
      <c r="H327" s="7"/>
      <c r="I327" s="7" t="str">
        <f ca="1">IFERROR(__xludf.DUMMYFUNCTION("IFERROR(TEXT((REGEXEXTRACT($C327, I$4)),""00""), ""&lt;&gt;"")"),"62")</f>
        <v>62</v>
      </c>
      <c r="J327" s="7" t="str">
        <f ca="1">IFERROR(__xludf.DUMMYFUNCTION("IFERROR(TEXT((REGEXEXTRACT($C327, J$4)),""00""), ""&lt;&gt;"")"),"60")</f>
        <v>60</v>
      </c>
      <c r="K327" s="7" t="str">
        <f ca="1">IFERROR(__xludf.DUMMYFUNCTION("IFERROR(TEXT((REGEXEXTRACT($C327, K$4)),""00""), ""&lt;&gt;"")"),"04")</f>
        <v>04</v>
      </c>
      <c r="L327" s="7" t="str">
        <f ca="1">IFERROR(__xludf.DUMMYFUNCTION("IFERROR(TEXT((REGEXEXTRACT($C327, L$4)),""00""), ""&lt;&gt;"")"),"25")</f>
        <v>25</v>
      </c>
      <c r="M327" s="7" t="str">
        <f ca="1">IFERROR(__xludf.DUMMYFUNCTION("IFERROR(TEXT((REGEXEXTRACT($C327, M$4)),""00""), ""&lt;&gt;"")"),"00")</f>
        <v>00</v>
      </c>
      <c r="N327" s="7" t="str">
        <f ca="1">IFERROR(__xludf.DUMMYFUNCTION("IFERROR(TEXT((REGEXEXTRACT($C327, N$4)),""00""), ""&lt;&gt;"")"),"00")</f>
        <v>00</v>
      </c>
      <c r="O327" s="7"/>
      <c r="P327" s="7" t="str">
        <f t="shared" ca="1" si="16"/>
        <v/>
      </c>
      <c r="Q327" s="7" t="str">
        <f t="shared" ca="1" si="17"/>
        <v/>
      </c>
      <c r="R327" s="7" t="str">
        <f t="shared" ca="1" si="18"/>
        <v/>
      </c>
      <c r="S327" s="7"/>
      <c r="T327" s="7" t="s">
        <v>345</v>
      </c>
      <c r="U327" s="7"/>
      <c r="V327" s="7"/>
      <c r="W327" s="7"/>
      <c r="X327" s="7"/>
      <c r="Y327" s="7"/>
      <c r="Z327" s="7"/>
      <c r="AA327" s="7"/>
      <c r="AB327" s="7"/>
    </row>
    <row r="328" spans="1:28" x14ac:dyDescent="0.2">
      <c r="A328" s="7" t="s">
        <v>159</v>
      </c>
      <c r="B328" s="8" t="str">
        <f ca="1">IFERROR(__xludf.DUMMYFUNCTION("IFERROR(REGEXEXTRACT($A328, B$4), ""&lt;&gt;"")"),"3C")</f>
        <v>3C</v>
      </c>
      <c r="C328" s="7" t="str">
        <f ca="1">IFERROR(__xludf.DUMMYFUNCTION("IFERROR(REGEXEXTRACT($A328, C$4), ""&lt;&gt;"")"),"0103226E04FFFFFF")</f>
        <v>0103226E04FFFFFF</v>
      </c>
      <c r="D328" s="7"/>
      <c r="E328" s="7" t="str">
        <f ca="1">IFERROR(__xludf.DUMMYFUNCTION("IFERROR(REGEXEXTRACT($C328, E$4), ""&lt;&gt;"")"),"01")</f>
        <v>01</v>
      </c>
      <c r="F328" s="7">
        <f ca="1">IFERROR(__xludf.DUMMYFUNCTION("IFERROR(HEX2DEC(REGEXEXTRACT($C328, F$4)), ""&lt;&gt;"")"),0)</f>
        <v>0</v>
      </c>
      <c r="G328" s="7">
        <f ca="1">IFERROR(__xludf.DUMMYFUNCTION("IFERROR(HEX2DEC(REGEXEXTRACT($C328, G$4)), ""&lt;&gt;"")"),3)</f>
        <v>3</v>
      </c>
      <c r="H328" s="7"/>
      <c r="I328" s="7" t="str">
        <f ca="1">IFERROR(__xludf.DUMMYFUNCTION("IFERROR(TEXT((REGEXEXTRACT($C328, I$4)),""00""), ""&lt;&gt;"")"),"22")</f>
        <v>22</v>
      </c>
      <c r="J328" s="7" t="str">
        <f ca="1">IFERROR(__xludf.DUMMYFUNCTION("IFERROR(TEXT((REGEXEXTRACT($C328, J$4)),""00""), ""&lt;&gt;"")"),"6E")</f>
        <v>6E</v>
      </c>
      <c r="K328" s="7" t="str">
        <f ca="1">IFERROR(__xludf.DUMMYFUNCTION("IFERROR(TEXT((REGEXEXTRACT($C328, K$4)),""00""), ""&lt;&gt;"")"),"04")</f>
        <v>04</v>
      </c>
      <c r="L328" s="7" t="str">
        <f ca="1">IFERROR(__xludf.DUMMYFUNCTION("IFERROR(TEXT((REGEXEXTRACT($C328, L$4)),""00""), ""&lt;&gt;"")"),"FF")</f>
        <v>FF</v>
      </c>
      <c r="M328" s="7" t="str">
        <f ca="1">IFERROR(__xludf.DUMMYFUNCTION("IFERROR(TEXT((REGEXEXTRACT($C328, M$4)),""00""), ""&lt;&gt;"")"),"FF")</f>
        <v>FF</v>
      </c>
      <c r="N328" s="7" t="str">
        <f ca="1">IFERROR(__xludf.DUMMYFUNCTION("IFERROR(TEXT((REGEXEXTRACT($C328, N$4)),""00""), ""&lt;&gt;"")"),"FF")</f>
        <v>FF</v>
      </c>
      <c r="O328" s="7"/>
      <c r="P328" s="7" t="str">
        <f t="shared" ca="1" si="16"/>
        <v/>
      </c>
      <c r="Q328" s="7" t="str">
        <f t="shared" ca="1" si="17"/>
        <v/>
      </c>
      <c r="R328" s="7" t="str">
        <f t="shared" ca="1" si="18"/>
        <v/>
      </c>
      <c r="S328" s="7"/>
      <c r="T328" s="7" t="s">
        <v>372</v>
      </c>
      <c r="U328" s="7"/>
      <c r="V328" s="7"/>
      <c r="W328" s="7"/>
      <c r="X328" s="7"/>
      <c r="Y328" s="7"/>
      <c r="Z328" s="7"/>
      <c r="AA328" s="7"/>
      <c r="AB328" s="7"/>
    </row>
    <row r="329" spans="1:28" x14ac:dyDescent="0.2">
      <c r="A329" s="7" t="s">
        <v>160</v>
      </c>
      <c r="B329" s="8" t="str">
        <f ca="1">IFERROR(__xludf.DUMMYFUNCTION("IFERROR(REGEXEXTRACT($A329, B$4), ""&lt;&gt;"")"),"3D")</f>
        <v>3D</v>
      </c>
      <c r="C329" s="7" t="str">
        <f ca="1">IFERROR(__xludf.DUMMYFUNCTION("IFERROR(REGEXEXTRACT($A329, C$4), ""&lt;&gt;"")"),"01101A626E044758")</f>
        <v>01101A626E044758</v>
      </c>
      <c r="D329" s="7"/>
      <c r="E329" s="7" t="str">
        <f ca="1">IFERROR(__xludf.DUMMYFUNCTION("IFERROR(REGEXEXTRACT($C329, E$4), ""&lt;&gt;"")"),"01")</f>
        <v>01</v>
      </c>
      <c r="F329" s="7">
        <f ca="1">IFERROR(__xludf.DUMMYFUNCTION("IFERROR(HEX2DEC(REGEXEXTRACT($C329, F$4)), ""&lt;&gt;"")"),1)</f>
        <v>1</v>
      </c>
      <c r="G329" s="7">
        <f ca="1">IFERROR(__xludf.DUMMYFUNCTION("IFERROR(HEX2DEC(REGEXEXTRACT($C329, G$4)), ""&lt;&gt;"")"),0)</f>
        <v>0</v>
      </c>
      <c r="H329" s="7"/>
      <c r="I329" s="7" t="str">
        <f ca="1">IFERROR(__xludf.DUMMYFUNCTION("IFERROR(TEXT((REGEXEXTRACT($C329, I$4)),""00""), ""&lt;&gt;"")"),"1A")</f>
        <v>1A</v>
      </c>
      <c r="J329" s="7" t="str">
        <f ca="1">IFERROR(__xludf.DUMMYFUNCTION("IFERROR(TEXT((REGEXEXTRACT($C329, J$4)),""00""), ""&lt;&gt;"")"),"62")</f>
        <v>62</v>
      </c>
      <c r="K329" s="7" t="str">
        <f ca="1">IFERROR(__xludf.DUMMYFUNCTION("IFERROR(TEXT((REGEXEXTRACT($C329, K$4)),""00""), ""&lt;&gt;"")"),"6E")</f>
        <v>6E</v>
      </c>
      <c r="L329" s="7" t="str">
        <f ca="1">IFERROR(__xludf.DUMMYFUNCTION("IFERROR(TEXT((REGEXEXTRACT($C329, L$4)),""00""), ""&lt;&gt;"")"),"04")</f>
        <v>04</v>
      </c>
      <c r="M329" s="7" t="str">
        <f ca="1">IFERROR(__xludf.DUMMYFUNCTION("IFERROR(TEXT((REGEXEXTRACT($C329, M$4)),""00""), ""&lt;&gt;"")"),"47")</f>
        <v>47</v>
      </c>
      <c r="N329" s="7" t="str">
        <f ca="1">IFERROR(__xludf.DUMMYFUNCTION("IFERROR(TEXT((REGEXEXTRACT($C329, N$4)),""00""), ""&lt;&gt;"")"),"58")</f>
        <v>58</v>
      </c>
      <c r="O329" s="7"/>
      <c r="P329" s="7" t="str">
        <f t="shared" ca="1" si="16"/>
        <v/>
      </c>
      <c r="Q329" s="7" t="str">
        <f t="shared" ca="1" si="17"/>
        <v/>
      </c>
      <c r="R329" s="7" t="str">
        <f t="shared" ca="1" si="18"/>
        <v/>
      </c>
      <c r="S329" s="7"/>
      <c r="T329" s="7" t="s">
        <v>373</v>
      </c>
      <c r="U329" s="7"/>
      <c r="V329" s="7"/>
      <c r="W329" s="7"/>
      <c r="X329" s="7"/>
      <c r="Y329" s="7"/>
      <c r="Z329" s="7"/>
      <c r="AA329" s="7"/>
      <c r="AB329" s="7"/>
    </row>
    <row r="330" spans="1:28" x14ac:dyDescent="0.2">
      <c r="A330" s="7" t="s">
        <v>161</v>
      </c>
      <c r="B330" s="8" t="str">
        <f ca="1">IFERROR(__xludf.DUMMYFUNCTION("IFERROR(REGEXEXTRACT($A330, B$4), ""&lt;&gt;"")"),"3D")</f>
        <v>3D</v>
      </c>
      <c r="C330" s="7" t="str">
        <f ca="1">IFERROR(__xludf.DUMMYFUNCTION("IFERROR(REGEXEXTRACT($A330, C$4), ""&lt;&gt;"")"),"0121312D47583131")</f>
        <v>0121312D47583131</v>
      </c>
      <c r="D330" s="7"/>
      <c r="E330" s="7" t="str">
        <f ca="1">IFERROR(__xludf.DUMMYFUNCTION("IFERROR(REGEXEXTRACT($C330, E$4), ""&lt;&gt;"")"),"01")</f>
        <v>01</v>
      </c>
      <c r="F330" s="7">
        <f ca="1">IFERROR(__xludf.DUMMYFUNCTION("IFERROR(HEX2DEC(REGEXEXTRACT($C330, F$4)), ""&lt;&gt;"")"),2)</f>
        <v>2</v>
      </c>
      <c r="G330" s="7">
        <f ca="1">IFERROR(__xludf.DUMMYFUNCTION("IFERROR(HEX2DEC(REGEXEXTRACT($C330, G$4)), ""&lt;&gt;"")"),1)</f>
        <v>1</v>
      </c>
      <c r="H330" s="7"/>
      <c r="I330" s="7" t="str">
        <f ca="1">IFERROR(__xludf.DUMMYFUNCTION("IFERROR(TEXT((REGEXEXTRACT($C330, I$4)),""00""), ""&lt;&gt;"")"),"31")</f>
        <v>31</v>
      </c>
      <c r="J330" s="7" t="str">
        <f ca="1">IFERROR(__xludf.DUMMYFUNCTION("IFERROR(TEXT((REGEXEXTRACT($C330, J$4)),""00""), ""&lt;&gt;"")"),"2D")</f>
        <v>2D</v>
      </c>
      <c r="K330" s="7" t="str">
        <f ca="1">IFERROR(__xludf.DUMMYFUNCTION("IFERROR(TEXT((REGEXEXTRACT($C330, K$4)),""00""), ""&lt;&gt;"")"),"47")</f>
        <v>47</v>
      </c>
      <c r="L330" s="7" t="str">
        <f ca="1">IFERROR(__xludf.DUMMYFUNCTION("IFERROR(TEXT((REGEXEXTRACT($C330, L$4)),""00""), ""&lt;&gt;"")"),"58")</f>
        <v>58</v>
      </c>
      <c r="M330" s="7" t="str">
        <f ca="1">IFERROR(__xludf.DUMMYFUNCTION("IFERROR(TEXT((REGEXEXTRACT($C330, M$4)),""00""), ""&lt;&gt;"")"),"31")</f>
        <v>31</v>
      </c>
      <c r="N330" s="7" t="str">
        <f ca="1">IFERROR(__xludf.DUMMYFUNCTION("IFERROR(TEXT((REGEXEXTRACT($C330, N$4)),""00""), ""&lt;&gt;"")"),"31")</f>
        <v>31</v>
      </c>
      <c r="O330" s="7"/>
      <c r="P330" s="7" t="str">
        <f t="shared" ca="1" si="16"/>
        <v/>
      </c>
      <c r="Q330" s="7" t="str">
        <f t="shared" ca="1" si="17"/>
        <v/>
      </c>
      <c r="R330" s="7" t="str">
        <f t="shared" ca="1" si="18"/>
        <v/>
      </c>
      <c r="S330" s="7"/>
      <c r="T330" s="1" t="e">
        <f t="array" aca="1" ref="T330" ca="1">JOIN("", CHAR(HEX2DEC(MID(T329, 2 + _xludf.SEQUENCE(LEN(T329)/2 - 2)*2-1, 2))))</f>
        <v>#NAME?</v>
      </c>
      <c r="U330" s="7"/>
      <c r="V330" s="7"/>
      <c r="W330" s="7"/>
      <c r="X330" s="7"/>
      <c r="Y330" s="7"/>
      <c r="Z330" s="7"/>
      <c r="AA330" s="7"/>
      <c r="AB330" s="7"/>
    </row>
    <row r="331" spans="1:28" x14ac:dyDescent="0.2">
      <c r="A331" s="7" t="s">
        <v>162</v>
      </c>
      <c r="B331" s="8" t="str">
        <f ca="1">IFERROR(__xludf.DUMMYFUNCTION("IFERROR(REGEXEXTRACT($A331, B$4), ""&lt;&gt;"")"),"3D")</f>
        <v>3D</v>
      </c>
      <c r="C331" s="7" t="str">
        <f ca="1">IFERROR(__xludf.DUMMYFUNCTION("IFERROR(REGEXEXTRACT($A331, C$4), ""&lt;&gt;"")"),"0122332E30332E31")</f>
        <v>0122332E30332E31</v>
      </c>
      <c r="D331" s="7"/>
      <c r="E331" s="7" t="str">
        <f ca="1">IFERROR(__xludf.DUMMYFUNCTION("IFERROR(REGEXEXTRACT($C331, E$4), ""&lt;&gt;"")"),"01")</f>
        <v>01</v>
      </c>
      <c r="F331" s="7">
        <f ca="1">IFERROR(__xludf.DUMMYFUNCTION("IFERROR(HEX2DEC(REGEXEXTRACT($C331, F$4)), ""&lt;&gt;"")"),2)</f>
        <v>2</v>
      </c>
      <c r="G331" s="7">
        <f ca="1">IFERROR(__xludf.DUMMYFUNCTION("IFERROR(HEX2DEC(REGEXEXTRACT($C331, G$4)), ""&lt;&gt;"")"),2)</f>
        <v>2</v>
      </c>
      <c r="H331" s="7"/>
      <c r="I331" s="7" t="str">
        <f ca="1">IFERROR(__xludf.DUMMYFUNCTION("IFERROR(TEXT((REGEXEXTRACT($C331, I$4)),""00""), ""&lt;&gt;"")"),"33")</f>
        <v>33</v>
      </c>
      <c r="J331" s="7" t="str">
        <f ca="1">IFERROR(__xludf.DUMMYFUNCTION("IFERROR(TEXT((REGEXEXTRACT($C331, J$4)),""00""), ""&lt;&gt;"")"),"2E")</f>
        <v>2E</v>
      </c>
      <c r="K331" s="7" t="str">
        <f ca="1">IFERROR(__xludf.DUMMYFUNCTION("IFERROR(TEXT((REGEXEXTRACT($C331, K$4)),""00""), ""&lt;&gt;"")"),"30")</f>
        <v>30</v>
      </c>
      <c r="L331" s="7" t="str">
        <f ca="1">IFERROR(__xludf.DUMMYFUNCTION("IFERROR(TEXT((REGEXEXTRACT($C331, L$4)),""00""), ""&lt;&gt;"")"),"33")</f>
        <v>33</v>
      </c>
      <c r="M331" s="7" t="str">
        <f ca="1">IFERROR(__xludf.DUMMYFUNCTION("IFERROR(TEXT((REGEXEXTRACT($C331, M$4)),""00""), ""&lt;&gt;"")"),"2E")</f>
        <v>2E</v>
      </c>
      <c r="N331" s="7" t="str">
        <f ca="1">IFERROR(__xludf.DUMMYFUNCTION("IFERROR(TEXT((REGEXEXTRACT($C331, N$4)),""00""), ""&lt;&gt;"")"),"31")</f>
        <v>31</v>
      </c>
      <c r="O331" s="7"/>
      <c r="P331" s="7" t="str">
        <f t="shared" ca="1" si="16"/>
        <v/>
      </c>
      <c r="Q331" s="7" t="str">
        <f t="shared" ca="1" si="17"/>
        <v/>
      </c>
      <c r="R331" s="7" t="str">
        <f t="shared" ca="1" si="18"/>
        <v/>
      </c>
      <c r="S331" s="7"/>
      <c r="U331" s="7"/>
      <c r="V331" s="7"/>
      <c r="W331" s="7"/>
      <c r="X331" s="7"/>
      <c r="Y331" s="7"/>
      <c r="Z331" s="7"/>
      <c r="AA331" s="7"/>
      <c r="AB331" s="7"/>
    </row>
    <row r="332" spans="1:28" x14ac:dyDescent="0.2">
      <c r="A332" s="7" t="s">
        <v>163</v>
      </c>
      <c r="B332" s="8" t="str">
        <f ca="1">IFERROR(__xludf.DUMMYFUNCTION("IFERROR(REGEXEXTRACT($A332, B$4), ""&lt;&gt;"")"),"3D")</f>
        <v>3D</v>
      </c>
      <c r="C332" s="7" t="str">
        <f ca="1">IFERROR(__xludf.DUMMYFUNCTION("IFERROR(REGEXEXTRACT($A332, C$4), ""&lt;&gt;"")"),"0123373030303133")</f>
        <v>0123373030303133</v>
      </c>
      <c r="D332" s="7"/>
      <c r="E332" s="7" t="str">
        <f ca="1">IFERROR(__xludf.DUMMYFUNCTION("IFERROR(REGEXEXTRACT($C332, E$4), ""&lt;&gt;"")"),"01")</f>
        <v>01</v>
      </c>
      <c r="F332" s="7">
        <f ca="1">IFERROR(__xludf.DUMMYFUNCTION("IFERROR(HEX2DEC(REGEXEXTRACT($C332, F$4)), ""&lt;&gt;"")"),2)</f>
        <v>2</v>
      </c>
      <c r="G332" s="7">
        <f ca="1">IFERROR(__xludf.DUMMYFUNCTION("IFERROR(HEX2DEC(REGEXEXTRACT($C332, G$4)), ""&lt;&gt;"")"),3)</f>
        <v>3</v>
      </c>
      <c r="H332" s="7"/>
      <c r="I332" s="7" t="str">
        <f ca="1">IFERROR(__xludf.DUMMYFUNCTION("IFERROR(TEXT((REGEXEXTRACT($C332, I$4)),""00""), ""&lt;&gt;"")"),"37")</f>
        <v>37</v>
      </c>
      <c r="J332" s="7" t="str">
        <f ca="1">IFERROR(__xludf.DUMMYFUNCTION("IFERROR(TEXT((REGEXEXTRACT($C332, J$4)),""00""), ""&lt;&gt;"")"),"30")</f>
        <v>30</v>
      </c>
      <c r="K332" s="7" t="str">
        <f ca="1">IFERROR(__xludf.DUMMYFUNCTION("IFERROR(TEXT((REGEXEXTRACT($C332, K$4)),""00""), ""&lt;&gt;"")"),"30")</f>
        <v>30</v>
      </c>
      <c r="L332" s="7" t="str">
        <f ca="1">IFERROR(__xludf.DUMMYFUNCTION("IFERROR(TEXT((REGEXEXTRACT($C332, L$4)),""00""), ""&lt;&gt;"")"),"30")</f>
        <v>30</v>
      </c>
      <c r="M332" s="7" t="str">
        <f ca="1">IFERROR(__xludf.DUMMYFUNCTION("IFERROR(TEXT((REGEXEXTRACT($C332, M$4)),""00""), ""&lt;&gt;"")"),"31")</f>
        <v>31</v>
      </c>
      <c r="N332" s="7" t="str">
        <f ca="1">IFERROR(__xludf.DUMMYFUNCTION("IFERROR(TEXT((REGEXEXTRACT($C332, N$4)),""00""), ""&lt;&gt;"")"),"33")</f>
        <v>33</v>
      </c>
      <c r="O332" s="7"/>
      <c r="P332" s="7" t="str">
        <f t="shared" ca="1" si="16"/>
        <v/>
      </c>
      <c r="Q332" s="7" t="str">
        <f t="shared" ca="1" si="17"/>
        <v/>
      </c>
      <c r="R332" s="7" t="str">
        <f t="shared" ca="1" si="18"/>
        <v/>
      </c>
      <c r="S332" s="7"/>
      <c r="T332" s="7" t="s">
        <v>274</v>
      </c>
      <c r="U332" s="7"/>
      <c r="V332" s="7"/>
      <c r="W332" s="7"/>
      <c r="X332" s="7"/>
      <c r="Y332" s="7"/>
      <c r="Z332" s="7"/>
      <c r="AA332" s="7"/>
      <c r="AB332" s="7"/>
    </row>
    <row r="333" spans="1:28" x14ac:dyDescent="0.2">
      <c r="A333" s="7" t="s">
        <v>164</v>
      </c>
      <c r="B333" s="8" t="str">
        <f ca="1">IFERROR(__xludf.DUMMYFUNCTION("IFERROR(REGEXEXTRACT($A333, B$4), ""&lt;&gt;"")"),"3D")</f>
        <v>3D</v>
      </c>
      <c r="C333" s="7" t="str">
        <f ca="1">IFERROR(__xludf.DUMMYFUNCTION("IFERROR(REGEXEXTRACT($A333, C$4), ""&lt;&gt;"")"),"0124434935FFFFFF")</f>
        <v>0124434935FFFFFF</v>
      </c>
      <c r="D333" s="7"/>
      <c r="E333" s="7" t="str">
        <f ca="1">IFERROR(__xludf.DUMMYFUNCTION("IFERROR(REGEXEXTRACT($C333, E$4), ""&lt;&gt;"")"),"01")</f>
        <v>01</v>
      </c>
      <c r="F333" s="7">
        <f ca="1">IFERROR(__xludf.DUMMYFUNCTION("IFERROR(HEX2DEC(REGEXEXTRACT($C333, F$4)), ""&lt;&gt;"")"),2)</f>
        <v>2</v>
      </c>
      <c r="G333" s="7">
        <f ca="1">IFERROR(__xludf.DUMMYFUNCTION("IFERROR(HEX2DEC(REGEXEXTRACT($C333, G$4)), ""&lt;&gt;"")"),4)</f>
        <v>4</v>
      </c>
      <c r="H333" s="7"/>
      <c r="I333" s="7" t="str">
        <f ca="1">IFERROR(__xludf.DUMMYFUNCTION("IFERROR(TEXT((REGEXEXTRACT($C333, I$4)),""00""), ""&lt;&gt;"")"),"43")</f>
        <v>43</v>
      </c>
      <c r="J333" s="7" t="str">
        <f ca="1">IFERROR(__xludf.DUMMYFUNCTION("IFERROR(TEXT((REGEXEXTRACT($C333, J$4)),""00""), ""&lt;&gt;"")"),"49")</f>
        <v>49</v>
      </c>
      <c r="K333" s="7" t="str">
        <f ca="1">IFERROR(__xludf.DUMMYFUNCTION("IFERROR(TEXT((REGEXEXTRACT($C333, K$4)),""00""), ""&lt;&gt;"")"),"35")</f>
        <v>35</v>
      </c>
      <c r="L333" s="7" t="str">
        <f ca="1">IFERROR(__xludf.DUMMYFUNCTION("IFERROR(TEXT((REGEXEXTRACT($C333, L$4)),""00""), ""&lt;&gt;"")"),"FF")</f>
        <v>FF</v>
      </c>
      <c r="M333" s="7" t="str">
        <f ca="1">IFERROR(__xludf.DUMMYFUNCTION("IFERROR(TEXT((REGEXEXTRACT($C333, M$4)),""00""), ""&lt;&gt;"")"),"FF")</f>
        <v>FF</v>
      </c>
      <c r="N333" s="7" t="str">
        <f ca="1">IFERROR(__xludf.DUMMYFUNCTION("IFERROR(TEXT((REGEXEXTRACT($C333, N$4)),""00""), ""&lt;&gt;"")"),"FF")</f>
        <v>FF</v>
      </c>
      <c r="O333" s="7"/>
      <c r="P333" s="7" t="str">
        <f t="shared" ca="1" si="16"/>
        <v/>
      </c>
      <c r="Q333" s="7" t="str">
        <f t="shared" ca="1" si="17"/>
        <v/>
      </c>
      <c r="R333" s="7" t="str">
        <f t="shared" ca="1" si="18"/>
        <v/>
      </c>
      <c r="S333" s="7"/>
      <c r="T333" s="7" t="s">
        <v>274</v>
      </c>
      <c r="U333" s="7"/>
      <c r="V333" s="7"/>
      <c r="W333" s="7"/>
      <c r="X333" s="7"/>
      <c r="Y333" s="7"/>
      <c r="Z333" s="7"/>
      <c r="AA333" s="7"/>
      <c r="AB333" s="7"/>
    </row>
    <row r="334" spans="1:28" x14ac:dyDescent="0.2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 t="s">
        <v>274</v>
      </c>
      <c r="U334" s="7"/>
      <c r="V334" s="7"/>
      <c r="W334" s="7"/>
      <c r="X334" s="7"/>
      <c r="Y334" s="7"/>
      <c r="Z334" s="7"/>
      <c r="AA334" s="7"/>
      <c r="AB334" s="7"/>
    </row>
    <row r="335" spans="1:28" x14ac:dyDescent="0.2">
      <c r="A335" s="25" t="s">
        <v>165</v>
      </c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7"/>
      <c r="P335" s="7"/>
      <c r="Q335" s="7"/>
      <c r="R335" s="7"/>
      <c r="S335" s="7"/>
      <c r="T335" s="7" t="s">
        <v>274</v>
      </c>
      <c r="U335" s="7"/>
      <c r="V335" s="7"/>
      <c r="W335" s="7"/>
      <c r="X335" s="7"/>
      <c r="Y335" s="7"/>
      <c r="Z335" s="7"/>
      <c r="AA335" s="7"/>
      <c r="AB335" s="7"/>
    </row>
    <row r="336" spans="1:28" x14ac:dyDescent="0.2">
      <c r="A336" s="12" t="s">
        <v>139</v>
      </c>
      <c r="B336" s="8" t="str">
        <f ca="1">IFERROR(__xludf.DUMMYFUNCTION("IFERROR(REGEXEXTRACT($A336, B$4), ""&lt;&gt;"")"),"3C")</f>
        <v>3C</v>
      </c>
      <c r="C336" s="7" t="str">
        <f ca="1">IFERROR(__xludf.DUMMYFUNCTION("IFERROR(REGEXEXTRACT($A336, C$4), ""&lt;&gt;"")"),"0103226204FFFFFF")</f>
        <v>0103226204FFFFFF</v>
      </c>
      <c r="D336" s="7"/>
      <c r="E336" s="7" t="str">
        <f ca="1">IFERROR(__xludf.DUMMYFUNCTION("IFERROR(REGEXEXTRACT($C336, E$4), ""&lt;&gt;"")"),"01")</f>
        <v>01</v>
      </c>
      <c r="F336" s="7">
        <f ca="1">IFERROR(__xludf.DUMMYFUNCTION("IFERROR(HEX2DEC(REGEXEXTRACT($C336, F$4)), ""&lt;&gt;"")"),0)</f>
        <v>0</v>
      </c>
      <c r="G336" s="7">
        <f ca="1">IFERROR(__xludf.DUMMYFUNCTION("IFERROR(HEX2DEC(REGEXEXTRACT($C336, G$4)), ""&lt;&gt;"")"),3)</f>
        <v>3</v>
      </c>
      <c r="H336" s="7"/>
      <c r="I336" s="7" t="str">
        <f ca="1">IFERROR(__xludf.DUMMYFUNCTION("IFERROR(TEXT((REGEXEXTRACT($C336, I$4)),""00""), ""&lt;&gt;"")"),"22")</f>
        <v>22</v>
      </c>
      <c r="J336" s="7" t="str">
        <f ca="1">IFERROR(__xludf.DUMMYFUNCTION("IFERROR(TEXT((REGEXEXTRACT($C336, J$4)),""00""), ""&lt;&gt;"")"),"62")</f>
        <v>62</v>
      </c>
      <c r="K336" s="7" t="str">
        <f ca="1">IFERROR(__xludf.DUMMYFUNCTION("IFERROR(TEXT((REGEXEXTRACT($C336, K$4)),""00""), ""&lt;&gt;"")"),"04")</f>
        <v>04</v>
      </c>
      <c r="L336" s="7" t="str">
        <f ca="1">IFERROR(__xludf.DUMMYFUNCTION("IFERROR(TEXT((REGEXEXTRACT($C336, L$4)),""00""), ""&lt;&gt;"")"),"FF")</f>
        <v>FF</v>
      </c>
      <c r="M336" s="7" t="str">
        <f ca="1">IFERROR(__xludf.DUMMYFUNCTION("IFERROR(TEXT((REGEXEXTRACT($C336, M$4)),""00""), ""&lt;&gt;"")"),"FF")</f>
        <v>FF</v>
      </c>
      <c r="N336" s="7" t="str">
        <f ca="1">IFERROR(__xludf.DUMMYFUNCTION("IFERROR(TEXT((REGEXEXTRACT($C336, N$4)),""00""), ""&lt;&gt;"")"),"FF")</f>
        <v>FF</v>
      </c>
      <c r="O336" s="7"/>
      <c r="P336" s="7" t="str">
        <f t="shared" ref="P336:P339" ca="1" si="19">IFERROR(_xludf.CONCAT("0x", _xludf.SWITCH(F336, 0, I336, 1, J336)), "")</f>
        <v/>
      </c>
      <c r="Q336" s="7" t="str">
        <f t="shared" ref="Q336:Q339" ca="1" si="20">IFERROR(_xludf.SWITCH(I336, "22", CONCATENATE("0x", J336,K336), "62", CONCATENATE("0x", J336,K336), "2E", CONCATENATE("0x", J336,K336), "6E", CONCATENATE("0x", J336,K336), "7F", Q$3), "")</f>
        <v/>
      </c>
      <c r="R336" s="7" t="str">
        <f t="shared" ref="R336:R340" ca="1" si="21">IFERROR(_xludf.SWITCH(F336,0,G336,1,HEX2DEC(I336)), "")</f>
        <v/>
      </c>
      <c r="S336" s="7"/>
      <c r="T336" s="7" t="s">
        <v>360</v>
      </c>
      <c r="U336" s="7"/>
      <c r="V336" s="7"/>
      <c r="W336" s="7"/>
      <c r="X336" s="7"/>
      <c r="Y336" s="7"/>
      <c r="Z336" s="7"/>
      <c r="AA336" s="7"/>
      <c r="AB336" s="7"/>
    </row>
    <row r="337" spans="1:28" x14ac:dyDescent="0.2">
      <c r="A337" s="18" t="s">
        <v>140</v>
      </c>
      <c r="B337" s="8" t="str">
        <f ca="1">IFERROR(__xludf.DUMMYFUNCTION("IFERROR(REGEXEXTRACT($A337, B$4), ""&lt;&gt;"")"),"3D")</f>
        <v>3D</v>
      </c>
      <c r="C337" s="7" t="str">
        <f ca="1">IFERROR(__xludf.DUMMYFUNCTION("IFERROR(REGEXEXTRACT($A337, C$4), ""&lt;&gt;"")"),"01100E626204344D")</f>
        <v>01100E626204344D</v>
      </c>
      <c r="D337" s="7"/>
      <c r="E337" s="7" t="str">
        <f ca="1">IFERROR(__xludf.DUMMYFUNCTION("IFERROR(REGEXEXTRACT($C337, E$4), ""&lt;&gt;"")"),"01")</f>
        <v>01</v>
      </c>
      <c r="F337" s="7">
        <f ca="1">IFERROR(__xludf.DUMMYFUNCTION("IFERROR(HEX2DEC(REGEXEXTRACT($C337, F$4)), ""&lt;&gt;"")"),1)</f>
        <v>1</v>
      </c>
      <c r="G337" s="7">
        <f ca="1">IFERROR(__xludf.DUMMYFUNCTION("IFERROR(HEX2DEC(REGEXEXTRACT($C337, G$4)), ""&lt;&gt;"")"),0)</f>
        <v>0</v>
      </c>
      <c r="H337" s="7"/>
      <c r="I337" s="7" t="str">
        <f ca="1">IFERROR(__xludf.DUMMYFUNCTION("IFERROR(TEXT((REGEXEXTRACT($C337, I$4)),""00""), ""&lt;&gt;"")"),"0E")</f>
        <v>0E</v>
      </c>
      <c r="J337" s="7" t="str">
        <f ca="1">IFERROR(__xludf.DUMMYFUNCTION("IFERROR(TEXT((REGEXEXTRACT($C337, J$4)),""00""), ""&lt;&gt;"")"),"62")</f>
        <v>62</v>
      </c>
      <c r="K337" s="7" t="str">
        <f ca="1">IFERROR(__xludf.DUMMYFUNCTION("IFERROR(TEXT((REGEXEXTRACT($C337, K$4)),""00""), ""&lt;&gt;"")"),"62")</f>
        <v>62</v>
      </c>
      <c r="L337" s="7" t="str">
        <f ca="1">IFERROR(__xludf.DUMMYFUNCTION("IFERROR(TEXT((REGEXEXTRACT($C337, L$4)),""00""), ""&lt;&gt;"")"),"04")</f>
        <v>04</v>
      </c>
      <c r="M337" s="7" t="str">
        <f ca="1">IFERROR(__xludf.DUMMYFUNCTION("IFERROR(TEXT((REGEXEXTRACT($C337, M$4)),""00""), ""&lt;&gt;"")"),"34")</f>
        <v>34</v>
      </c>
      <c r="N337" s="7" t="str">
        <f ca="1">IFERROR(__xludf.DUMMYFUNCTION("IFERROR(TEXT((REGEXEXTRACT($C337, N$4)),""00""), ""&lt;&gt;"")"),"4D")</f>
        <v>4D</v>
      </c>
      <c r="O337" s="7"/>
      <c r="P337" s="7" t="str">
        <f t="shared" ca="1" si="19"/>
        <v/>
      </c>
      <c r="Q337" s="7" t="str">
        <f t="shared" ca="1" si="20"/>
        <v/>
      </c>
      <c r="R337" s="7" t="str">
        <f t="shared" ca="1" si="21"/>
        <v/>
      </c>
      <c r="S337" s="7"/>
      <c r="T337" s="7" t="s">
        <v>361</v>
      </c>
      <c r="U337" s="7"/>
      <c r="V337" s="7"/>
      <c r="W337" s="7"/>
      <c r="X337" s="7"/>
      <c r="Y337" s="7"/>
      <c r="Z337" s="7"/>
      <c r="AA337" s="7"/>
      <c r="AB337" s="7"/>
    </row>
    <row r="338" spans="1:28" x14ac:dyDescent="0.2">
      <c r="A338" s="18" t="s">
        <v>141</v>
      </c>
      <c r="B338" s="8" t="str">
        <f ca="1">IFERROR(__xludf.DUMMYFUNCTION("IFERROR(REGEXEXTRACT($A338, B$4), ""&lt;&gt;"")"),"3D")</f>
        <v>3D</v>
      </c>
      <c r="C338" s="7" t="str">
        <f ca="1">IFERROR(__xludf.DUMMYFUNCTION("IFERROR(REGEXEXTRACT($A338, C$4), ""&lt;&gt;"")"),"0121303930373431")</f>
        <v>0121303930373431</v>
      </c>
      <c r="D338" s="7"/>
      <c r="E338" s="7" t="str">
        <f ca="1">IFERROR(__xludf.DUMMYFUNCTION("IFERROR(REGEXEXTRACT($C338, E$4), ""&lt;&gt;"")"),"01")</f>
        <v>01</v>
      </c>
      <c r="F338" s="7">
        <f ca="1">IFERROR(__xludf.DUMMYFUNCTION("IFERROR(HEX2DEC(REGEXEXTRACT($C338, F$4)), ""&lt;&gt;"")"),2)</f>
        <v>2</v>
      </c>
      <c r="G338" s="7">
        <f ca="1">IFERROR(__xludf.DUMMYFUNCTION("IFERROR(HEX2DEC(REGEXEXTRACT($C338, G$4)), ""&lt;&gt;"")"),1)</f>
        <v>1</v>
      </c>
      <c r="H338" s="7"/>
      <c r="I338" s="7" t="str">
        <f ca="1">IFERROR(__xludf.DUMMYFUNCTION("IFERROR(TEXT((REGEXEXTRACT($C338, I$4)),""00""), ""&lt;&gt;"")"),"30")</f>
        <v>30</v>
      </c>
      <c r="J338" s="7" t="str">
        <f ca="1">IFERROR(__xludf.DUMMYFUNCTION("IFERROR(TEXT((REGEXEXTRACT($C338, J$4)),""00""), ""&lt;&gt;"")"),"39")</f>
        <v>39</v>
      </c>
      <c r="K338" s="7" t="str">
        <f ca="1">IFERROR(__xludf.DUMMYFUNCTION("IFERROR(TEXT((REGEXEXTRACT($C338, K$4)),""00""), ""&lt;&gt;"")"),"30")</f>
        <v>30</v>
      </c>
      <c r="L338" s="7" t="str">
        <f ca="1">IFERROR(__xludf.DUMMYFUNCTION("IFERROR(TEXT((REGEXEXTRACT($C338, L$4)),""00""), ""&lt;&gt;"")"),"37")</f>
        <v>37</v>
      </c>
      <c r="M338" s="7" t="str">
        <f ca="1">IFERROR(__xludf.DUMMYFUNCTION("IFERROR(TEXT((REGEXEXTRACT($C338, M$4)),""00""), ""&lt;&gt;"")"),"34")</f>
        <v>34</v>
      </c>
      <c r="N338" s="7" t="str">
        <f ca="1">IFERROR(__xludf.DUMMYFUNCTION("IFERROR(TEXT((REGEXEXTRACT($C338, N$4)),""00""), ""&lt;&gt;"")"),"31")</f>
        <v>31</v>
      </c>
      <c r="O338" s="7"/>
      <c r="P338" s="7" t="str">
        <f t="shared" ca="1" si="19"/>
        <v/>
      </c>
      <c r="Q338" s="7" t="str">
        <f t="shared" ca="1" si="20"/>
        <v/>
      </c>
      <c r="R338" s="7" t="str">
        <f t="shared" ca="1" si="21"/>
        <v/>
      </c>
      <c r="S338" s="7"/>
      <c r="T338" s="7" t="s">
        <v>274</v>
      </c>
      <c r="U338" s="7"/>
      <c r="V338" s="7"/>
      <c r="W338" s="7"/>
      <c r="X338" s="7"/>
      <c r="Y338" s="7"/>
      <c r="Z338" s="7"/>
      <c r="AA338" s="7"/>
      <c r="AB338" s="7"/>
    </row>
    <row r="339" spans="1:28" x14ac:dyDescent="0.2">
      <c r="A339" s="13" t="s">
        <v>142</v>
      </c>
      <c r="B339" s="8" t="str">
        <f ca="1">IFERROR(__xludf.DUMMYFUNCTION("IFERROR(REGEXEXTRACT($A339, B$4), ""&lt;&gt;"")"),"3D")</f>
        <v>3D</v>
      </c>
      <c r="C339" s="7" t="str">
        <f ca="1">IFERROR(__xludf.DUMMYFUNCTION("IFERROR(REGEXEXTRACT($A339, C$4), ""&lt;&gt;"")"),"0122304120FFFFFF")</f>
        <v>0122304120FFFFFF</v>
      </c>
      <c r="D339" s="7"/>
      <c r="E339" s="7" t="str">
        <f ca="1">IFERROR(__xludf.DUMMYFUNCTION("IFERROR(REGEXEXTRACT($C339, E$4), ""&lt;&gt;"")"),"01")</f>
        <v>01</v>
      </c>
      <c r="F339" s="7">
        <f ca="1">IFERROR(__xludf.DUMMYFUNCTION("IFERROR(HEX2DEC(REGEXEXTRACT($C339, F$4)), ""&lt;&gt;"")"),2)</f>
        <v>2</v>
      </c>
      <c r="G339" s="7">
        <f ca="1">IFERROR(__xludf.DUMMYFUNCTION("IFERROR(HEX2DEC(REGEXEXTRACT($C339, G$4)), ""&lt;&gt;"")"),2)</f>
        <v>2</v>
      </c>
      <c r="H339" s="7"/>
      <c r="I339" s="7" t="str">
        <f ca="1">IFERROR(__xludf.DUMMYFUNCTION("IFERROR(TEXT((REGEXEXTRACT($C339, I$4)),""00""), ""&lt;&gt;"")"),"30")</f>
        <v>30</v>
      </c>
      <c r="J339" s="7" t="str">
        <f ca="1">IFERROR(__xludf.DUMMYFUNCTION("IFERROR(TEXT((REGEXEXTRACT($C339, J$4)),""00""), ""&lt;&gt;"")"),"41")</f>
        <v>41</v>
      </c>
      <c r="K339" s="7" t="str">
        <f ca="1">IFERROR(__xludf.DUMMYFUNCTION("IFERROR(TEXT((REGEXEXTRACT($C339, K$4)),""00""), ""&lt;&gt;"")"),"20")</f>
        <v>20</v>
      </c>
      <c r="L339" s="7" t="str">
        <f ca="1">IFERROR(__xludf.DUMMYFUNCTION("IFERROR(TEXT((REGEXEXTRACT($C339, L$4)),""00""), ""&lt;&gt;"")"),"FF")</f>
        <v>FF</v>
      </c>
      <c r="M339" s="7" t="str">
        <f ca="1">IFERROR(__xludf.DUMMYFUNCTION("IFERROR(TEXT((REGEXEXTRACT($C339, M$4)),""00""), ""&lt;&gt;"")"),"FF")</f>
        <v>FF</v>
      </c>
      <c r="N339" s="7" t="str">
        <f ca="1">IFERROR(__xludf.DUMMYFUNCTION("IFERROR(TEXT((REGEXEXTRACT($C339, N$4)),""00""), ""&lt;&gt;"")"),"FF")</f>
        <v>FF</v>
      </c>
      <c r="O339" s="7"/>
      <c r="P339" s="7" t="str">
        <f t="shared" ca="1" si="19"/>
        <v/>
      </c>
      <c r="Q339" s="7" t="str">
        <f t="shared" ca="1" si="20"/>
        <v/>
      </c>
      <c r="R339" s="7" t="str">
        <f t="shared" ca="1" si="21"/>
        <v/>
      </c>
      <c r="S339" s="7"/>
      <c r="T339" s="7" t="s">
        <v>274</v>
      </c>
      <c r="U339" s="7"/>
      <c r="V339" s="7"/>
      <c r="W339" s="7"/>
      <c r="X339" s="7"/>
      <c r="Y339" s="7"/>
      <c r="Z339" s="7"/>
      <c r="AA339" s="7"/>
      <c r="AB339" s="7"/>
    </row>
    <row r="340" spans="1:28" x14ac:dyDescent="0.2">
      <c r="A340" s="7"/>
      <c r="B340" s="8" t="str">
        <f ca="1">IFERROR(__xludf.DUMMYFUNCTION("IFERROR(REGEXEXTRACT($A340, B$4), ""&lt;&gt;"")"),"&lt;&gt;")</f>
        <v>&lt;&gt;</v>
      </c>
      <c r="C340" s="7" t="str">
        <f ca="1">IFERROR(__xludf.DUMMYFUNCTION("IFERROR(REGEXEXTRACT($A340, C$4), ""&lt;&gt;"")"),"&lt;&gt;")</f>
        <v>&lt;&gt;</v>
      </c>
      <c r="D340" s="7"/>
      <c r="E340" s="7" t="str">
        <f ca="1">IFERROR(__xludf.DUMMYFUNCTION("IFERROR(REGEXEXTRACT($C340, E$4), ""&lt;&gt;"")"),"&lt;&gt;")</f>
        <v>&lt;&gt;</v>
      </c>
      <c r="F340" s="7" t="str">
        <f ca="1">IFERROR(__xludf.DUMMYFUNCTION("IFERROR(HEX2DEC(REGEXEXTRACT($C340, F$4)), ""&lt;&gt;"")"),"&lt;&gt;")</f>
        <v>&lt;&gt;</v>
      </c>
      <c r="G340" s="7" t="str">
        <f ca="1">IFERROR(__xludf.DUMMYFUNCTION("IFERROR(HEX2DEC(REGEXEXTRACT($C340, G$4)), ""&lt;&gt;"")"),"&lt;&gt;")</f>
        <v>&lt;&gt;</v>
      </c>
      <c r="H340" s="7"/>
      <c r="I340" s="7" t="str">
        <f ca="1">IFERROR(__xludf.DUMMYFUNCTION("IFERROR(TEXT((REGEXEXTRACT($C340, I$4)),""00""), ""&lt;&gt;"")"),"&lt;&gt;")</f>
        <v>&lt;&gt;</v>
      </c>
      <c r="J340" s="7" t="str">
        <f ca="1">IFERROR(__xludf.DUMMYFUNCTION("IFERROR(TEXT((REGEXEXTRACT($C340, J$4)),""00""), ""&lt;&gt;"")"),"&lt;&gt;")</f>
        <v>&lt;&gt;</v>
      </c>
      <c r="K340" s="7" t="str">
        <f ca="1">IFERROR(__xludf.DUMMYFUNCTION("IFERROR(TEXT((REGEXEXTRACT($C340, K$4)),""00""), ""&lt;&gt;"")"),"&lt;&gt;")</f>
        <v>&lt;&gt;</v>
      </c>
      <c r="L340" s="7" t="str">
        <f ca="1">IFERROR(__xludf.DUMMYFUNCTION("IFERROR(TEXT((REGEXEXTRACT($C340, L$4)),""00""), ""&lt;&gt;"")"),"&lt;&gt;")</f>
        <v>&lt;&gt;</v>
      </c>
      <c r="M340" s="7" t="str">
        <f ca="1">IFERROR(__xludf.DUMMYFUNCTION("IFERROR(TEXT((REGEXEXTRACT($C340, M$4)),""00""), ""&lt;&gt;"")"),"&lt;&gt;")</f>
        <v>&lt;&gt;</v>
      </c>
      <c r="N340" s="7" t="str">
        <f ca="1">IFERROR(__xludf.DUMMYFUNCTION("IFERROR(TEXT((REGEXEXTRACT($C340, N$4)),""00""), ""&lt;&gt;"")"),"&lt;&gt;")</f>
        <v>&lt;&gt;</v>
      </c>
      <c r="O340" s="7"/>
      <c r="P340" s="7"/>
      <c r="Q340" s="7"/>
      <c r="R340" s="7" t="str">
        <f t="shared" ca="1" si="21"/>
        <v/>
      </c>
      <c r="S340" s="7"/>
      <c r="T340" s="7" t="s">
        <v>274</v>
      </c>
      <c r="U340" s="7"/>
      <c r="V340" s="7"/>
      <c r="W340" s="7"/>
      <c r="X340" s="7"/>
      <c r="Y340" s="7"/>
      <c r="Z340" s="7"/>
      <c r="AA340" s="7"/>
      <c r="AB340" s="7"/>
    </row>
    <row r="341" spans="1:28" x14ac:dyDescent="0.2">
      <c r="A341" s="7"/>
      <c r="B341" s="8" t="str">
        <f ca="1">IFERROR(__xludf.DUMMYFUNCTION("IFERROR(REGEXEXTRACT($A341, B$4), ""&lt;&gt;"")"),"&lt;&gt;")</f>
        <v>&lt;&gt;</v>
      </c>
      <c r="C341" s="7" t="str">
        <f ca="1">IFERROR(__xludf.DUMMYFUNCTION("IFERROR(REGEXEXTRACT($A341, C$4), ""&lt;&gt;"")"),"&lt;&gt;")</f>
        <v>&lt;&gt;</v>
      </c>
      <c r="D341" s="7"/>
      <c r="E341" s="7" t="str">
        <f ca="1">IFERROR(__xludf.DUMMYFUNCTION("IFERROR(REGEXEXTRACT($C341, E$4), ""&lt;&gt;"")"),"&lt;&gt;")</f>
        <v>&lt;&gt;</v>
      </c>
      <c r="F341" s="7" t="str">
        <f ca="1">IFERROR(__xludf.DUMMYFUNCTION("IFERROR(HEX2DEC(REGEXEXTRACT($C341, F$4)), ""&lt;&gt;"")"),"&lt;&gt;")</f>
        <v>&lt;&gt;</v>
      </c>
      <c r="G341" s="7" t="str">
        <f ca="1">IFERROR(__xludf.DUMMYFUNCTION("IFERROR(HEX2DEC(REGEXEXTRACT($C341, G$4)), ""&lt;&gt;"")"),"&lt;&gt;")</f>
        <v>&lt;&gt;</v>
      </c>
      <c r="H341" s="7"/>
      <c r="I341" s="7" t="str">
        <f ca="1">IFERROR(__xludf.DUMMYFUNCTION("IFERROR(TEXT((REGEXEXTRACT($C341, I$4)),""00""), ""&lt;&gt;"")"),"&lt;&gt;")</f>
        <v>&lt;&gt;</v>
      </c>
      <c r="J341" s="7" t="str">
        <f ca="1">IFERROR(__xludf.DUMMYFUNCTION("IFERROR(TEXT((REGEXEXTRACT($C341, J$4)),""00""), ""&lt;&gt;"")"),"&lt;&gt;")</f>
        <v>&lt;&gt;</v>
      </c>
      <c r="K341" s="7" t="str">
        <f ca="1">IFERROR(__xludf.DUMMYFUNCTION("IFERROR(TEXT((REGEXEXTRACT($C341, K$4)),""00""), ""&lt;&gt;"")"),"&lt;&gt;")</f>
        <v>&lt;&gt;</v>
      </c>
      <c r="L341" s="7" t="str">
        <f ca="1">IFERROR(__xludf.DUMMYFUNCTION("IFERROR(TEXT((REGEXEXTRACT($C341, L$4)),""00""), ""&lt;&gt;"")"),"&lt;&gt;")</f>
        <v>&lt;&gt;</v>
      </c>
      <c r="M341" s="7" t="str">
        <f ca="1">IFERROR(__xludf.DUMMYFUNCTION("IFERROR(TEXT((REGEXEXTRACT($C341, M$4)),""00""), ""&lt;&gt;"")"),"&lt;&gt;")</f>
        <v>&lt;&gt;</v>
      </c>
      <c r="N341" s="7" t="str">
        <f ca="1">IFERROR(__xludf.DUMMYFUNCTION("IFERROR(TEXT((REGEXEXTRACT($C341, N$4)),""00""), ""&lt;&gt;"")"),"&lt;&gt;")</f>
        <v>&lt;&gt;</v>
      </c>
      <c r="O341" s="7"/>
      <c r="P341" s="7"/>
      <c r="Q341" s="7"/>
      <c r="R341" s="7"/>
      <c r="S341" s="7"/>
      <c r="T341" s="7" t="s">
        <v>274</v>
      </c>
      <c r="U341" s="7"/>
      <c r="V341" s="7"/>
      <c r="W341" s="7"/>
      <c r="X341" s="7"/>
      <c r="Y341" s="7"/>
      <c r="Z341" s="7"/>
      <c r="AA341" s="7"/>
      <c r="AB341" s="7"/>
    </row>
    <row r="342" spans="1:28" x14ac:dyDescent="0.2">
      <c r="A342" s="7"/>
      <c r="B342" s="8" t="str">
        <f ca="1">IFERROR(__xludf.DUMMYFUNCTION("IFERROR(REGEXEXTRACT($A342, B$4), ""&lt;&gt;"")"),"&lt;&gt;")</f>
        <v>&lt;&gt;</v>
      </c>
      <c r="C342" s="7" t="str">
        <f ca="1">IFERROR(__xludf.DUMMYFUNCTION("IFERROR(REGEXEXTRACT($A342, C$4), ""&lt;&gt;"")"),"&lt;&gt;")</f>
        <v>&lt;&gt;</v>
      </c>
      <c r="D342" s="7"/>
      <c r="E342" s="7" t="str">
        <f ca="1">IFERROR(__xludf.DUMMYFUNCTION("IFERROR(REGEXEXTRACT($C342, E$4), ""&lt;&gt;"")"),"&lt;&gt;")</f>
        <v>&lt;&gt;</v>
      </c>
      <c r="F342" s="7" t="str">
        <f ca="1">IFERROR(__xludf.DUMMYFUNCTION("IFERROR(HEX2DEC(REGEXEXTRACT($C342, F$4)), ""&lt;&gt;"")"),"&lt;&gt;")</f>
        <v>&lt;&gt;</v>
      </c>
      <c r="G342" s="7" t="str">
        <f ca="1">IFERROR(__xludf.DUMMYFUNCTION("IFERROR(HEX2DEC(REGEXEXTRACT($C342, G$4)), ""&lt;&gt;"")"),"&lt;&gt;")</f>
        <v>&lt;&gt;</v>
      </c>
      <c r="H342" s="7"/>
      <c r="I342" s="7" t="str">
        <f ca="1">IFERROR(__xludf.DUMMYFUNCTION("IFERROR(TEXT((REGEXEXTRACT($C342, I$4)),""00""), ""&lt;&gt;"")"),"&lt;&gt;")</f>
        <v>&lt;&gt;</v>
      </c>
      <c r="J342" s="7" t="str">
        <f ca="1">IFERROR(__xludf.DUMMYFUNCTION("IFERROR(TEXT((REGEXEXTRACT($C342, J$4)),""00""), ""&lt;&gt;"")"),"&lt;&gt;")</f>
        <v>&lt;&gt;</v>
      </c>
      <c r="K342" s="7" t="str">
        <f ca="1">IFERROR(__xludf.DUMMYFUNCTION("IFERROR(TEXT((REGEXEXTRACT($C342, K$4)),""00""), ""&lt;&gt;"")"),"&lt;&gt;")</f>
        <v>&lt;&gt;</v>
      </c>
      <c r="L342" s="7" t="str">
        <f ca="1">IFERROR(__xludf.DUMMYFUNCTION("IFERROR(TEXT((REGEXEXTRACT($C342, L$4)),""00""), ""&lt;&gt;"")"),"&lt;&gt;")</f>
        <v>&lt;&gt;</v>
      </c>
      <c r="M342" s="7" t="str">
        <f ca="1">IFERROR(__xludf.DUMMYFUNCTION("IFERROR(TEXT((REGEXEXTRACT($C342, M$4)),""00""), ""&lt;&gt;"")"),"&lt;&gt;")</f>
        <v>&lt;&gt;</v>
      </c>
      <c r="N342" s="7" t="str">
        <f ca="1">IFERROR(__xludf.DUMMYFUNCTION("IFERROR(TEXT((REGEXEXTRACT($C342, N$4)),""00""), ""&lt;&gt;"")"),"&lt;&gt;")</f>
        <v>&lt;&gt;</v>
      </c>
      <c r="O342" s="7"/>
      <c r="P342" s="7"/>
      <c r="Q342" s="7"/>
      <c r="R342" s="7"/>
      <c r="S342" s="7"/>
      <c r="T342" s="7" t="s">
        <v>274</v>
      </c>
      <c r="U342" s="7"/>
      <c r="V342" s="7"/>
      <c r="W342" s="7"/>
      <c r="X342" s="7"/>
      <c r="Y342" s="7"/>
      <c r="Z342" s="7"/>
      <c r="AA342" s="7"/>
      <c r="AB342" s="7"/>
    </row>
    <row r="343" spans="1:28" x14ac:dyDescent="0.2">
      <c r="A343" s="7"/>
      <c r="B343" s="8" t="str">
        <f ca="1">IFERROR(__xludf.DUMMYFUNCTION("IFERROR(REGEXEXTRACT($A343, B$4), ""&lt;&gt;"")"),"&lt;&gt;")</f>
        <v>&lt;&gt;</v>
      </c>
      <c r="C343" s="7" t="str">
        <f ca="1">IFERROR(__xludf.DUMMYFUNCTION("IFERROR(REGEXEXTRACT($A343, C$4), ""&lt;&gt;"")"),"&lt;&gt;")</f>
        <v>&lt;&gt;</v>
      </c>
      <c r="D343" s="7"/>
      <c r="E343" s="7" t="str">
        <f ca="1">IFERROR(__xludf.DUMMYFUNCTION("IFERROR(REGEXEXTRACT($C343, E$4), ""&lt;&gt;"")"),"&lt;&gt;")</f>
        <v>&lt;&gt;</v>
      </c>
      <c r="F343" s="7" t="str">
        <f ca="1">IFERROR(__xludf.DUMMYFUNCTION("IFERROR(HEX2DEC(REGEXEXTRACT($C343, F$4)), ""&lt;&gt;"")"),"&lt;&gt;")</f>
        <v>&lt;&gt;</v>
      </c>
      <c r="G343" s="7" t="str">
        <f ca="1">IFERROR(__xludf.DUMMYFUNCTION("IFERROR(HEX2DEC(REGEXEXTRACT($C343, G$4)), ""&lt;&gt;"")"),"&lt;&gt;")</f>
        <v>&lt;&gt;</v>
      </c>
      <c r="H343" s="7"/>
      <c r="I343" s="7" t="str">
        <f ca="1">IFERROR(__xludf.DUMMYFUNCTION("IFERROR(TEXT((REGEXEXTRACT($C343, I$4)),""00""), ""&lt;&gt;"")"),"&lt;&gt;")</f>
        <v>&lt;&gt;</v>
      </c>
      <c r="J343" s="7" t="str">
        <f ca="1">IFERROR(__xludf.DUMMYFUNCTION("IFERROR(TEXT((REGEXEXTRACT($C343, J$4)),""00""), ""&lt;&gt;"")"),"&lt;&gt;")</f>
        <v>&lt;&gt;</v>
      </c>
      <c r="K343" s="7" t="str">
        <f ca="1">IFERROR(__xludf.DUMMYFUNCTION("IFERROR(TEXT((REGEXEXTRACT($C343, K$4)),""00""), ""&lt;&gt;"")"),"&lt;&gt;")</f>
        <v>&lt;&gt;</v>
      </c>
      <c r="L343" s="7" t="str">
        <f ca="1">IFERROR(__xludf.DUMMYFUNCTION("IFERROR(TEXT((REGEXEXTRACT($C343, L$4)),""00""), ""&lt;&gt;"")"),"&lt;&gt;")</f>
        <v>&lt;&gt;</v>
      </c>
      <c r="M343" s="7" t="str">
        <f ca="1">IFERROR(__xludf.DUMMYFUNCTION("IFERROR(TEXT((REGEXEXTRACT($C343, M$4)),""00""), ""&lt;&gt;"")"),"&lt;&gt;")</f>
        <v>&lt;&gt;</v>
      </c>
      <c r="N343" s="7" t="str">
        <f ca="1">IFERROR(__xludf.DUMMYFUNCTION("IFERROR(TEXT((REGEXEXTRACT($C343, N$4)),""00""), ""&lt;&gt;"")"),"&lt;&gt;")</f>
        <v>&lt;&gt;</v>
      </c>
      <c r="O343" s="7"/>
      <c r="P343" s="7"/>
      <c r="Q343" s="7"/>
      <c r="R343" s="7"/>
      <c r="S343" s="7"/>
      <c r="T343" s="7" t="s">
        <v>274</v>
      </c>
      <c r="U343" s="7"/>
      <c r="V343" s="7"/>
      <c r="W343" s="7"/>
      <c r="X343" s="7"/>
      <c r="Y343" s="7"/>
      <c r="Z343" s="7"/>
      <c r="AA343" s="7"/>
      <c r="AB343" s="7"/>
    </row>
    <row r="344" spans="1:28" x14ac:dyDescent="0.2">
      <c r="A344" s="7"/>
      <c r="B344" s="8" t="str">
        <f ca="1">IFERROR(__xludf.DUMMYFUNCTION("IFERROR(REGEXEXTRACT($A344, B$4), ""&lt;&gt;"")"),"&lt;&gt;")</f>
        <v>&lt;&gt;</v>
      </c>
      <c r="C344" s="7" t="str">
        <f ca="1">IFERROR(__xludf.DUMMYFUNCTION("IFERROR(REGEXEXTRACT($A344, C$4), ""&lt;&gt;"")"),"&lt;&gt;")</f>
        <v>&lt;&gt;</v>
      </c>
      <c r="D344" s="7"/>
      <c r="E344" s="7" t="str">
        <f ca="1">IFERROR(__xludf.DUMMYFUNCTION("IFERROR(REGEXEXTRACT($C344, E$4), ""&lt;&gt;"")"),"&lt;&gt;")</f>
        <v>&lt;&gt;</v>
      </c>
      <c r="F344" s="7" t="str">
        <f ca="1">IFERROR(__xludf.DUMMYFUNCTION("IFERROR(HEX2DEC(REGEXEXTRACT($C344, F$4)), ""&lt;&gt;"")"),"&lt;&gt;")</f>
        <v>&lt;&gt;</v>
      </c>
      <c r="G344" s="7" t="str">
        <f ca="1">IFERROR(__xludf.DUMMYFUNCTION("IFERROR(HEX2DEC(REGEXEXTRACT($C344, G$4)), ""&lt;&gt;"")"),"&lt;&gt;")</f>
        <v>&lt;&gt;</v>
      </c>
      <c r="H344" s="7"/>
      <c r="I344" s="7" t="str">
        <f ca="1">IFERROR(__xludf.DUMMYFUNCTION("IFERROR(TEXT((REGEXEXTRACT($C344, I$4)),""00""), ""&lt;&gt;"")"),"&lt;&gt;")</f>
        <v>&lt;&gt;</v>
      </c>
      <c r="J344" s="7" t="str">
        <f ca="1">IFERROR(__xludf.DUMMYFUNCTION("IFERROR(TEXT((REGEXEXTRACT($C344, J$4)),""00""), ""&lt;&gt;"")"),"&lt;&gt;")</f>
        <v>&lt;&gt;</v>
      </c>
      <c r="K344" s="7" t="str">
        <f ca="1">IFERROR(__xludf.DUMMYFUNCTION("IFERROR(TEXT((REGEXEXTRACT($C344, K$4)),""00""), ""&lt;&gt;"")"),"&lt;&gt;")</f>
        <v>&lt;&gt;</v>
      </c>
      <c r="L344" s="7" t="str">
        <f ca="1">IFERROR(__xludf.DUMMYFUNCTION("IFERROR(TEXT((REGEXEXTRACT($C344, L$4)),""00""), ""&lt;&gt;"")"),"&lt;&gt;")</f>
        <v>&lt;&gt;</v>
      </c>
      <c r="M344" s="7" t="str">
        <f ca="1">IFERROR(__xludf.DUMMYFUNCTION("IFERROR(TEXT((REGEXEXTRACT($C344, M$4)),""00""), ""&lt;&gt;"")"),"&lt;&gt;")</f>
        <v>&lt;&gt;</v>
      </c>
      <c r="N344" s="7" t="str">
        <f ca="1">IFERROR(__xludf.DUMMYFUNCTION("IFERROR(TEXT((REGEXEXTRACT($C344, N$4)),""00""), ""&lt;&gt;"")"),"&lt;&gt;")</f>
        <v>&lt;&gt;</v>
      </c>
      <c r="O344" s="7"/>
      <c r="P344" s="7"/>
      <c r="Q344" s="7"/>
      <c r="R344" s="7"/>
      <c r="S344" s="7"/>
      <c r="T344" s="7" t="s">
        <v>274</v>
      </c>
      <c r="U344" s="7"/>
      <c r="V344" s="7"/>
      <c r="W344" s="7"/>
      <c r="X344" s="7"/>
      <c r="Y344" s="7"/>
      <c r="Z344" s="7"/>
      <c r="AA344" s="7"/>
      <c r="AB344" s="7"/>
    </row>
    <row r="345" spans="1:28" x14ac:dyDescent="0.2">
      <c r="A345" s="7"/>
      <c r="B345" s="8" t="str">
        <f ca="1">IFERROR(__xludf.DUMMYFUNCTION("IFERROR(REGEXEXTRACT($A345, B$4), ""&lt;&gt;"")"),"&lt;&gt;")</f>
        <v>&lt;&gt;</v>
      </c>
      <c r="C345" s="7" t="str">
        <f ca="1">IFERROR(__xludf.DUMMYFUNCTION("IFERROR(REGEXEXTRACT($A345, C$4), ""&lt;&gt;"")"),"&lt;&gt;")</f>
        <v>&lt;&gt;</v>
      </c>
      <c r="D345" s="7"/>
      <c r="E345" s="7" t="str">
        <f ca="1">IFERROR(__xludf.DUMMYFUNCTION("IFERROR(REGEXEXTRACT($C345, E$4), ""&lt;&gt;"")"),"&lt;&gt;")</f>
        <v>&lt;&gt;</v>
      </c>
      <c r="F345" s="7" t="str">
        <f ca="1">IFERROR(__xludf.DUMMYFUNCTION("IFERROR(HEX2DEC(REGEXEXTRACT($C345, F$4)), ""&lt;&gt;"")"),"&lt;&gt;")</f>
        <v>&lt;&gt;</v>
      </c>
      <c r="G345" s="7" t="str">
        <f ca="1">IFERROR(__xludf.DUMMYFUNCTION("IFERROR(HEX2DEC(REGEXEXTRACT($C345, G$4)), ""&lt;&gt;"")"),"&lt;&gt;")</f>
        <v>&lt;&gt;</v>
      </c>
      <c r="H345" s="7"/>
      <c r="I345" s="7" t="str">
        <f ca="1">IFERROR(__xludf.DUMMYFUNCTION("IFERROR(TEXT((REGEXEXTRACT($C345, I$4)),""00""), ""&lt;&gt;"")"),"&lt;&gt;")</f>
        <v>&lt;&gt;</v>
      </c>
      <c r="J345" s="7" t="str">
        <f ca="1">IFERROR(__xludf.DUMMYFUNCTION("IFERROR(TEXT((REGEXEXTRACT($C345, J$4)),""00""), ""&lt;&gt;"")"),"&lt;&gt;")</f>
        <v>&lt;&gt;</v>
      </c>
      <c r="K345" s="7" t="str">
        <f ca="1">IFERROR(__xludf.DUMMYFUNCTION("IFERROR(TEXT((REGEXEXTRACT($C345, K$4)),""00""), ""&lt;&gt;"")"),"&lt;&gt;")</f>
        <v>&lt;&gt;</v>
      </c>
      <c r="L345" s="7" t="str">
        <f ca="1">IFERROR(__xludf.DUMMYFUNCTION("IFERROR(TEXT((REGEXEXTRACT($C345, L$4)),""00""), ""&lt;&gt;"")"),"&lt;&gt;")</f>
        <v>&lt;&gt;</v>
      </c>
      <c r="M345" s="7" t="str">
        <f ca="1">IFERROR(__xludf.DUMMYFUNCTION("IFERROR(TEXT((REGEXEXTRACT($C345, M$4)),""00""), ""&lt;&gt;"")"),"&lt;&gt;")</f>
        <v>&lt;&gt;</v>
      </c>
      <c r="N345" s="7" t="str">
        <f ca="1">IFERROR(__xludf.DUMMYFUNCTION("IFERROR(TEXT((REGEXEXTRACT($C345, N$4)),""00""), ""&lt;&gt;"")"),"&lt;&gt;")</f>
        <v>&lt;&gt;</v>
      </c>
      <c r="O345" s="7"/>
      <c r="P345" s="7"/>
      <c r="Q345" s="7"/>
      <c r="R345" s="7"/>
      <c r="S345" s="7"/>
      <c r="T345" s="7" t="s">
        <v>274</v>
      </c>
      <c r="U345" s="7"/>
      <c r="V345" s="7"/>
      <c r="W345" s="7"/>
      <c r="X345" s="7"/>
      <c r="Y345" s="7"/>
      <c r="Z345" s="7"/>
      <c r="AA345" s="7"/>
      <c r="AB345" s="7"/>
    </row>
    <row r="346" spans="1:28" x14ac:dyDescent="0.2">
      <c r="A346" s="7"/>
      <c r="B346" s="8" t="str">
        <f ca="1">IFERROR(__xludf.DUMMYFUNCTION("IFERROR(REGEXEXTRACT($A346, B$4), ""&lt;&gt;"")"),"&lt;&gt;")</f>
        <v>&lt;&gt;</v>
      </c>
      <c r="C346" s="7" t="str">
        <f ca="1">IFERROR(__xludf.DUMMYFUNCTION("IFERROR(REGEXEXTRACT($A346, C$4), ""&lt;&gt;"")"),"&lt;&gt;")</f>
        <v>&lt;&gt;</v>
      </c>
      <c r="D346" s="7"/>
      <c r="E346" s="7" t="str">
        <f ca="1">IFERROR(__xludf.DUMMYFUNCTION("IFERROR(REGEXEXTRACT($C346, E$4), ""&lt;&gt;"")"),"&lt;&gt;")</f>
        <v>&lt;&gt;</v>
      </c>
      <c r="F346" s="7" t="str">
        <f ca="1">IFERROR(__xludf.DUMMYFUNCTION("IFERROR(HEX2DEC(REGEXEXTRACT($C346, F$4)), ""&lt;&gt;"")"),"&lt;&gt;")</f>
        <v>&lt;&gt;</v>
      </c>
      <c r="G346" s="7" t="str">
        <f ca="1">IFERROR(__xludf.DUMMYFUNCTION("IFERROR(HEX2DEC(REGEXEXTRACT($C346, G$4)), ""&lt;&gt;"")"),"&lt;&gt;")</f>
        <v>&lt;&gt;</v>
      </c>
      <c r="H346" s="7"/>
      <c r="I346" s="7" t="str">
        <f ca="1">IFERROR(__xludf.DUMMYFUNCTION("IFERROR(TEXT((REGEXEXTRACT($C346, I$4)),""00""), ""&lt;&gt;"")"),"&lt;&gt;")</f>
        <v>&lt;&gt;</v>
      </c>
      <c r="J346" s="7" t="str">
        <f ca="1">IFERROR(__xludf.DUMMYFUNCTION("IFERROR(TEXT((REGEXEXTRACT($C346, J$4)),""00""), ""&lt;&gt;"")"),"&lt;&gt;")</f>
        <v>&lt;&gt;</v>
      </c>
      <c r="K346" s="7" t="str">
        <f ca="1">IFERROR(__xludf.DUMMYFUNCTION("IFERROR(TEXT((REGEXEXTRACT($C346, K$4)),""00""), ""&lt;&gt;"")"),"&lt;&gt;")</f>
        <v>&lt;&gt;</v>
      </c>
      <c r="L346" s="7" t="str">
        <f ca="1">IFERROR(__xludf.DUMMYFUNCTION("IFERROR(TEXT((REGEXEXTRACT($C346, L$4)),""00""), ""&lt;&gt;"")"),"&lt;&gt;")</f>
        <v>&lt;&gt;</v>
      </c>
      <c r="M346" s="7" t="str">
        <f ca="1">IFERROR(__xludf.DUMMYFUNCTION("IFERROR(TEXT((REGEXEXTRACT($C346, M$4)),""00""), ""&lt;&gt;"")"),"&lt;&gt;")</f>
        <v>&lt;&gt;</v>
      </c>
      <c r="N346" s="7" t="str">
        <f ca="1">IFERROR(__xludf.DUMMYFUNCTION("IFERROR(TEXT((REGEXEXTRACT($C346, N$4)),""00""), ""&lt;&gt;"")"),"&lt;&gt;")</f>
        <v>&lt;&gt;</v>
      </c>
      <c r="O346" s="7"/>
      <c r="P346" s="7"/>
      <c r="Q346" s="7"/>
      <c r="R346" s="7"/>
      <c r="S346" s="7"/>
      <c r="T346" s="7" t="s">
        <v>274</v>
      </c>
      <c r="U346" s="7"/>
      <c r="V346" s="7"/>
      <c r="W346" s="7"/>
      <c r="X346" s="7"/>
      <c r="Y346" s="7"/>
      <c r="Z346" s="7"/>
      <c r="AA346" s="7"/>
      <c r="AB346" s="7"/>
    </row>
    <row r="347" spans="1:28" x14ac:dyDescent="0.2">
      <c r="A347" s="7"/>
      <c r="B347" s="8" t="str">
        <f ca="1">IFERROR(__xludf.DUMMYFUNCTION("IFERROR(REGEXEXTRACT($A347, B$4), ""&lt;&gt;"")"),"&lt;&gt;")</f>
        <v>&lt;&gt;</v>
      </c>
      <c r="C347" s="7" t="str">
        <f ca="1">IFERROR(__xludf.DUMMYFUNCTION("IFERROR(REGEXEXTRACT($A347, C$4), ""&lt;&gt;"")"),"&lt;&gt;")</f>
        <v>&lt;&gt;</v>
      </c>
      <c r="D347" s="7"/>
      <c r="E347" s="7" t="str">
        <f ca="1">IFERROR(__xludf.DUMMYFUNCTION("IFERROR(REGEXEXTRACT($C347, E$4), ""&lt;&gt;"")"),"&lt;&gt;")</f>
        <v>&lt;&gt;</v>
      </c>
      <c r="F347" s="7" t="str">
        <f ca="1">IFERROR(__xludf.DUMMYFUNCTION("IFERROR(HEX2DEC(REGEXEXTRACT($C347, F$4)), ""&lt;&gt;"")"),"&lt;&gt;")</f>
        <v>&lt;&gt;</v>
      </c>
      <c r="G347" s="7" t="str">
        <f ca="1">IFERROR(__xludf.DUMMYFUNCTION("IFERROR(HEX2DEC(REGEXEXTRACT($C347, G$4)), ""&lt;&gt;"")"),"&lt;&gt;")</f>
        <v>&lt;&gt;</v>
      </c>
      <c r="H347" s="7"/>
      <c r="I347" s="7" t="str">
        <f ca="1">IFERROR(__xludf.DUMMYFUNCTION("IFERROR(TEXT((REGEXEXTRACT($C347, I$4)),""00""), ""&lt;&gt;"")"),"&lt;&gt;")</f>
        <v>&lt;&gt;</v>
      </c>
      <c r="J347" s="7" t="str">
        <f ca="1">IFERROR(__xludf.DUMMYFUNCTION("IFERROR(TEXT((REGEXEXTRACT($C347, J$4)),""00""), ""&lt;&gt;"")"),"&lt;&gt;")</f>
        <v>&lt;&gt;</v>
      </c>
      <c r="K347" s="7" t="str">
        <f ca="1">IFERROR(__xludf.DUMMYFUNCTION("IFERROR(TEXT((REGEXEXTRACT($C347, K$4)),""00""), ""&lt;&gt;"")"),"&lt;&gt;")</f>
        <v>&lt;&gt;</v>
      </c>
      <c r="L347" s="7" t="str">
        <f ca="1">IFERROR(__xludf.DUMMYFUNCTION("IFERROR(TEXT((REGEXEXTRACT($C347, L$4)),""00""), ""&lt;&gt;"")"),"&lt;&gt;")</f>
        <v>&lt;&gt;</v>
      </c>
      <c r="M347" s="7" t="str">
        <f ca="1">IFERROR(__xludf.DUMMYFUNCTION("IFERROR(TEXT((REGEXEXTRACT($C347, M$4)),""00""), ""&lt;&gt;"")"),"&lt;&gt;")</f>
        <v>&lt;&gt;</v>
      </c>
      <c r="N347" s="7" t="str">
        <f ca="1">IFERROR(__xludf.DUMMYFUNCTION("IFERROR(TEXT((REGEXEXTRACT($C347, N$4)),""00""), ""&lt;&gt;"")"),"&lt;&gt;")</f>
        <v>&lt;&gt;</v>
      </c>
      <c r="O347" s="7"/>
      <c r="P347" s="7"/>
      <c r="Q347" s="7"/>
      <c r="R347" s="7"/>
      <c r="S347" s="7"/>
      <c r="T347" s="7" t="s">
        <v>274</v>
      </c>
      <c r="U347" s="7"/>
      <c r="V347" s="7"/>
      <c r="W347" s="7"/>
      <c r="X347" s="7"/>
      <c r="Y347" s="7"/>
      <c r="Z347" s="7"/>
      <c r="AA347" s="7"/>
      <c r="AB347" s="7"/>
    </row>
    <row r="348" spans="1:28" x14ac:dyDescent="0.2">
      <c r="A348" s="7"/>
      <c r="B348" s="8" t="str">
        <f ca="1">IFERROR(__xludf.DUMMYFUNCTION("IFERROR(REGEXEXTRACT($A348, B$4), ""&lt;&gt;"")"),"&lt;&gt;")</f>
        <v>&lt;&gt;</v>
      </c>
      <c r="C348" s="7" t="str">
        <f ca="1">IFERROR(__xludf.DUMMYFUNCTION("IFERROR(REGEXEXTRACT($A348, C$4), ""&lt;&gt;"")"),"&lt;&gt;")</f>
        <v>&lt;&gt;</v>
      </c>
      <c r="D348" s="7"/>
      <c r="E348" s="7" t="str">
        <f ca="1">IFERROR(__xludf.DUMMYFUNCTION("IFERROR(REGEXEXTRACT($C348, E$4), ""&lt;&gt;"")"),"&lt;&gt;")</f>
        <v>&lt;&gt;</v>
      </c>
      <c r="F348" s="7" t="str">
        <f ca="1">IFERROR(__xludf.DUMMYFUNCTION("IFERROR(HEX2DEC(REGEXEXTRACT($C348, F$4)), ""&lt;&gt;"")"),"&lt;&gt;")</f>
        <v>&lt;&gt;</v>
      </c>
      <c r="G348" s="7" t="str">
        <f ca="1">IFERROR(__xludf.DUMMYFUNCTION("IFERROR(HEX2DEC(REGEXEXTRACT($C348, G$4)), ""&lt;&gt;"")"),"&lt;&gt;")</f>
        <v>&lt;&gt;</v>
      </c>
      <c r="H348" s="7"/>
      <c r="I348" s="7" t="str">
        <f ca="1">IFERROR(__xludf.DUMMYFUNCTION("IFERROR(TEXT((REGEXEXTRACT($C348, I$4)),""00""), ""&lt;&gt;"")"),"&lt;&gt;")</f>
        <v>&lt;&gt;</v>
      </c>
      <c r="J348" s="7" t="str">
        <f ca="1">IFERROR(__xludf.DUMMYFUNCTION("IFERROR(TEXT((REGEXEXTRACT($C348, J$4)),""00""), ""&lt;&gt;"")"),"&lt;&gt;")</f>
        <v>&lt;&gt;</v>
      </c>
      <c r="K348" s="7" t="str">
        <f ca="1">IFERROR(__xludf.DUMMYFUNCTION("IFERROR(TEXT((REGEXEXTRACT($C348, K$4)),""00""), ""&lt;&gt;"")"),"&lt;&gt;")</f>
        <v>&lt;&gt;</v>
      </c>
      <c r="L348" s="7" t="str">
        <f ca="1">IFERROR(__xludf.DUMMYFUNCTION("IFERROR(TEXT((REGEXEXTRACT($C348, L$4)),""00""), ""&lt;&gt;"")"),"&lt;&gt;")</f>
        <v>&lt;&gt;</v>
      </c>
      <c r="M348" s="7" t="str">
        <f ca="1">IFERROR(__xludf.DUMMYFUNCTION("IFERROR(TEXT((REGEXEXTRACT($C348, M$4)),""00""), ""&lt;&gt;"")"),"&lt;&gt;")</f>
        <v>&lt;&gt;</v>
      </c>
      <c r="N348" s="7" t="str">
        <f ca="1">IFERROR(__xludf.DUMMYFUNCTION("IFERROR(TEXT((REGEXEXTRACT($C348, N$4)),""00""), ""&lt;&gt;"")"),"&lt;&gt;")</f>
        <v>&lt;&gt;</v>
      </c>
      <c r="O348" s="7"/>
      <c r="P348" s="7"/>
      <c r="Q348" s="7"/>
      <c r="R348" s="7"/>
      <c r="S348" s="7"/>
      <c r="T348" s="7" t="s">
        <v>274</v>
      </c>
      <c r="U348" s="7"/>
      <c r="V348" s="7"/>
      <c r="W348" s="7"/>
      <c r="X348" s="7"/>
      <c r="Y348" s="7"/>
      <c r="Z348" s="7"/>
      <c r="AA348" s="7"/>
      <c r="AB348" s="7"/>
    </row>
    <row r="349" spans="1:28" x14ac:dyDescent="0.2">
      <c r="A349" s="7"/>
      <c r="B349" s="8" t="str">
        <f ca="1">IFERROR(__xludf.DUMMYFUNCTION("IFERROR(REGEXEXTRACT($A349, B$4), ""&lt;&gt;"")"),"&lt;&gt;")</f>
        <v>&lt;&gt;</v>
      </c>
      <c r="C349" s="7" t="str">
        <f ca="1">IFERROR(__xludf.DUMMYFUNCTION("IFERROR(REGEXEXTRACT($A349, C$4), ""&lt;&gt;"")"),"&lt;&gt;")</f>
        <v>&lt;&gt;</v>
      </c>
      <c r="D349" s="7"/>
      <c r="E349" s="7" t="str">
        <f ca="1">IFERROR(__xludf.DUMMYFUNCTION("IFERROR(REGEXEXTRACT($C349, E$4), ""&lt;&gt;"")"),"&lt;&gt;")</f>
        <v>&lt;&gt;</v>
      </c>
      <c r="F349" s="7" t="str">
        <f ca="1">IFERROR(__xludf.DUMMYFUNCTION("IFERROR(HEX2DEC(REGEXEXTRACT($C349, F$4)), ""&lt;&gt;"")"),"&lt;&gt;")</f>
        <v>&lt;&gt;</v>
      </c>
      <c r="G349" s="7" t="str">
        <f ca="1">IFERROR(__xludf.DUMMYFUNCTION("IFERROR(HEX2DEC(REGEXEXTRACT($C349, G$4)), ""&lt;&gt;"")"),"&lt;&gt;")</f>
        <v>&lt;&gt;</v>
      </c>
      <c r="H349" s="7"/>
      <c r="I349" s="7" t="str">
        <f ca="1">IFERROR(__xludf.DUMMYFUNCTION("IFERROR(TEXT((REGEXEXTRACT($C349, I$4)),""00""), ""&lt;&gt;"")"),"&lt;&gt;")</f>
        <v>&lt;&gt;</v>
      </c>
      <c r="J349" s="7" t="str">
        <f ca="1">IFERROR(__xludf.DUMMYFUNCTION("IFERROR(TEXT((REGEXEXTRACT($C349, J$4)),""00""), ""&lt;&gt;"")"),"&lt;&gt;")</f>
        <v>&lt;&gt;</v>
      </c>
      <c r="K349" s="7" t="str">
        <f ca="1">IFERROR(__xludf.DUMMYFUNCTION("IFERROR(TEXT((REGEXEXTRACT($C349, K$4)),""00""), ""&lt;&gt;"")"),"&lt;&gt;")</f>
        <v>&lt;&gt;</v>
      </c>
      <c r="L349" s="7" t="str">
        <f ca="1">IFERROR(__xludf.DUMMYFUNCTION("IFERROR(TEXT((REGEXEXTRACT($C349, L$4)),""00""), ""&lt;&gt;"")"),"&lt;&gt;")</f>
        <v>&lt;&gt;</v>
      </c>
      <c r="M349" s="7" t="str">
        <f ca="1">IFERROR(__xludf.DUMMYFUNCTION("IFERROR(TEXT((REGEXEXTRACT($C349, M$4)),""00""), ""&lt;&gt;"")"),"&lt;&gt;")</f>
        <v>&lt;&gt;</v>
      </c>
      <c r="N349" s="7" t="str">
        <f ca="1">IFERROR(__xludf.DUMMYFUNCTION("IFERROR(TEXT((REGEXEXTRACT($C349, N$4)),""00""), ""&lt;&gt;"")"),"&lt;&gt;")</f>
        <v>&lt;&gt;</v>
      </c>
      <c r="O349" s="7"/>
      <c r="P349" s="7"/>
      <c r="Q349" s="7"/>
      <c r="R349" s="7"/>
      <c r="S349" s="7"/>
      <c r="T349" s="7" t="s">
        <v>274</v>
      </c>
      <c r="U349" s="7"/>
      <c r="V349" s="7"/>
      <c r="W349" s="7"/>
      <c r="X349" s="7"/>
      <c r="Y349" s="7"/>
      <c r="Z349" s="7"/>
      <c r="AA349" s="7"/>
      <c r="AB349" s="7"/>
    </row>
    <row r="350" spans="1:28" x14ac:dyDescent="0.2">
      <c r="A350" s="7"/>
      <c r="B350" s="8" t="str">
        <f ca="1">IFERROR(__xludf.DUMMYFUNCTION("IFERROR(REGEXEXTRACT($A350, B$4), ""&lt;&gt;"")"),"&lt;&gt;")</f>
        <v>&lt;&gt;</v>
      </c>
      <c r="C350" s="7" t="str">
        <f ca="1">IFERROR(__xludf.DUMMYFUNCTION("IFERROR(REGEXEXTRACT($A350, C$4), ""&lt;&gt;"")"),"&lt;&gt;")</f>
        <v>&lt;&gt;</v>
      </c>
      <c r="D350" s="7"/>
      <c r="E350" s="7" t="str">
        <f ca="1">IFERROR(__xludf.DUMMYFUNCTION("IFERROR(REGEXEXTRACT($C350, E$4), ""&lt;&gt;"")"),"&lt;&gt;")</f>
        <v>&lt;&gt;</v>
      </c>
      <c r="F350" s="7" t="str">
        <f ca="1">IFERROR(__xludf.DUMMYFUNCTION("IFERROR(HEX2DEC(REGEXEXTRACT($C350, F$4)), ""&lt;&gt;"")"),"&lt;&gt;")</f>
        <v>&lt;&gt;</v>
      </c>
      <c r="G350" s="7" t="str">
        <f ca="1">IFERROR(__xludf.DUMMYFUNCTION("IFERROR(HEX2DEC(REGEXEXTRACT($C350, G$4)), ""&lt;&gt;"")"),"&lt;&gt;")</f>
        <v>&lt;&gt;</v>
      </c>
      <c r="H350" s="7"/>
      <c r="I350" s="7" t="str">
        <f ca="1">IFERROR(__xludf.DUMMYFUNCTION("IFERROR(TEXT((REGEXEXTRACT($C350, I$4)),""00""), ""&lt;&gt;"")"),"&lt;&gt;")</f>
        <v>&lt;&gt;</v>
      </c>
      <c r="J350" s="7" t="str">
        <f ca="1">IFERROR(__xludf.DUMMYFUNCTION("IFERROR(TEXT((REGEXEXTRACT($C350, J$4)),""00""), ""&lt;&gt;"")"),"&lt;&gt;")</f>
        <v>&lt;&gt;</v>
      </c>
      <c r="K350" s="7" t="str">
        <f ca="1">IFERROR(__xludf.DUMMYFUNCTION("IFERROR(TEXT((REGEXEXTRACT($C350, K$4)),""00""), ""&lt;&gt;"")"),"&lt;&gt;")</f>
        <v>&lt;&gt;</v>
      </c>
      <c r="L350" s="7" t="str">
        <f ca="1">IFERROR(__xludf.DUMMYFUNCTION("IFERROR(TEXT((REGEXEXTRACT($C350, L$4)),""00""), ""&lt;&gt;"")"),"&lt;&gt;")</f>
        <v>&lt;&gt;</v>
      </c>
      <c r="M350" s="7" t="str">
        <f ca="1">IFERROR(__xludf.DUMMYFUNCTION("IFERROR(TEXT((REGEXEXTRACT($C350, M$4)),""00""), ""&lt;&gt;"")"),"&lt;&gt;")</f>
        <v>&lt;&gt;</v>
      </c>
      <c r="N350" s="7" t="str">
        <f ca="1">IFERROR(__xludf.DUMMYFUNCTION("IFERROR(TEXT((REGEXEXTRACT($C350, N$4)),""00""), ""&lt;&gt;"")"),"&lt;&gt;")</f>
        <v>&lt;&gt;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x14ac:dyDescent="0.2">
      <c r="A351" s="7"/>
      <c r="B351" s="8" t="str">
        <f ca="1">IFERROR(__xludf.DUMMYFUNCTION("IFERROR(REGEXEXTRACT($A351, B$4), ""&lt;&gt;"")"),"&lt;&gt;")</f>
        <v>&lt;&gt;</v>
      </c>
      <c r="C351" s="7" t="str">
        <f ca="1">IFERROR(__xludf.DUMMYFUNCTION("IFERROR(REGEXEXTRACT($A351, C$4), ""&lt;&gt;"")"),"&lt;&gt;")</f>
        <v>&lt;&gt;</v>
      </c>
      <c r="D351" s="7"/>
      <c r="E351" s="7" t="str">
        <f ca="1">IFERROR(__xludf.DUMMYFUNCTION("IFERROR(REGEXEXTRACT($C351, E$4), ""&lt;&gt;"")"),"&lt;&gt;")</f>
        <v>&lt;&gt;</v>
      </c>
      <c r="F351" s="7" t="str">
        <f ca="1">IFERROR(__xludf.DUMMYFUNCTION("IFERROR(HEX2DEC(REGEXEXTRACT($C351, F$4)), ""&lt;&gt;"")"),"&lt;&gt;")</f>
        <v>&lt;&gt;</v>
      </c>
      <c r="G351" s="7" t="str">
        <f ca="1">IFERROR(__xludf.DUMMYFUNCTION("IFERROR(HEX2DEC(REGEXEXTRACT($C351, G$4)), ""&lt;&gt;"")"),"&lt;&gt;")</f>
        <v>&lt;&gt;</v>
      </c>
      <c r="H351" s="7"/>
      <c r="I351" s="7" t="str">
        <f ca="1">IFERROR(__xludf.DUMMYFUNCTION("IFERROR(TEXT((REGEXEXTRACT($C351, I$4)),""00""), ""&lt;&gt;"")"),"&lt;&gt;")</f>
        <v>&lt;&gt;</v>
      </c>
      <c r="J351" s="7" t="str">
        <f ca="1">IFERROR(__xludf.DUMMYFUNCTION("IFERROR(TEXT((REGEXEXTRACT($C351, J$4)),""00""), ""&lt;&gt;"")"),"&lt;&gt;")</f>
        <v>&lt;&gt;</v>
      </c>
      <c r="K351" s="7" t="str">
        <f ca="1">IFERROR(__xludf.DUMMYFUNCTION("IFERROR(TEXT((REGEXEXTRACT($C351, K$4)),""00""), ""&lt;&gt;"")"),"&lt;&gt;")</f>
        <v>&lt;&gt;</v>
      </c>
      <c r="L351" s="7" t="str">
        <f ca="1">IFERROR(__xludf.DUMMYFUNCTION("IFERROR(TEXT((REGEXEXTRACT($C351, L$4)),""00""), ""&lt;&gt;"")"),"&lt;&gt;")</f>
        <v>&lt;&gt;</v>
      </c>
      <c r="M351" s="7" t="str">
        <f ca="1">IFERROR(__xludf.DUMMYFUNCTION("IFERROR(TEXT((REGEXEXTRACT($C351, M$4)),""00""), ""&lt;&gt;"")"),"&lt;&gt;")</f>
        <v>&lt;&gt;</v>
      </c>
      <c r="N351" s="7" t="str">
        <f ca="1">IFERROR(__xludf.DUMMYFUNCTION("IFERROR(TEXT((REGEXEXTRACT($C351, N$4)),""00""), ""&lt;&gt;"")"),"&lt;&gt;")</f>
        <v>&lt;&gt;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x14ac:dyDescent="0.2">
      <c r="A352" s="7"/>
      <c r="B352" s="8" t="str">
        <f ca="1">IFERROR(__xludf.DUMMYFUNCTION("IFERROR(REGEXEXTRACT($A352, B$4), ""&lt;&gt;"")"),"&lt;&gt;")</f>
        <v>&lt;&gt;</v>
      </c>
      <c r="C352" s="7" t="str">
        <f ca="1">IFERROR(__xludf.DUMMYFUNCTION("IFERROR(REGEXEXTRACT($A352, C$4), ""&lt;&gt;"")"),"&lt;&gt;")</f>
        <v>&lt;&gt;</v>
      </c>
      <c r="D352" s="7"/>
      <c r="E352" s="7" t="str">
        <f ca="1">IFERROR(__xludf.DUMMYFUNCTION("IFERROR(REGEXEXTRACT($C352, E$4), ""&lt;&gt;"")"),"&lt;&gt;")</f>
        <v>&lt;&gt;</v>
      </c>
      <c r="F352" s="7" t="str">
        <f ca="1">IFERROR(__xludf.DUMMYFUNCTION("IFERROR(HEX2DEC(REGEXEXTRACT($C352, F$4)), ""&lt;&gt;"")"),"&lt;&gt;")</f>
        <v>&lt;&gt;</v>
      </c>
      <c r="G352" s="7" t="str">
        <f ca="1">IFERROR(__xludf.DUMMYFUNCTION("IFERROR(HEX2DEC(REGEXEXTRACT($C352, G$4)), ""&lt;&gt;"")"),"&lt;&gt;")</f>
        <v>&lt;&gt;</v>
      </c>
      <c r="H352" s="7"/>
      <c r="I352" s="7" t="str">
        <f ca="1">IFERROR(__xludf.DUMMYFUNCTION("IFERROR(TEXT((REGEXEXTRACT($C352, I$4)),""00""), ""&lt;&gt;"")"),"&lt;&gt;")</f>
        <v>&lt;&gt;</v>
      </c>
      <c r="J352" s="7" t="str">
        <f ca="1">IFERROR(__xludf.DUMMYFUNCTION("IFERROR(TEXT((REGEXEXTRACT($C352, J$4)),""00""), ""&lt;&gt;"")"),"&lt;&gt;")</f>
        <v>&lt;&gt;</v>
      </c>
      <c r="K352" s="7" t="str">
        <f ca="1">IFERROR(__xludf.DUMMYFUNCTION("IFERROR(TEXT((REGEXEXTRACT($C352, K$4)),""00""), ""&lt;&gt;"")"),"&lt;&gt;")</f>
        <v>&lt;&gt;</v>
      </c>
      <c r="L352" s="7" t="str">
        <f ca="1">IFERROR(__xludf.DUMMYFUNCTION("IFERROR(TEXT((REGEXEXTRACT($C352, L$4)),""00""), ""&lt;&gt;"")"),"&lt;&gt;")</f>
        <v>&lt;&gt;</v>
      </c>
      <c r="M352" s="7" t="str">
        <f ca="1">IFERROR(__xludf.DUMMYFUNCTION("IFERROR(TEXT((REGEXEXTRACT($C352, M$4)),""00""), ""&lt;&gt;"")"),"&lt;&gt;")</f>
        <v>&lt;&gt;</v>
      </c>
      <c r="N352" s="7" t="str">
        <f ca="1">IFERROR(__xludf.DUMMYFUNCTION("IFERROR(TEXT((REGEXEXTRACT($C352, N$4)),""00""), ""&lt;&gt;"")"),"&lt;&gt;")</f>
        <v>&lt;&gt;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x14ac:dyDescent="0.2">
      <c r="A353" s="7"/>
      <c r="B353" s="8" t="str">
        <f ca="1">IFERROR(__xludf.DUMMYFUNCTION("IFERROR(REGEXEXTRACT($A353, B$4), ""&lt;&gt;"")"),"&lt;&gt;")</f>
        <v>&lt;&gt;</v>
      </c>
      <c r="C353" s="7" t="str">
        <f ca="1">IFERROR(__xludf.DUMMYFUNCTION("IFERROR(REGEXEXTRACT($A353, C$4), ""&lt;&gt;"")"),"&lt;&gt;")</f>
        <v>&lt;&gt;</v>
      </c>
      <c r="D353" s="7"/>
      <c r="E353" s="7" t="str">
        <f ca="1">IFERROR(__xludf.DUMMYFUNCTION("IFERROR(REGEXEXTRACT($C353, E$4), ""&lt;&gt;"")"),"&lt;&gt;")</f>
        <v>&lt;&gt;</v>
      </c>
      <c r="F353" s="7" t="str">
        <f ca="1">IFERROR(__xludf.DUMMYFUNCTION("IFERROR(HEX2DEC(REGEXEXTRACT($C353, F$4)), ""&lt;&gt;"")"),"&lt;&gt;")</f>
        <v>&lt;&gt;</v>
      </c>
      <c r="G353" s="7" t="str">
        <f ca="1">IFERROR(__xludf.DUMMYFUNCTION("IFERROR(HEX2DEC(REGEXEXTRACT($C353, G$4)), ""&lt;&gt;"")"),"&lt;&gt;")</f>
        <v>&lt;&gt;</v>
      </c>
      <c r="H353" s="7"/>
      <c r="I353" s="7" t="str">
        <f ca="1">IFERROR(__xludf.DUMMYFUNCTION("IFERROR(TEXT((REGEXEXTRACT($C353, I$4)),""00""), ""&lt;&gt;"")"),"&lt;&gt;")</f>
        <v>&lt;&gt;</v>
      </c>
      <c r="J353" s="7" t="str">
        <f ca="1">IFERROR(__xludf.DUMMYFUNCTION("IFERROR(TEXT((REGEXEXTRACT($C353, J$4)),""00""), ""&lt;&gt;"")"),"&lt;&gt;")</f>
        <v>&lt;&gt;</v>
      </c>
      <c r="K353" s="7" t="str">
        <f ca="1">IFERROR(__xludf.DUMMYFUNCTION("IFERROR(TEXT((REGEXEXTRACT($C353, K$4)),""00""), ""&lt;&gt;"")"),"&lt;&gt;")</f>
        <v>&lt;&gt;</v>
      </c>
      <c r="L353" s="7" t="str">
        <f ca="1">IFERROR(__xludf.DUMMYFUNCTION("IFERROR(TEXT((REGEXEXTRACT($C353, L$4)),""00""), ""&lt;&gt;"")"),"&lt;&gt;")</f>
        <v>&lt;&gt;</v>
      </c>
      <c r="M353" s="7" t="str">
        <f ca="1">IFERROR(__xludf.DUMMYFUNCTION("IFERROR(TEXT((REGEXEXTRACT($C353, M$4)),""00""), ""&lt;&gt;"")"),"&lt;&gt;")</f>
        <v>&lt;&gt;</v>
      </c>
      <c r="N353" s="7" t="str">
        <f ca="1">IFERROR(__xludf.DUMMYFUNCTION("IFERROR(TEXT((REGEXEXTRACT($C353, N$4)),""00""), ""&lt;&gt;"")"),"&lt;&gt;")</f>
        <v>&lt;&gt;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x14ac:dyDescent="0.2">
      <c r="A354" s="7"/>
      <c r="B354" s="8" t="str">
        <f ca="1">IFERROR(__xludf.DUMMYFUNCTION("IFERROR(REGEXEXTRACT($A354, B$4), ""&lt;&gt;"")"),"&lt;&gt;")</f>
        <v>&lt;&gt;</v>
      </c>
      <c r="C354" s="7" t="str">
        <f ca="1">IFERROR(__xludf.DUMMYFUNCTION("IFERROR(REGEXEXTRACT($A354, C$4), ""&lt;&gt;"")"),"&lt;&gt;")</f>
        <v>&lt;&gt;</v>
      </c>
      <c r="D354" s="7"/>
      <c r="E354" s="7" t="str">
        <f ca="1">IFERROR(__xludf.DUMMYFUNCTION("IFERROR(REGEXEXTRACT($C354, E$4), ""&lt;&gt;"")"),"&lt;&gt;")</f>
        <v>&lt;&gt;</v>
      </c>
      <c r="F354" s="7" t="str">
        <f ca="1">IFERROR(__xludf.DUMMYFUNCTION("IFERROR(HEX2DEC(REGEXEXTRACT($C354, F$4)), ""&lt;&gt;"")"),"&lt;&gt;")</f>
        <v>&lt;&gt;</v>
      </c>
      <c r="G354" s="7" t="str">
        <f ca="1">IFERROR(__xludf.DUMMYFUNCTION("IFERROR(HEX2DEC(REGEXEXTRACT($C354, G$4)), ""&lt;&gt;"")"),"&lt;&gt;")</f>
        <v>&lt;&gt;</v>
      </c>
      <c r="H354" s="7"/>
      <c r="I354" s="7" t="str">
        <f ca="1">IFERROR(__xludf.DUMMYFUNCTION("IFERROR(TEXT((REGEXEXTRACT($C354, I$4)),""00""), ""&lt;&gt;"")"),"&lt;&gt;")</f>
        <v>&lt;&gt;</v>
      </c>
      <c r="J354" s="7" t="str">
        <f ca="1">IFERROR(__xludf.DUMMYFUNCTION("IFERROR(TEXT((REGEXEXTRACT($C354, J$4)),""00""), ""&lt;&gt;"")"),"&lt;&gt;")</f>
        <v>&lt;&gt;</v>
      </c>
      <c r="K354" s="7" t="str">
        <f ca="1">IFERROR(__xludf.DUMMYFUNCTION("IFERROR(TEXT((REGEXEXTRACT($C354, K$4)),""00""), ""&lt;&gt;"")"),"&lt;&gt;")</f>
        <v>&lt;&gt;</v>
      </c>
      <c r="L354" s="7" t="str">
        <f ca="1">IFERROR(__xludf.DUMMYFUNCTION("IFERROR(TEXT((REGEXEXTRACT($C354, L$4)),""00""), ""&lt;&gt;"")"),"&lt;&gt;")</f>
        <v>&lt;&gt;</v>
      </c>
      <c r="M354" s="7" t="str">
        <f ca="1">IFERROR(__xludf.DUMMYFUNCTION("IFERROR(TEXT((REGEXEXTRACT($C354, M$4)),""00""), ""&lt;&gt;"")"),"&lt;&gt;")</f>
        <v>&lt;&gt;</v>
      </c>
      <c r="N354" s="7" t="str">
        <f ca="1">IFERROR(__xludf.DUMMYFUNCTION("IFERROR(TEXT((REGEXEXTRACT($C354, N$4)),""00""), ""&lt;&gt;"")"),"&lt;&gt;")</f>
        <v>&lt;&gt;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x14ac:dyDescent="0.2">
      <c r="A355" s="7"/>
      <c r="B355" s="8" t="str">
        <f ca="1">IFERROR(__xludf.DUMMYFUNCTION("IFERROR(REGEXEXTRACT($A355, B$4), ""&lt;&gt;"")"),"&lt;&gt;")</f>
        <v>&lt;&gt;</v>
      </c>
      <c r="C355" s="7" t="str">
        <f ca="1">IFERROR(__xludf.DUMMYFUNCTION("IFERROR(REGEXEXTRACT($A355, C$4), ""&lt;&gt;"")"),"&lt;&gt;")</f>
        <v>&lt;&gt;</v>
      </c>
      <c r="D355" s="7"/>
      <c r="E355" s="7" t="str">
        <f ca="1">IFERROR(__xludf.DUMMYFUNCTION("IFERROR(REGEXEXTRACT($C355, E$4), ""&lt;&gt;"")"),"&lt;&gt;")</f>
        <v>&lt;&gt;</v>
      </c>
      <c r="F355" s="7" t="str">
        <f ca="1">IFERROR(__xludf.DUMMYFUNCTION("IFERROR(HEX2DEC(REGEXEXTRACT($C355, F$4)), ""&lt;&gt;"")"),"&lt;&gt;")</f>
        <v>&lt;&gt;</v>
      </c>
      <c r="G355" s="7" t="str">
        <f ca="1">IFERROR(__xludf.DUMMYFUNCTION("IFERROR(HEX2DEC(REGEXEXTRACT($C355, G$4)), ""&lt;&gt;"")"),"&lt;&gt;")</f>
        <v>&lt;&gt;</v>
      </c>
      <c r="H355" s="7"/>
      <c r="I355" s="7" t="str">
        <f ca="1">IFERROR(__xludf.DUMMYFUNCTION("IFERROR(TEXT((REGEXEXTRACT($C355, I$4)),""00""), ""&lt;&gt;"")"),"&lt;&gt;")</f>
        <v>&lt;&gt;</v>
      </c>
      <c r="J355" s="7" t="str">
        <f ca="1">IFERROR(__xludf.DUMMYFUNCTION("IFERROR(TEXT((REGEXEXTRACT($C355, J$4)),""00""), ""&lt;&gt;"")"),"&lt;&gt;")</f>
        <v>&lt;&gt;</v>
      </c>
      <c r="K355" s="7" t="str">
        <f ca="1">IFERROR(__xludf.DUMMYFUNCTION("IFERROR(TEXT((REGEXEXTRACT($C355, K$4)),""00""), ""&lt;&gt;"")"),"&lt;&gt;")</f>
        <v>&lt;&gt;</v>
      </c>
      <c r="L355" s="7" t="str">
        <f ca="1">IFERROR(__xludf.DUMMYFUNCTION("IFERROR(TEXT((REGEXEXTRACT($C355, L$4)),""00""), ""&lt;&gt;"")"),"&lt;&gt;")</f>
        <v>&lt;&gt;</v>
      </c>
      <c r="M355" s="7" t="str">
        <f ca="1">IFERROR(__xludf.DUMMYFUNCTION("IFERROR(TEXT((REGEXEXTRACT($C355, M$4)),""00""), ""&lt;&gt;"")"),"&lt;&gt;")</f>
        <v>&lt;&gt;</v>
      </c>
      <c r="N355" s="7" t="str">
        <f ca="1">IFERROR(__xludf.DUMMYFUNCTION("IFERROR(TEXT((REGEXEXTRACT($C355, N$4)),""00""), ""&lt;&gt;"")"),"&lt;&gt;")</f>
        <v>&lt;&gt;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x14ac:dyDescent="0.2">
      <c r="A356" s="7"/>
      <c r="B356" s="8" t="str">
        <f ca="1">IFERROR(__xludf.DUMMYFUNCTION("IFERROR(REGEXEXTRACT($A356, B$4), ""&lt;&gt;"")"),"&lt;&gt;")</f>
        <v>&lt;&gt;</v>
      </c>
      <c r="C356" s="7" t="str">
        <f ca="1">IFERROR(__xludf.DUMMYFUNCTION("IFERROR(REGEXEXTRACT($A356, C$4), ""&lt;&gt;"")"),"&lt;&gt;")</f>
        <v>&lt;&gt;</v>
      </c>
      <c r="D356" s="7"/>
      <c r="E356" s="7" t="str">
        <f ca="1">IFERROR(__xludf.DUMMYFUNCTION("IFERROR(REGEXEXTRACT($C356, E$4), ""&lt;&gt;"")"),"&lt;&gt;")</f>
        <v>&lt;&gt;</v>
      </c>
      <c r="F356" s="7" t="str">
        <f ca="1">IFERROR(__xludf.DUMMYFUNCTION("IFERROR(HEX2DEC(REGEXEXTRACT($C356, F$4)), ""&lt;&gt;"")"),"&lt;&gt;")</f>
        <v>&lt;&gt;</v>
      </c>
      <c r="G356" s="7" t="str">
        <f ca="1">IFERROR(__xludf.DUMMYFUNCTION("IFERROR(HEX2DEC(REGEXEXTRACT($C356, G$4)), ""&lt;&gt;"")"),"&lt;&gt;")</f>
        <v>&lt;&gt;</v>
      </c>
      <c r="H356" s="7"/>
      <c r="I356" s="7" t="str">
        <f ca="1">IFERROR(__xludf.DUMMYFUNCTION("IFERROR(TEXT((REGEXEXTRACT($C356, I$4)),""00""), ""&lt;&gt;"")"),"&lt;&gt;")</f>
        <v>&lt;&gt;</v>
      </c>
      <c r="J356" s="7" t="str">
        <f ca="1">IFERROR(__xludf.DUMMYFUNCTION("IFERROR(TEXT((REGEXEXTRACT($C356, J$4)),""00""), ""&lt;&gt;"")"),"&lt;&gt;")</f>
        <v>&lt;&gt;</v>
      </c>
      <c r="K356" s="7" t="str">
        <f ca="1">IFERROR(__xludf.DUMMYFUNCTION("IFERROR(TEXT((REGEXEXTRACT($C356, K$4)),""00""), ""&lt;&gt;"")"),"&lt;&gt;")</f>
        <v>&lt;&gt;</v>
      </c>
      <c r="L356" s="7" t="str">
        <f ca="1">IFERROR(__xludf.DUMMYFUNCTION("IFERROR(TEXT((REGEXEXTRACT($C356, L$4)),""00""), ""&lt;&gt;"")"),"&lt;&gt;")</f>
        <v>&lt;&gt;</v>
      </c>
      <c r="M356" s="7" t="str">
        <f ca="1">IFERROR(__xludf.DUMMYFUNCTION("IFERROR(TEXT((REGEXEXTRACT($C356, M$4)),""00""), ""&lt;&gt;"")"),"&lt;&gt;")</f>
        <v>&lt;&gt;</v>
      </c>
      <c r="N356" s="7" t="str">
        <f ca="1">IFERROR(__xludf.DUMMYFUNCTION("IFERROR(TEXT((REGEXEXTRACT($C356, N$4)),""00""), ""&lt;&gt;"")"),"&lt;&gt;")</f>
        <v>&lt;&gt;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x14ac:dyDescent="0.2">
      <c r="A357" s="7"/>
      <c r="B357" s="8" t="str">
        <f ca="1">IFERROR(__xludf.DUMMYFUNCTION("IFERROR(REGEXEXTRACT($A357, B$4), ""&lt;&gt;"")"),"&lt;&gt;")</f>
        <v>&lt;&gt;</v>
      </c>
      <c r="C357" s="7" t="str">
        <f ca="1">IFERROR(__xludf.DUMMYFUNCTION("IFERROR(REGEXEXTRACT($A357, C$4), ""&lt;&gt;"")"),"&lt;&gt;")</f>
        <v>&lt;&gt;</v>
      </c>
      <c r="D357" s="7"/>
      <c r="E357" s="7" t="str">
        <f ca="1">IFERROR(__xludf.DUMMYFUNCTION("IFERROR(REGEXEXTRACT($C357, E$4), ""&lt;&gt;"")"),"&lt;&gt;")</f>
        <v>&lt;&gt;</v>
      </c>
      <c r="F357" s="7" t="str">
        <f ca="1">IFERROR(__xludf.DUMMYFUNCTION("IFERROR(HEX2DEC(REGEXEXTRACT($C357, F$4)), ""&lt;&gt;"")"),"&lt;&gt;")</f>
        <v>&lt;&gt;</v>
      </c>
      <c r="G357" s="7" t="str">
        <f ca="1">IFERROR(__xludf.DUMMYFUNCTION("IFERROR(HEX2DEC(REGEXEXTRACT($C357, G$4)), ""&lt;&gt;"")"),"&lt;&gt;")</f>
        <v>&lt;&gt;</v>
      </c>
      <c r="H357" s="7"/>
      <c r="I357" s="7" t="str">
        <f ca="1">IFERROR(__xludf.DUMMYFUNCTION("IFERROR(TEXT((REGEXEXTRACT($C357, I$4)),""00""), ""&lt;&gt;"")"),"&lt;&gt;")</f>
        <v>&lt;&gt;</v>
      </c>
      <c r="J357" s="7" t="str">
        <f ca="1">IFERROR(__xludf.DUMMYFUNCTION("IFERROR(TEXT((REGEXEXTRACT($C357, J$4)),""00""), ""&lt;&gt;"")"),"&lt;&gt;")</f>
        <v>&lt;&gt;</v>
      </c>
      <c r="K357" s="7" t="str">
        <f ca="1">IFERROR(__xludf.DUMMYFUNCTION("IFERROR(TEXT((REGEXEXTRACT($C357, K$4)),""00""), ""&lt;&gt;"")"),"&lt;&gt;")</f>
        <v>&lt;&gt;</v>
      </c>
      <c r="L357" s="7" t="str">
        <f ca="1">IFERROR(__xludf.DUMMYFUNCTION("IFERROR(TEXT((REGEXEXTRACT($C357, L$4)),""00""), ""&lt;&gt;"")"),"&lt;&gt;")</f>
        <v>&lt;&gt;</v>
      </c>
      <c r="M357" s="7" t="str">
        <f ca="1">IFERROR(__xludf.DUMMYFUNCTION("IFERROR(TEXT((REGEXEXTRACT($C357, M$4)),""00""), ""&lt;&gt;"")"),"&lt;&gt;")</f>
        <v>&lt;&gt;</v>
      </c>
      <c r="N357" s="7" t="str">
        <f ca="1">IFERROR(__xludf.DUMMYFUNCTION("IFERROR(TEXT((REGEXEXTRACT($C357, N$4)),""00""), ""&lt;&gt;"")"),"&lt;&gt;")</f>
        <v>&lt;&gt;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x14ac:dyDescent="0.2">
      <c r="A358" s="7"/>
      <c r="B358" s="8" t="str">
        <f ca="1">IFERROR(__xludf.DUMMYFUNCTION("IFERROR(REGEXEXTRACT($A358, B$4), ""&lt;&gt;"")"),"&lt;&gt;")</f>
        <v>&lt;&gt;</v>
      </c>
      <c r="C358" s="7" t="str">
        <f ca="1">IFERROR(__xludf.DUMMYFUNCTION("IFERROR(REGEXEXTRACT($A358, C$4), ""&lt;&gt;"")"),"&lt;&gt;")</f>
        <v>&lt;&gt;</v>
      </c>
      <c r="D358" s="7"/>
      <c r="E358" s="7" t="str">
        <f ca="1">IFERROR(__xludf.DUMMYFUNCTION("IFERROR(REGEXEXTRACT($C358, E$4), ""&lt;&gt;"")"),"&lt;&gt;")</f>
        <v>&lt;&gt;</v>
      </c>
      <c r="F358" s="7" t="str">
        <f ca="1">IFERROR(__xludf.DUMMYFUNCTION("IFERROR(HEX2DEC(REGEXEXTRACT($C358, F$4)), ""&lt;&gt;"")"),"&lt;&gt;")</f>
        <v>&lt;&gt;</v>
      </c>
      <c r="G358" s="7" t="str">
        <f ca="1">IFERROR(__xludf.DUMMYFUNCTION("IFERROR(HEX2DEC(REGEXEXTRACT($C358, G$4)), ""&lt;&gt;"")"),"&lt;&gt;")</f>
        <v>&lt;&gt;</v>
      </c>
      <c r="H358" s="7"/>
      <c r="I358" s="7" t="str">
        <f ca="1">IFERROR(__xludf.DUMMYFUNCTION("IFERROR(TEXT((REGEXEXTRACT($C358, I$4)),""00""), ""&lt;&gt;"")"),"&lt;&gt;")</f>
        <v>&lt;&gt;</v>
      </c>
      <c r="J358" s="7" t="str">
        <f ca="1">IFERROR(__xludf.DUMMYFUNCTION("IFERROR(TEXT((REGEXEXTRACT($C358, J$4)),""00""), ""&lt;&gt;"")"),"&lt;&gt;")</f>
        <v>&lt;&gt;</v>
      </c>
      <c r="K358" s="7" t="str">
        <f ca="1">IFERROR(__xludf.DUMMYFUNCTION("IFERROR(TEXT((REGEXEXTRACT($C358, K$4)),""00""), ""&lt;&gt;"")"),"&lt;&gt;")</f>
        <v>&lt;&gt;</v>
      </c>
      <c r="L358" s="7" t="str">
        <f ca="1">IFERROR(__xludf.DUMMYFUNCTION("IFERROR(TEXT((REGEXEXTRACT($C358, L$4)),""00""), ""&lt;&gt;"")"),"&lt;&gt;")</f>
        <v>&lt;&gt;</v>
      </c>
      <c r="M358" s="7" t="str">
        <f ca="1">IFERROR(__xludf.DUMMYFUNCTION("IFERROR(TEXT((REGEXEXTRACT($C358, M$4)),""00""), ""&lt;&gt;"")"),"&lt;&gt;")</f>
        <v>&lt;&gt;</v>
      </c>
      <c r="N358" s="7" t="str">
        <f ca="1">IFERROR(__xludf.DUMMYFUNCTION("IFERROR(TEXT((REGEXEXTRACT($C358, N$4)),""00""), ""&lt;&gt;"")"),"&lt;&gt;")</f>
        <v>&lt;&gt;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x14ac:dyDescent="0.2">
      <c r="A359" s="7"/>
      <c r="B359" s="8" t="str">
        <f ca="1">IFERROR(__xludf.DUMMYFUNCTION("IFERROR(REGEXEXTRACT($A359, B$4), ""&lt;&gt;"")"),"&lt;&gt;")</f>
        <v>&lt;&gt;</v>
      </c>
      <c r="C359" s="7" t="str">
        <f ca="1">IFERROR(__xludf.DUMMYFUNCTION("IFERROR(REGEXEXTRACT($A359, C$4), ""&lt;&gt;"")"),"&lt;&gt;")</f>
        <v>&lt;&gt;</v>
      </c>
      <c r="D359" s="7"/>
      <c r="E359" s="7" t="str">
        <f ca="1">IFERROR(__xludf.DUMMYFUNCTION("IFERROR(REGEXEXTRACT($C359, E$4), ""&lt;&gt;"")"),"&lt;&gt;")</f>
        <v>&lt;&gt;</v>
      </c>
      <c r="F359" s="7" t="str">
        <f ca="1">IFERROR(__xludf.DUMMYFUNCTION("IFERROR(HEX2DEC(REGEXEXTRACT($C359, F$4)), ""&lt;&gt;"")"),"&lt;&gt;")</f>
        <v>&lt;&gt;</v>
      </c>
      <c r="G359" s="7" t="str">
        <f ca="1">IFERROR(__xludf.DUMMYFUNCTION("IFERROR(HEX2DEC(REGEXEXTRACT($C359, G$4)), ""&lt;&gt;"")"),"&lt;&gt;")</f>
        <v>&lt;&gt;</v>
      </c>
      <c r="H359" s="7"/>
      <c r="I359" s="7" t="str">
        <f ca="1">IFERROR(__xludf.DUMMYFUNCTION("IFERROR(TEXT((REGEXEXTRACT($C359, I$4)),""00""), ""&lt;&gt;"")"),"&lt;&gt;")</f>
        <v>&lt;&gt;</v>
      </c>
      <c r="J359" s="7" t="str">
        <f ca="1">IFERROR(__xludf.DUMMYFUNCTION("IFERROR(TEXT((REGEXEXTRACT($C359, J$4)),""00""), ""&lt;&gt;"")"),"&lt;&gt;")</f>
        <v>&lt;&gt;</v>
      </c>
      <c r="K359" s="7" t="str">
        <f ca="1">IFERROR(__xludf.DUMMYFUNCTION("IFERROR(TEXT((REGEXEXTRACT($C359, K$4)),""00""), ""&lt;&gt;"")"),"&lt;&gt;")</f>
        <v>&lt;&gt;</v>
      </c>
      <c r="L359" s="7" t="str">
        <f ca="1">IFERROR(__xludf.DUMMYFUNCTION("IFERROR(TEXT((REGEXEXTRACT($C359, L$4)),""00""), ""&lt;&gt;"")"),"&lt;&gt;")</f>
        <v>&lt;&gt;</v>
      </c>
      <c r="M359" s="7" t="str">
        <f ca="1">IFERROR(__xludf.DUMMYFUNCTION("IFERROR(TEXT((REGEXEXTRACT($C359, M$4)),""00""), ""&lt;&gt;"")"),"&lt;&gt;")</f>
        <v>&lt;&gt;</v>
      </c>
      <c r="N359" s="7" t="str">
        <f ca="1">IFERROR(__xludf.DUMMYFUNCTION("IFERROR(TEXT((REGEXEXTRACT($C359, N$4)),""00""), ""&lt;&gt;"")"),"&lt;&gt;")</f>
        <v>&lt;&gt;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x14ac:dyDescent="0.2">
      <c r="A360" s="7"/>
      <c r="B360" s="8" t="str">
        <f ca="1">IFERROR(__xludf.DUMMYFUNCTION("IFERROR(REGEXEXTRACT($A360, B$4), ""&lt;&gt;"")"),"&lt;&gt;")</f>
        <v>&lt;&gt;</v>
      </c>
      <c r="C360" s="7" t="str">
        <f ca="1">IFERROR(__xludf.DUMMYFUNCTION("IFERROR(REGEXEXTRACT($A360, C$4), ""&lt;&gt;"")"),"&lt;&gt;")</f>
        <v>&lt;&gt;</v>
      </c>
      <c r="D360" s="7"/>
      <c r="E360" s="7" t="str">
        <f ca="1">IFERROR(__xludf.DUMMYFUNCTION("IFERROR(REGEXEXTRACT($C360, E$4), ""&lt;&gt;"")"),"&lt;&gt;")</f>
        <v>&lt;&gt;</v>
      </c>
      <c r="F360" s="7" t="str">
        <f ca="1">IFERROR(__xludf.DUMMYFUNCTION("IFERROR(HEX2DEC(REGEXEXTRACT($C360, F$4)), ""&lt;&gt;"")"),"&lt;&gt;")</f>
        <v>&lt;&gt;</v>
      </c>
      <c r="G360" s="7" t="str">
        <f ca="1">IFERROR(__xludf.DUMMYFUNCTION("IFERROR(HEX2DEC(REGEXEXTRACT($C360, G$4)), ""&lt;&gt;"")"),"&lt;&gt;")</f>
        <v>&lt;&gt;</v>
      </c>
      <c r="H360" s="7"/>
      <c r="I360" s="7" t="str">
        <f ca="1">IFERROR(__xludf.DUMMYFUNCTION("IFERROR(TEXT((REGEXEXTRACT($C360, I$4)),""00""), ""&lt;&gt;"")"),"&lt;&gt;")</f>
        <v>&lt;&gt;</v>
      </c>
      <c r="J360" s="7" t="str">
        <f ca="1">IFERROR(__xludf.DUMMYFUNCTION("IFERROR(TEXT((REGEXEXTRACT($C360, J$4)),""00""), ""&lt;&gt;"")"),"&lt;&gt;")</f>
        <v>&lt;&gt;</v>
      </c>
      <c r="K360" s="7" t="str">
        <f ca="1">IFERROR(__xludf.DUMMYFUNCTION("IFERROR(TEXT((REGEXEXTRACT($C360, K$4)),""00""), ""&lt;&gt;"")"),"&lt;&gt;")</f>
        <v>&lt;&gt;</v>
      </c>
      <c r="L360" s="7" t="str">
        <f ca="1">IFERROR(__xludf.DUMMYFUNCTION("IFERROR(TEXT((REGEXEXTRACT($C360, L$4)),""00""), ""&lt;&gt;"")"),"&lt;&gt;")</f>
        <v>&lt;&gt;</v>
      </c>
      <c r="M360" s="7" t="str">
        <f ca="1">IFERROR(__xludf.DUMMYFUNCTION("IFERROR(TEXT((REGEXEXTRACT($C360, M$4)),""00""), ""&lt;&gt;"")"),"&lt;&gt;")</f>
        <v>&lt;&gt;</v>
      </c>
      <c r="N360" s="7" t="str">
        <f ca="1">IFERROR(__xludf.DUMMYFUNCTION("IFERROR(TEXT((REGEXEXTRACT($C360, N$4)),""00""), ""&lt;&gt;"")"),"&lt;&gt;")</f>
        <v>&lt;&gt;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x14ac:dyDescent="0.2">
      <c r="A361" s="7"/>
      <c r="B361" s="8" t="str">
        <f ca="1">IFERROR(__xludf.DUMMYFUNCTION("IFERROR(REGEXEXTRACT($A361, B$4), ""&lt;&gt;"")"),"&lt;&gt;")</f>
        <v>&lt;&gt;</v>
      </c>
      <c r="C361" s="7" t="str">
        <f ca="1">IFERROR(__xludf.DUMMYFUNCTION("IFERROR(REGEXEXTRACT($A361, C$4), ""&lt;&gt;"")"),"&lt;&gt;")</f>
        <v>&lt;&gt;</v>
      </c>
      <c r="D361" s="7"/>
      <c r="E361" s="7" t="str">
        <f ca="1">IFERROR(__xludf.DUMMYFUNCTION("IFERROR(REGEXEXTRACT($C361, E$4), ""&lt;&gt;"")"),"&lt;&gt;")</f>
        <v>&lt;&gt;</v>
      </c>
      <c r="F361" s="7" t="str">
        <f ca="1">IFERROR(__xludf.DUMMYFUNCTION("IFERROR(HEX2DEC(REGEXEXTRACT($C361, F$4)), ""&lt;&gt;"")"),"&lt;&gt;")</f>
        <v>&lt;&gt;</v>
      </c>
      <c r="G361" s="7" t="str">
        <f ca="1">IFERROR(__xludf.DUMMYFUNCTION("IFERROR(HEX2DEC(REGEXEXTRACT($C361, G$4)), ""&lt;&gt;"")"),"&lt;&gt;")</f>
        <v>&lt;&gt;</v>
      </c>
      <c r="H361" s="7"/>
      <c r="I361" s="7" t="str">
        <f ca="1">IFERROR(__xludf.DUMMYFUNCTION("IFERROR(TEXT((REGEXEXTRACT($C361, I$4)),""00""), ""&lt;&gt;"")"),"&lt;&gt;")</f>
        <v>&lt;&gt;</v>
      </c>
      <c r="J361" s="7" t="str">
        <f ca="1">IFERROR(__xludf.DUMMYFUNCTION("IFERROR(TEXT((REGEXEXTRACT($C361, J$4)),""00""), ""&lt;&gt;"")"),"&lt;&gt;")</f>
        <v>&lt;&gt;</v>
      </c>
      <c r="K361" s="7" t="str">
        <f ca="1">IFERROR(__xludf.DUMMYFUNCTION("IFERROR(TEXT((REGEXEXTRACT($C361, K$4)),""00""), ""&lt;&gt;"")"),"&lt;&gt;")</f>
        <v>&lt;&gt;</v>
      </c>
      <c r="L361" s="7" t="str">
        <f ca="1">IFERROR(__xludf.DUMMYFUNCTION("IFERROR(TEXT((REGEXEXTRACT($C361, L$4)),""00""), ""&lt;&gt;"")"),"&lt;&gt;")</f>
        <v>&lt;&gt;</v>
      </c>
      <c r="M361" s="7" t="str">
        <f ca="1">IFERROR(__xludf.DUMMYFUNCTION("IFERROR(TEXT((REGEXEXTRACT($C361, M$4)),""00""), ""&lt;&gt;"")"),"&lt;&gt;")</f>
        <v>&lt;&gt;</v>
      </c>
      <c r="N361" s="7" t="str">
        <f ca="1">IFERROR(__xludf.DUMMYFUNCTION("IFERROR(TEXT((REGEXEXTRACT($C361, N$4)),""00""), ""&lt;&gt;"")"),"&lt;&gt;")</f>
        <v>&lt;&gt;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x14ac:dyDescent="0.2">
      <c r="A362" s="7"/>
      <c r="B362" s="8" t="str">
        <f ca="1">IFERROR(__xludf.DUMMYFUNCTION("IFERROR(REGEXEXTRACT($A362, B$4), ""&lt;&gt;"")"),"&lt;&gt;")</f>
        <v>&lt;&gt;</v>
      </c>
      <c r="C362" s="7" t="str">
        <f ca="1">IFERROR(__xludf.DUMMYFUNCTION("IFERROR(REGEXEXTRACT($A362, C$4), ""&lt;&gt;"")"),"&lt;&gt;")</f>
        <v>&lt;&gt;</v>
      </c>
      <c r="D362" s="7"/>
      <c r="E362" s="7" t="str">
        <f ca="1">IFERROR(__xludf.DUMMYFUNCTION("IFERROR(REGEXEXTRACT($C362, E$4), ""&lt;&gt;"")"),"&lt;&gt;")</f>
        <v>&lt;&gt;</v>
      </c>
      <c r="F362" s="7" t="str">
        <f ca="1">IFERROR(__xludf.DUMMYFUNCTION("IFERROR(HEX2DEC(REGEXEXTRACT($C362, F$4)), ""&lt;&gt;"")"),"&lt;&gt;")</f>
        <v>&lt;&gt;</v>
      </c>
      <c r="G362" s="7" t="str">
        <f ca="1">IFERROR(__xludf.DUMMYFUNCTION("IFERROR(HEX2DEC(REGEXEXTRACT($C362, G$4)), ""&lt;&gt;"")"),"&lt;&gt;")</f>
        <v>&lt;&gt;</v>
      </c>
      <c r="H362" s="7"/>
      <c r="I362" s="7" t="str">
        <f ca="1">IFERROR(__xludf.DUMMYFUNCTION("IFERROR(TEXT((REGEXEXTRACT($C362, I$4)),""00""), ""&lt;&gt;"")"),"&lt;&gt;")</f>
        <v>&lt;&gt;</v>
      </c>
      <c r="J362" s="7" t="str">
        <f ca="1">IFERROR(__xludf.DUMMYFUNCTION("IFERROR(TEXT((REGEXEXTRACT($C362, J$4)),""00""), ""&lt;&gt;"")"),"&lt;&gt;")</f>
        <v>&lt;&gt;</v>
      </c>
      <c r="K362" s="7" t="str">
        <f ca="1">IFERROR(__xludf.DUMMYFUNCTION("IFERROR(TEXT((REGEXEXTRACT($C362, K$4)),""00""), ""&lt;&gt;"")"),"&lt;&gt;")</f>
        <v>&lt;&gt;</v>
      </c>
      <c r="L362" s="7" t="str">
        <f ca="1">IFERROR(__xludf.DUMMYFUNCTION("IFERROR(TEXT((REGEXEXTRACT($C362, L$4)),""00""), ""&lt;&gt;"")"),"&lt;&gt;")</f>
        <v>&lt;&gt;</v>
      </c>
      <c r="M362" s="7" t="str">
        <f ca="1">IFERROR(__xludf.DUMMYFUNCTION("IFERROR(TEXT((REGEXEXTRACT($C362, M$4)),""00""), ""&lt;&gt;"")"),"&lt;&gt;")</f>
        <v>&lt;&gt;</v>
      </c>
      <c r="N362" s="7" t="str">
        <f ca="1">IFERROR(__xludf.DUMMYFUNCTION("IFERROR(TEXT((REGEXEXTRACT($C362, N$4)),""00""), ""&lt;&gt;"")"),"&lt;&gt;")</f>
        <v>&lt;&gt;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x14ac:dyDescent="0.2">
      <c r="A363" s="7"/>
      <c r="B363" s="8" t="str">
        <f ca="1">IFERROR(__xludf.DUMMYFUNCTION("IFERROR(REGEXEXTRACT($A363, B$4), ""&lt;&gt;"")"),"&lt;&gt;")</f>
        <v>&lt;&gt;</v>
      </c>
      <c r="C363" s="7" t="str">
        <f ca="1">IFERROR(__xludf.DUMMYFUNCTION("IFERROR(REGEXEXTRACT($A363, C$4), ""&lt;&gt;"")"),"&lt;&gt;")</f>
        <v>&lt;&gt;</v>
      </c>
      <c r="D363" s="7"/>
      <c r="E363" s="7" t="str">
        <f ca="1">IFERROR(__xludf.DUMMYFUNCTION("IFERROR(REGEXEXTRACT($C363, E$4), ""&lt;&gt;"")"),"&lt;&gt;")</f>
        <v>&lt;&gt;</v>
      </c>
      <c r="F363" s="7" t="str">
        <f ca="1">IFERROR(__xludf.DUMMYFUNCTION("IFERROR(HEX2DEC(REGEXEXTRACT($C363, F$4)), ""&lt;&gt;"")"),"&lt;&gt;")</f>
        <v>&lt;&gt;</v>
      </c>
      <c r="G363" s="7" t="str">
        <f ca="1">IFERROR(__xludf.DUMMYFUNCTION("IFERROR(HEX2DEC(REGEXEXTRACT($C363, G$4)), ""&lt;&gt;"")"),"&lt;&gt;")</f>
        <v>&lt;&gt;</v>
      </c>
      <c r="H363" s="7"/>
      <c r="I363" s="7" t="str">
        <f ca="1">IFERROR(__xludf.DUMMYFUNCTION("IFERROR(TEXT((REGEXEXTRACT($C363, I$4)),""00""), ""&lt;&gt;"")"),"&lt;&gt;")</f>
        <v>&lt;&gt;</v>
      </c>
      <c r="J363" s="7" t="str">
        <f ca="1">IFERROR(__xludf.DUMMYFUNCTION("IFERROR(TEXT((REGEXEXTRACT($C363, J$4)),""00""), ""&lt;&gt;"")"),"&lt;&gt;")</f>
        <v>&lt;&gt;</v>
      </c>
      <c r="K363" s="7" t="str">
        <f ca="1">IFERROR(__xludf.DUMMYFUNCTION("IFERROR(TEXT((REGEXEXTRACT($C363, K$4)),""00""), ""&lt;&gt;"")"),"&lt;&gt;")</f>
        <v>&lt;&gt;</v>
      </c>
      <c r="L363" s="7" t="str">
        <f ca="1">IFERROR(__xludf.DUMMYFUNCTION("IFERROR(TEXT((REGEXEXTRACT($C363, L$4)),""00""), ""&lt;&gt;"")"),"&lt;&gt;")</f>
        <v>&lt;&gt;</v>
      </c>
      <c r="M363" s="7" t="str">
        <f ca="1">IFERROR(__xludf.DUMMYFUNCTION("IFERROR(TEXT((REGEXEXTRACT($C363, M$4)),""00""), ""&lt;&gt;"")"),"&lt;&gt;")</f>
        <v>&lt;&gt;</v>
      </c>
      <c r="N363" s="7" t="str">
        <f ca="1">IFERROR(__xludf.DUMMYFUNCTION("IFERROR(TEXT((REGEXEXTRACT($C363, N$4)),""00""), ""&lt;&gt;"")"),"&lt;&gt;")</f>
        <v>&lt;&gt;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x14ac:dyDescent="0.2">
      <c r="A364" s="7"/>
      <c r="B364" s="8" t="str">
        <f ca="1">IFERROR(__xludf.DUMMYFUNCTION("IFERROR(REGEXEXTRACT($A364, B$4), ""&lt;&gt;"")"),"&lt;&gt;")</f>
        <v>&lt;&gt;</v>
      </c>
      <c r="C364" s="7" t="str">
        <f ca="1">IFERROR(__xludf.DUMMYFUNCTION("IFERROR(REGEXEXTRACT($A364, C$4), ""&lt;&gt;"")"),"&lt;&gt;")</f>
        <v>&lt;&gt;</v>
      </c>
      <c r="D364" s="7"/>
      <c r="E364" s="7" t="str">
        <f ca="1">IFERROR(__xludf.DUMMYFUNCTION("IFERROR(REGEXEXTRACT($C364, E$4), ""&lt;&gt;"")"),"&lt;&gt;")</f>
        <v>&lt;&gt;</v>
      </c>
      <c r="F364" s="7" t="str">
        <f ca="1">IFERROR(__xludf.DUMMYFUNCTION("IFERROR(HEX2DEC(REGEXEXTRACT($C364, F$4)), ""&lt;&gt;"")"),"&lt;&gt;")</f>
        <v>&lt;&gt;</v>
      </c>
      <c r="G364" s="7" t="str">
        <f ca="1">IFERROR(__xludf.DUMMYFUNCTION("IFERROR(HEX2DEC(REGEXEXTRACT($C364, G$4)), ""&lt;&gt;"")"),"&lt;&gt;")</f>
        <v>&lt;&gt;</v>
      </c>
      <c r="H364" s="7"/>
      <c r="I364" s="7" t="str">
        <f ca="1">IFERROR(__xludf.DUMMYFUNCTION("IFERROR(TEXT((REGEXEXTRACT($C364, I$4)),""00""), ""&lt;&gt;"")"),"&lt;&gt;")</f>
        <v>&lt;&gt;</v>
      </c>
      <c r="J364" s="7" t="str">
        <f ca="1">IFERROR(__xludf.DUMMYFUNCTION("IFERROR(TEXT((REGEXEXTRACT($C364, J$4)),""00""), ""&lt;&gt;"")"),"&lt;&gt;")</f>
        <v>&lt;&gt;</v>
      </c>
      <c r="K364" s="7" t="str">
        <f ca="1">IFERROR(__xludf.DUMMYFUNCTION("IFERROR(TEXT((REGEXEXTRACT($C364, K$4)),""00""), ""&lt;&gt;"")"),"&lt;&gt;")</f>
        <v>&lt;&gt;</v>
      </c>
      <c r="L364" s="7" t="str">
        <f ca="1">IFERROR(__xludf.DUMMYFUNCTION("IFERROR(TEXT((REGEXEXTRACT($C364, L$4)),""00""), ""&lt;&gt;"")"),"&lt;&gt;")</f>
        <v>&lt;&gt;</v>
      </c>
      <c r="M364" s="7" t="str">
        <f ca="1">IFERROR(__xludf.DUMMYFUNCTION("IFERROR(TEXT((REGEXEXTRACT($C364, M$4)),""00""), ""&lt;&gt;"")"),"&lt;&gt;")</f>
        <v>&lt;&gt;</v>
      </c>
      <c r="N364" s="7" t="str">
        <f ca="1">IFERROR(__xludf.DUMMYFUNCTION("IFERROR(TEXT((REGEXEXTRACT($C364, N$4)),""00""), ""&lt;&gt;"")"),"&lt;&gt;")</f>
        <v>&lt;&gt;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x14ac:dyDescent="0.2">
      <c r="A365" s="7"/>
      <c r="B365" s="8" t="str">
        <f ca="1">IFERROR(__xludf.DUMMYFUNCTION("IFERROR(REGEXEXTRACT($A365, B$4), ""&lt;&gt;"")"),"&lt;&gt;")</f>
        <v>&lt;&gt;</v>
      </c>
      <c r="C365" s="7" t="str">
        <f ca="1">IFERROR(__xludf.DUMMYFUNCTION("IFERROR(REGEXEXTRACT($A365, C$4), ""&lt;&gt;"")"),"&lt;&gt;")</f>
        <v>&lt;&gt;</v>
      </c>
      <c r="D365" s="7"/>
      <c r="E365" s="7" t="str">
        <f ca="1">IFERROR(__xludf.DUMMYFUNCTION("IFERROR(REGEXEXTRACT($C365, E$4), ""&lt;&gt;"")"),"&lt;&gt;")</f>
        <v>&lt;&gt;</v>
      </c>
      <c r="F365" s="7" t="str">
        <f ca="1">IFERROR(__xludf.DUMMYFUNCTION("IFERROR(HEX2DEC(REGEXEXTRACT($C365, F$4)), ""&lt;&gt;"")"),"&lt;&gt;")</f>
        <v>&lt;&gt;</v>
      </c>
      <c r="G365" s="7" t="str">
        <f ca="1">IFERROR(__xludf.DUMMYFUNCTION("IFERROR(HEX2DEC(REGEXEXTRACT($C365, G$4)), ""&lt;&gt;"")"),"&lt;&gt;")</f>
        <v>&lt;&gt;</v>
      </c>
      <c r="H365" s="7"/>
      <c r="I365" s="7" t="str">
        <f ca="1">IFERROR(__xludf.DUMMYFUNCTION("IFERROR(TEXT((REGEXEXTRACT($C365, I$4)),""00""), ""&lt;&gt;"")"),"&lt;&gt;")</f>
        <v>&lt;&gt;</v>
      </c>
      <c r="J365" s="7" t="str">
        <f ca="1">IFERROR(__xludf.DUMMYFUNCTION("IFERROR(TEXT((REGEXEXTRACT($C365, J$4)),""00""), ""&lt;&gt;"")"),"&lt;&gt;")</f>
        <v>&lt;&gt;</v>
      </c>
      <c r="K365" s="7" t="str">
        <f ca="1">IFERROR(__xludf.DUMMYFUNCTION("IFERROR(TEXT((REGEXEXTRACT($C365, K$4)),""00""), ""&lt;&gt;"")"),"&lt;&gt;")</f>
        <v>&lt;&gt;</v>
      </c>
      <c r="L365" s="7" t="str">
        <f ca="1">IFERROR(__xludf.DUMMYFUNCTION("IFERROR(TEXT((REGEXEXTRACT($C365, L$4)),""00""), ""&lt;&gt;"")"),"&lt;&gt;")</f>
        <v>&lt;&gt;</v>
      </c>
      <c r="M365" s="7" t="str">
        <f ca="1">IFERROR(__xludf.DUMMYFUNCTION("IFERROR(TEXT((REGEXEXTRACT($C365, M$4)),""00""), ""&lt;&gt;"")"),"&lt;&gt;")</f>
        <v>&lt;&gt;</v>
      </c>
      <c r="N365" s="7" t="str">
        <f ca="1">IFERROR(__xludf.DUMMYFUNCTION("IFERROR(TEXT((REGEXEXTRACT($C365, N$4)),""00""), ""&lt;&gt;"")"),"&lt;&gt;")</f>
        <v>&lt;&gt;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x14ac:dyDescent="0.2">
      <c r="A366" s="7"/>
      <c r="B366" s="8" t="str">
        <f ca="1">IFERROR(__xludf.DUMMYFUNCTION("IFERROR(REGEXEXTRACT($A366, B$4), ""&lt;&gt;"")"),"&lt;&gt;")</f>
        <v>&lt;&gt;</v>
      </c>
      <c r="C366" s="7" t="str">
        <f ca="1">IFERROR(__xludf.DUMMYFUNCTION("IFERROR(REGEXEXTRACT($A366, C$4), ""&lt;&gt;"")"),"&lt;&gt;")</f>
        <v>&lt;&gt;</v>
      </c>
      <c r="D366" s="7"/>
      <c r="E366" s="7" t="str">
        <f ca="1">IFERROR(__xludf.DUMMYFUNCTION("IFERROR(REGEXEXTRACT($C366, E$4), ""&lt;&gt;"")"),"&lt;&gt;")</f>
        <v>&lt;&gt;</v>
      </c>
      <c r="F366" s="7" t="str">
        <f ca="1">IFERROR(__xludf.DUMMYFUNCTION("IFERROR(HEX2DEC(REGEXEXTRACT($C366, F$4)), ""&lt;&gt;"")"),"&lt;&gt;")</f>
        <v>&lt;&gt;</v>
      </c>
      <c r="G366" s="7" t="str">
        <f ca="1">IFERROR(__xludf.DUMMYFUNCTION("IFERROR(HEX2DEC(REGEXEXTRACT($C366, G$4)), ""&lt;&gt;"")"),"&lt;&gt;")</f>
        <v>&lt;&gt;</v>
      </c>
      <c r="H366" s="7"/>
      <c r="I366" s="7" t="str">
        <f ca="1">IFERROR(__xludf.DUMMYFUNCTION("IFERROR(TEXT((REGEXEXTRACT($C366, I$4)),""00""), ""&lt;&gt;"")"),"&lt;&gt;")</f>
        <v>&lt;&gt;</v>
      </c>
      <c r="J366" s="7" t="str">
        <f ca="1">IFERROR(__xludf.DUMMYFUNCTION("IFERROR(TEXT((REGEXEXTRACT($C366, J$4)),""00""), ""&lt;&gt;"")"),"&lt;&gt;")</f>
        <v>&lt;&gt;</v>
      </c>
      <c r="K366" s="7" t="str">
        <f ca="1">IFERROR(__xludf.DUMMYFUNCTION("IFERROR(TEXT((REGEXEXTRACT($C366, K$4)),""00""), ""&lt;&gt;"")"),"&lt;&gt;")</f>
        <v>&lt;&gt;</v>
      </c>
      <c r="L366" s="7" t="str">
        <f ca="1">IFERROR(__xludf.DUMMYFUNCTION("IFERROR(TEXT((REGEXEXTRACT($C366, L$4)),""00""), ""&lt;&gt;"")"),"&lt;&gt;")</f>
        <v>&lt;&gt;</v>
      </c>
      <c r="M366" s="7" t="str">
        <f ca="1">IFERROR(__xludf.DUMMYFUNCTION("IFERROR(TEXT((REGEXEXTRACT($C366, M$4)),""00""), ""&lt;&gt;"")"),"&lt;&gt;")</f>
        <v>&lt;&gt;</v>
      </c>
      <c r="N366" s="7" t="str">
        <f ca="1">IFERROR(__xludf.DUMMYFUNCTION("IFERROR(TEXT((REGEXEXTRACT($C366, N$4)),""00""), ""&lt;&gt;"")"),"&lt;&gt;")</f>
        <v>&lt;&gt;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x14ac:dyDescent="0.2">
      <c r="A367" s="7"/>
      <c r="B367" s="8" t="str">
        <f ca="1">IFERROR(__xludf.DUMMYFUNCTION("IFERROR(REGEXEXTRACT($A367, B$4), ""&lt;&gt;"")"),"&lt;&gt;")</f>
        <v>&lt;&gt;</v>
      </c>
      <c r="C367" s="7" t="str">
        <f ca="1">IFERROR(__xludf.DUMMYFUNCTION("IFERROR(REGEXEXTRACT($A367, C$4), ""&lt;&gt;"")"),"&lt;&gt;")</f>
        <v>&lt;&gt;</v>
      </c>
      <c r="D367" s="7"/>
      <c r="E367" s="7" t="str">
        <f ca="1">IFERROR(__xludf.DUMMYFUNCTION("IFERROR(REGEXEXTRACT($C367, E$4), ""&lt;&gt;"")"),"&lt;&gt;")</f>
        <v>&lt;&gt;</v>
      </c>
      <c r="F367" s="7" t="str">
        <f ca="1">IFERROR(__xludf.DUMMYFUNCTION("IFERROR(HEX2DEC(REGEXEXTRACT($C367, F$4)), ""&lt;&gt;"")"),"&lt;&gt;")</f>
        <v>&lt;&gt;</v>
      </c>
      <c r="G367" s="7" t="str">
        <f ca="1">IFERROR(__xludf.DUMMYFUNCTION("IFERROR(HEX2DEC(REGEXEXTRACT($C367, G$4)), ""&lt;&gt;"")"),"&lt;&gt;")</f>
        <v>&lt;&gt;</v>
      </c>
      <c r="H367" s="7"/>
      <c r="I367" s="7" t="str">
        <f ca="1">IFERROR(__xludf.DUMMYFUNCTION("IFERROR(TEXT((REGEXEXTRACT($C367, I$4)),""00""), ""&lt;&gt;"")"),"&lt;&gt;")</f>
        <v>&lt;&gt;</v>
      </c>
      <c r="J367" s="7" t="str">
        <f ca="1">IFERROR(__xludf.DUMMYFUNCTION("IFERROR(TEXT((REGEXEXTRACT($C367, J$4)),""00""), ""&lt;&gt;"")"),"&lt;&gt;")</f>
        <v>&lt;&gt;</v>
      </c>
      <c r="K367" s="7" t="str">
        <f ca="1">IFERROR(__xludf.DUMMYFUNCTION("IFERROR(TEXT((REGEXEXTRACT($C367, K$4)),""00""), ""&lt;&gt;"")"),"&lt;&gt;")</f>
        <v>&lt;&gt;</v>
      </c>
      <c r="L367" s="7" t="str">
        <f ca="1">IFERROR(__xludf.DUMMYFUNCTION("IFERROR(TEXT((REGEXEXTRACT($C367, L$4)),""00""), ""&lt;&gt;"")"),"&lt;&gt;")</f>
        <v>&lt;&gt;</v>
      </c>
      <c r="M367" s="7" t="str">
        <f ca="1">IFERROR(__xludf.DUMMYFUNCTION("IFERROR(TEXT((REGEXEXTRACT($C367, M$4)),""00""), ""&lt;&gt;"")"),"&lt;&gt;")</f>
        <v>&lt;&gt;</v>
      </c>
      <c r="N367" s="7" t="str">
        <f ca="1">IFERROR(__xludf.DUMMYFUNCTION("IFERROR(TEXT((REGEXEXTRACT($C367, N$4)),""00""), ""&lt;&gt;"")"),"&lt;&gt;")</f>
        <v>&lt;&gt;</v>
      </c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x14ac:dyDescent="0.2">
      <c r="A368" s="7"/>
      <c r="B368" s="8" t="str">
        <f ca="1">IFERROR(__xludf.DUMMYFUNCTION("IFERROR(REGEXEXTRACT($A368, B$4), ""&lt;&gt;"")"),"&lt;&gt;")</f>
        <v>&lt;&gt;</v>
      </c>
      <c r="C368" s="7" t="str">
        <f ca="1">IFERROR(__xludf.DUMMYFUNCTION("IFERROR(REGEXEXTRACT($A368, C$4), ""&lt;&gt;"")"),"&lt;&gt;")</f>
        <v>&lt;&gt;</v>
      </c>
      <c r="D368" s="7"/>
      <c r="E368" s="7" t="str">
        <f ca="1">IFERROR(__xludf.DUMMYFUNCTION("IFERROR(REGEXEXTRACT($C368, E$4), ""&lt;&gt;"")"),"&lt;&gt;")</f>
        <v>&lt;&gt;</v>
      </c>
      <c r="F368" s="7" t="str">
        <f ca="1">IFERROR(__xludf.DUMMYFUNCTION("IFERROR(HEX2DEC(REGEXEXTRACT($C368, F$4)), ""&lt;&gt;"")"),"&lt;&gt;")</f>
        <v>&lt;&gt;</v>
      </c>
      <c r="G368" s="7" t="str">
        <f ca="1">IFERROR(__xludf.DUMMYFUNCTION("IFERROR(HEX2DEC(REGEXEXTRACT($C368, G$4)), ""&lt;&gt;"")"),"&lt;&gt;")</f>
        <v>&lt;&gt;</v>
      </c>
      <c r="H368" s="7"/>
      <c r="I368" s="7" t="str">
        <f ca="1">IFERROR(__xludf.DUMMYFUNCTION("IFERROR(TEXT((REGEXEXTRACT($C368, I$4)),""00""), ""&lt;&gt;"")"),"&lt;&gt;")</f>
        <v>&lt;&gt;</v>
      </c>
      <c r="J368" s="7" t="str">
        <f ca="1">IFERROR(__xludf.DUMMYFUNCTION("IFERROR(TEXT((REGEXEXTRACT($C368, J$4)),""00""), ""&lt;&gt;"")"),"&lt;&gt;")</f>
        <v>&lt;&gt;</v>
      </c>
      <c r="K368" s="7" t="str">
        <f ca="1">IFERROR(__xludf.DUMMYFUNCTION("IFERROR(TEXT((REGEXEXTRACT($C368, K$4)),""00""), ""&lt;&gt;"")"),"&lt;&gt;")</f>
        <v>&lt;&gt;</v>
      </c>
      <c r="L368" s="7" t="str">
        <f ca="1">IFERROR(__xludf.DUMMYFUNCTION("IFERROR(TEXT((REGEXEXTRACT($C368, L$4)),""00""), ""&lt;&gt;"")"),"&lt;&gt;")</f>
        <v>&lt;&gt;</v>
      </c>
      <c r="M368" s="7" t="str">
        <f ca="1">IFERROR(__xludf.DUMMYFUNCTION("IFERROR(TEXT((REGEXEXTRACT($C368, M$4)),""00""), ""&lt;&gt;"")"),"&lt;&gt;")</f>
        <v>&lt;&gt;</v>
      </c>
      <c r="N368" s="7" t="str">
        <f ca="1">IFERROR(__xludf.DUMMYFUNCTION("IFERROR(TEXT((REGEXEXTRACT($C368, N$4)),""00""), ""&lt;&gt;"")"),"&lt;&gt;")</f>
        <v>&lt;&gt;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x14ac:dyDescent="0.2">
      <c r="A369" s="7"/>
      <c r="B369" s="8" t="str">
        <f ca="1">IFERROR(__xludf.DUMMYFUNCTION("IFERROR(REGEXEXTRACT($A369, B$4), ""&lt;&gt;"")"),"&lt;&gt;")</f>
        <v>&lt;&gt;</v>
      </c>
      <c r="C369" s="7" t="str">
        <f ca="1">IFERROR(__xludf.DUMMYFUNCTION("IFERROR(REGEXEXTRACT($A369, C$4), ""&lt;&gt;"")"),"&lt;&gt;")</f>
        <v>&lt;&gt;</v>
      </c>
      <c r="D369" s="7"/>
      <c r="E369" s="7" t="str">
        <f ca="1">IFERROR(__xludf.DUMMYFUNCTION("IFERROR(REGEXEXTRACT($C369, E$4), ""&lt;&gt;"")"),"&lt;&gt;")</f>
        <v>&lt;&gt;</v>
      </c>
      <c r="F369" s="7" t="str">
        <f ca="1">IFERROR(__xludf.DUMMYFUNCTION("IFERROR(HEX2DEC(REGEXEXTRACT($C369, F$4)), ""&lt;&gt;"")"),"&lt;&gt;")</f>
        <v>&lt;&gt;</v>
      </c>
      <c r="G369" s="7" t="str">
        <f ca="1">IFERROR(__xludf.DUMMYFUNCTION("IFERROR(HEX2DEC(REGEXEXTRACT($C369, G$4)), ""&lt;&gt;"")"),"&lt;&gt;")</f>
        <v>&lt;&gt;</v>
      </c>
      <c r="H369" s="7"/>
      <c r="I369" s="7" t="str">
        <f ca="1">IFERROR(__xludf.DUMMYFUNCTION("IFERROR(TEXT((REGEXEXTRACT($C369, I$4)),""00""), ""&lt;&gt;"")"),"&lt;&gt;")</f>
        <v>&lt;&gt;</v>
      </c>
      <c r="J369" s="7" t="str">
        <f ca="1">IFERROR(__xludf.DUMMYFUNCTION("IFERROR(TEXT((REGEXEXTRACT($C369, J$4)),""00""), ""&lt;&gt;"")"),"&lt;&gt;")</f>
        <v>&lt;&gt;</v>
      </c>
      <c r="K369" s="7" t="str">
        <f ca="1">IFERROR(__xludf.DUMMYFUNCTION("IFERROR(TEXT((REGEXEXTRACT($C369, K$4)),""00""), ""&lt;&gt;"")"),"&lt;&gt;")</f>
        <v>&lt;&gt;</v>
      </c>
      <c r="L369" s="7" t="str">
        <f ca="1">IFERROR(__xludf.DUMMYFUNCTION("IFERROR(TEXT((REGEXEXTRACT($C369, L$4)),""00""), ""&lt;&gt;"")"),"&lt;&gt;")</f>
        <v>&lt;&gt;</v>
      </c>
      <c r="M369" s="7" t="str">
        <f ca="1">IFERROR(__xludf.DUMMYFUNCTION("IFERROR(TEXT((REGEXEXTRACT($C369, M$4)),""00""), ""&lt;&gt;"")"),"&lt;&gt;")</f>
        <v>&lt;&gt;</v>
      </c>
      <c r="N369" s="7" t="str">
        <f ca="1">IFERROR(__xludf.DUMMYFUNCTION("IFERROR(TEXT((REGEXEXTRACT($C369, N$4)),""00""), ""&lt;&gt;"")"),"&lt;&gt;")</f>
        <v>&lt;&gt;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x14ac:dyDescent="0.2">
      <c r="A370" s="7"/>
      <c r="B370" s="8" t="str">
        <f ca="1">IFERROR(__xludf.DUMMYFUNCTION("IFERROR(REGEXEXTRACT($A370, B$4), ""&lt;&gt;"")"),"&lt;&gt;")</f>
        <v>&lt;&gt;</v>
      </c>
      <c r="C370" s="7" t="str">
        <f ca="1">IFERROR(__xludf.DUMMYFUNCTION("IFERROR(REGEXEXTRACT($A370, C$4), ""&lt;&gt;"")"),"&lt;&gt;")</f>
        <v>&lt;&gt;</v>
      </c>
      <c r="D370" s="7"/>
      <c r="E370" s="7" t="str">
        <f ca="1">IFERROR(__xludf.DUMMYFUNCTION("IFERROR(REGEXEXTRACT($C370, E$4), ""&lt;&gt;"")"),"&lt;&gt;")</f>
        <v>&lt;&gt;</v>
      </c>
      <c r="F370" s="7" t="str">
        <f ca="1">IFERROR(__xludf.DUMMYFUNCTION("IFERROR(HEX2DEC(REGEXEXTRACT($C370, F$4)), ""&lt;&gt;"")"),"&lt;&gt;")</f>
        <v>&lt;&gt;</v>
      </c>
      <c r="G370" s="7" t="str">
        <f ca="1">IFERROR(__xludf.DUMMYFUNCTION("IFERROR(HEX2DEC(REGEXEXTRACT($C370, G$4)), ""&lt;&gt;"")"),"&lt;&gt;")</f>
        <v>&lt;&gt;</v>
      </c>
      <c r="H370" s="7"/>
      <c r="I370" s="7" t="str">
        <f ca="1">IFERROR(__xludf.DUMMYFUNCTION("IFERROR(TEXT((REGEXEXTRACT($C370, I$4)),""00""), ""&lt;&gt;"")"),"&lt;&gt;")</f>
        <v>&lt;&gt;</v>
      </c>
      <c r="J370" s="7" t="str">
        <f ca="1">IFERROR(__xludf.DUMMYFUNCTION("IFERROR(TEXT((REGEXEXTRACT($C370, J$4)),""00""), ""&lt;&gt;"")"),"&lt;&gt;")</f>
        <v>&lt;&gt;</v>
      </c>
      <c r="K370" s="7" t="str">
        <f ca="1">IFERROR(__xludf.DUMMYFUNCTION("IFERROR(TEXT((REGEXEXTRACT($C370, K$4)),""00""), ""&lt;&gt;"")"),"&lt;&gt;")</f>
        <v>&lt;&gt;</v>
      </c>
      <c r="L370" s="7" t="str">
        <f ca="1">IFERROR(__xludf.DUMMYFUNCTION("IFERROR(TEXT((REGEXEXTRACT($C370, L$4)),""00""), ""&lt;&gt;"")"),"&lt;&gt;")</f>
        <v>&lt;&gt;</v>
      </c>
      <c r="M370" s="7" t="str">
        <f ca="1">IFERROR(__xludf.DUMMYFUNCTION("IFERROR(TEXT((REGEXEXTRACT($C370, M$4)),""00""), ""&lt;&gt;"")"),"&lt;&gt;")</f>
        <v>&lt;&gt;</v>
      </c>
      <c r="N370" s="7" t="str">
        <f ca="1">IFERROR(__xludf.DUMMYFUNCTION("IFERROR(TEXT((REGEXEXTRACT($C370, N$4)),""00""), ""&lt;&gt;"")"),"&lt;&gt;")</f>
        <v>&lt;&gt;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x14ac:dyDescent="0.2">
      <c r="A371" s="7"/>
      <c r="B371" s="8" t="str">
        <f ca="1">IFERROR(__xludf.DUMMYFUNCTION("IFERROR(REGEXEXTRACT($A371, B$4), ""&lt;&gt;"")"),"&lt;&gt;")</f>
        <v>&lt;&gt;</v>
      </c>
      <c r="C371" s="7" t="str">
        <f ca="1">IFERROR(__xludf.DUMMYFUNCTION("IFERROR(REGEXEXTRACT($A371, C$4), ""&lt;&gt;"")"),"&lt;&gt;")</f>
        <v>&lt;&gt;</v>
      </c>
      <c r="D371" s="7"/>
      <c r="E371" s="7" t="str">
        <f ca="1">IFERROR(__xludf.DUMMYFUNCTION("IFERROR(REGEXEXTRACT($C371, E$4), ""&lt;&gt;"")"),"&lt;&gt;")</f>
        <v>&lt;&gt;</v>
      </c>
      <c r="F371" s="7" t="str">
        <f ca="1">IFERROR(__xludf.DUMMYFUNCTION("IFERROR(HEX2DEC(REGEXEXTRACT($C371, F$4)), ""&lt;&gt;"")"),"&lt;&gt;")</f>
        <v>&lt;&gt;</v>
      </c>
      <c r="G371" s="7" t="str">
        <f ca="1">IFERROR(__xludf.DUMMYFUNCTION("IFERROR(HEX2DEC(REGEXEXTRACT($C371, G$4)), ""&lt;&gt;"")"),"&lt;&gt;")</f>
        <v>&lt;&gt;</v>
      </c>
      <c r="H371" s="7"/>
      <c r="I371" s="7" t="str">
        <f ca="1">IFERROR(__xludf.DUMMYFUNCTION("IFERROR(TEXT((REGEXEXTRACT($C371, I$4)),""00""), ""&lt;&gt;"")"),"&lt;&gt;")</f>
        <v>&lt;&gt;</v>
      </c>
      <c r="J371" s="7" t="str">
        <f ca="1">IFERROR(__xludf.DUMMYFUNCTION("IFERROR(TEXT((REGEXEXTRACT($C371, J$4)),""00""), ""&lt;&gt;"")"),"&lt;&gt;")</f>
        <v>&lt;&gt;</v>
      </c>
      <c r="K371" s="7" t="str">
        <f ca="1">IFERROR(__xludf.DUMMYFUNCTION("IFERROR(TEXT((REGEXEXTRACT($C371, K$4)),""00""), ""&lt;&gt;"")"),"&lt;&gt;")</f>
        <v>&lt;&gt;</v>
      </c>
      <c r="L371" s="7" t="str">
        <f ca="1">IFERROR(__xludf.DUMMYFUNCTION("IFERROR(TEXT((REGEXEXTRACT($C371, L$4)),""00""), ""&lt;&gt;"")"),"&lt;&gt;")</f>
        <v>&lt;&gt;</v>
      </c>
      <c r="M371" s="7" t="str">
        <f ca="1">IFERROR(__xludf.DUMMYFUNCTION("IFERROR(TEXT((REGEXEXTRACT($C371, M$4)),""00""), ""&lt;&gt;"")"),"&lt;&gt;")</f>
        <v>&lt;&gt;</v>
      </c>
      <c r="N371" s="7" t="str">
        <f ca="1">IFERROR(__xludf.DUMMYFUNCTION("IFERROR(TEXT((REGEXEXTRACT($C371, N$4)),""00""), ""&lt;&gt;"")"),"&lt;&gt;")</f>
        <v>&lt;&gt;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x14ac:dyDescent="0.2">
      <c r="A372" s="7"/>
      <c r="B372" s="8" t="str">
        <f ca="1">IFERROR(__xludf.DUMMYFUNCTION("IFERROR(REGEXEXTRACT($A372, B$4), ""&lt;&gt;"")"),"&lt;&gt;")</f>
        <v>&lt;&gt;</v>
      </c>
      <c r="C372" s="7" t="str">
        <f ca="1">IFERROR(__xludf.DUMMYFUNCTION("IFERROR(REGEXEXTRACT($A372, C$4), ""&lt;&gt;"")"),"&lt;&gt;")</f>
        <v>&lt;&gt;</v>
      </c>
      <c r="D372" s="7"/>
      <c r="E372" s="7" t="str">
        <f ca="1">IFERROR(__xludf.DUMMYFUNCTION("IFERROR(REGEXEXTRACT($C372, E$4), ""&lt;&gt;"")"),"&lt;&gt;")</f>
        <v>&lt;&gt;</v>
      </c>
      <c r="F372" s="7" t="str">
        <f ca="1">IFERROR(__xludf.DUMMYFUNCTION("IFERROR(HEX2DEC(REGEXEXTRACT($C372, F$4)), ""&lt;&gt;"")"),"&lt;&gt;")</f>
        <v>&lt;&gt;</v>
      </c>
      <c r="G372" s="7" t="str">
        <f ca="1">IFERROR(__xludf.DUMMYFUNCTION("IFERROR(HEX2DEC(REGEXEXTRACT($C372, G$4)), ""&lt;&gt;"")"),"&lt;&gt;")</f>
        <v>&lt;&gt;</v>
      </c>
      <c r="H372" s="7"/>
      <c r="I372" s="7" t="str">
        <f ca="1">IFERROR(__xludf.DUMMYFUNCTION("IFERROR(TEXT((REGEXEXTRACT($C372, I$4)),""00""), ""&lt;&gt;"")"),"&lt;&gt;")</f>
        <v>&lt;&gt;</v>
      </c>
      <c r="J372" s="7" t="str">
        <f ca="1">IFERROR(__xludf.DUMMYFUNCTION("IFERROR(TEXT((REGEXEXTRACT($C372, J$4)),""00""), ""&lt;&gt;"")"),"&lt;&gt;")</f>
        <v>&lt;&gt;</v>
      </c>
      <c r="K372" s="7" t="str">
        <f ca="1">IFERROR(__xludf.DUMMYFUNCTION("IFERROR(TEXT((REGEXEXTRACT($C372, K$4)),""00""), ""&lt;&gt;"")"),"&lt;&gt;")</f>
        <v>&lt;&gt;</v>
      </c>
      <c r="L372" s="7" t="str">
        <f ca="1">IFERROR(__xludf.DUMMYFUNCTION("IFERROR(TEXT((REGEXEXTRACT($C372, L$4)),""00""), ""&lt;&gt;"")"),"&lt;&gt;")</f>
        <v>&lt;&gt;</v>
      </c>
      <c r="M372" s="7" t="str">
        <f ca="1">IFERROR(__xludf.DUMMYFUNCTION("IFERROR(TEXT((REGEXEXTRACT($C372, M$4)),""00""), ""&lt;&gt;"")"),"&lt;&gt;")</f>
        <v>&lt;&gt;</v>
      </c>
      <c r="N372" s="7" t="str">
        <f ca="1">IFERROR(__xludf.DUMMYFUNCTION("IFERROR(TEXT((REGEXEXTRACT($C372, N$4)),""00""), ""&lt;&gt;"")"),"&lt;&gt;")</f>
        <v>&lt;&gt;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x14ac:dyDescent="0.2">
      <c r="A373" s="7"/>
      <c r="B373" s="8" t="str">
        <f ca="1">IFERROR(__xludf.DUMMYFUNCTION("IFERROR(REGEXEXTRACT($A373, B$4), ""&lt;&gt;"")"),"&lt;&gt;")</f>
        <v>&lt;&gt;</v>
      </c>
      <c r="C373" s="7" t="str">
        <f ca="1">IFERROR(__xludf.DUMMYFUNCTION("IFERROR(REGEXEXTRACT($A373, C$4), ""&lt;&gt;"")"),"&lt;&gt;")</f>
        <v>&lt;&gt;</v>
      </c>
      <c r="D373" s="7"/>
      <c r="E373" s="7" t="str">
        <f ca="1">IFERROR(__xludf.DUMMYFUNCTION("IFERROR(REGEXEXTRACT($C373, E$4), ""&lt;&gt;"")"),"&lt;&gt;")</f>
        <v>&lt;&gt;</v>
      </c>
      <c r="F373" s="7" t="str">
        <f ca="1">IFERROR(__xludf.DUMMYFUNCTION("IFERROR(HEX2DEC(REGEXEXTRACT($C373, F$4)), ""&lt;&gt;"")"),"&lt;&gt;")</f>
        <v>&lt;&gt;</v>
      </c>
      <c r="G373" s="7" t="str">
        <f ca="1">IFERROR(__xludf.DUMMYFUNCTION("IFERROR(HEX2DEC(REGEXEXTRACT($C373, G$4)), ""&lt;&gt;"")"),"&lt;&gt;")</f>
        <v>&lt;&gt;</v>
      </c>
      <c r="H373" s="7"/>
      <c r="I373" s="7" t="str">
        <f ca="1">IFERROR(__xludf.DUMMYFUNCTION("IFERROR(TEXT((REGEXEXTRACT($C373, I$4)),""00""), ""&lt;&gt;"")"),"&lt;&gt;")</f>
        <v>&lt;&gt;</v>
      </c>
      <c r="J373" s="7" t="str">
        <f ca="1">IFERROR(__xludf.DUMMYFUNCTION("IFERROR(TEXT((REGEXEXTRACT($C373, J$4)),""00""), ""&lt;&gt;"")"),"&lt;&gt;")</f>
        <v>&lt;&gt;</v>
      </c>
      <c r="K373" s="7" t="str">
        <f ca="1">IFERROR(__xludf.DUMMYFUNCTION("IFERROR(TEXT((REGEXEXTRACT($C373, K$4)),""00""), ""&lt;&gt;"")"),"&lt;&gt;")</f>
        <v>&lt;&gt;</v>
      </c>
      <c r="L373" s="7" t="str">
        <f ca="1">IFERROR(__xludf.DUMMYFUNCTION("IFERROR(TEXT((REGEXEXTRACT($C373, L$4)),""00""), ""&lt;&gt;"")"),"&lt;&gt;")</f>
        <v>&lt;&gt;</v>
      </c>
      <c r="M373" s="7" t="str">
        <f ca="1">IFERROR(__xludf.DUMMYFUNCTION("IFERROR(TEXT((REGEXEXTRACT($C373, M$4)),""00""), ""&lt;&gt;"")"),"&lt;&gt;")</f>
        <v>&lt;&gt;</v>
      </c>
      <c r="N373" s="7" t="str">
        <f ca="1">IFERROR(__xludf.DUMMYFUNCTION("IFERROR(TEXT((REGEXEXTRACT($C373, N$4)),""00""), ""&lt;&gt;"")"),"&lt;&gt;")</f>
        <v>&lt;&gt;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x14ac:dyDescent="0.2">
      <c r="A374" s="7"/>
      <c r="B374" s="8" t="str">
        <f ca="1">IFERROR(__xludf.DUMMYFUNCTION("IFERROR(REGEXEXTRACT($A374, B$4), ""&lt;&gt;"")"),"&lt;&gt;")</f>
        <v>&lt;&gt;</v>
      </c>
      <c r="C374" s="7" t="str">
        <f ca="1">IFERROR(__xludf.DUMMYFUNCTION("IFERROR(REGEXEXTRACT($A374, C$4), ""&lt;&gt;"")"),"&lt;&gt;")</f>
        <v>&lt;&gt;</v>
      </c>
      <c r="D374" s="7"/>
      <c r="E374" s="7" t="str">
        <f ca="1">IFERROR(__xludf.DUMMYFUNCTION("IFERROR(REGEXEXTRACT($C374, E$4), ""&lt;&gt;"")"),"&lt;&gt;")</f>
        <v>&lt;&gt;</v>
      </c>
      <c r="F374" s="7" t="str">
        <f ca="1">IFERROR(__xludf.DUMMYFUNCTION("IFERROR(HEX2DEC(REGEXEXTRACT($C374, F$4)), ""&lt;&gt;"")"),"&lt;&gt;")</f>
        <v>&lt;&gt;</v>
      </c>
      <c r="G374" s="7" t="str">
        <f ca="1">IFERROR(__xludf.DUMMYFUNCTION("IFERROR(HEX2DEC(REGEXEXTRACT($C374, G$4)), ""&lt;&gt;"")"),"&lt;&gt;")</f>
        <v>&lt;&gt;</v>
      </c>
      <c r="H374" s="7"/>
      <c r="I374" s="7" t="str">
        <f ca="1">IFERROR(__xludf.DUMMYFUNCTION("IFERROR(TEXT((REGEXEXTRACT($C374, I$4)),""00""), ""&lt;&gt;"")"),"&lt;&gt;")</f>
        <v>&lt;&gt;</v>
      </c>
      <c r="J374" s="7" t="str">
        <f ca="1">IFERROR(__xludf.DUMMYFUNCTION("IFERROR(TEXT((REGEXEXTRACT($C374, J$4)),""00""), ""&lt;&gt;"")"),"&lt;&gt;")</f>
        <v>&lt;&gt;</v>
      </c>
      <c r="K374" s="7" t="str">
        <f ca="1">IFERROR(__xludf.DUMMYFUNCTION("IFERROR(TEXT((REGEXEXTRACT($C374, K$4)),""00""), ""&lt;&gt;"")"),"&lt;&gt;")</f>
        <v>&lt;&gt;</v>
      </c>
      <c r="L374" s="7" t="str">
        <f ca="1">IFERROR(__xludf.DUMMYFUNCTION("IFERROR(TEXT((REGEXEXTRACT($C374, L$4)),""00""), ""&lt;&gt;"")"),"&lt;&gt;")</f>
        <v>&lt;&gt;</v>
      </c>
      <c r="M374" s="7" t="str">
        <f ca="1">IFERROR(__xludf.DUMMYFUNCTION("IFERROR(TEXT((REGEXEXTRACT($C374, M$4)),""00""), ""&lt;&gt;"")"),"&lt;&gt;")</f>
        <v>&lt;&gt;</v>
      </c>
      <c r="N374" s="7" t="str">
        <f ca="1">IFERROR(__xludf.DUMMYFUNCTION("IFERROR(TEXT((REGEXEXTRACT($C374, N$4)),""00""), ""&lt;&gt;"")"),"&lt;&gt;")</f>
        <v>&lt;&gt;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x14ac:dyDescent="0.2">
      <c r="A375" s="7"/>
      <c r="B375" s="8" t="str">
        <f ca="1">IFERROR(__xludf.DUMMYFUNCTION("IFERROR(REGEXEXTRACT($A375, B$4), ""&lt;&gt;"")"),"&lt;&gt;")</f>
        <v>&lt;&gt;</v>
      </c>
      <c r="C375" s="7" t="str">
        <f ca="1">IFERROR(__xludf.DUMMYFUNCTION("IFERROR(REGEXEXTRACT($A375, C$4), ""&lt;&gt;"")"),"&lt;&gt;")</f>
        <v>&lt;&gt;</v>
      </c>
      <c r="D375" s="7"/>
      <c r="E375" s="7" t="str">
        <f ca="1">IFERROR(__xludf.DUMMYFUNCTION("IFERROR(REGEXEXTRACT($C375, E$4), ""&lt;&gt;"")"),"&lt;&gt;")</f>
        <v>&lt;&gt;</v>
      </c>
      <c r="F375" s="7" t="str">
        <f ca="1">IFERROR(__xludf.DUMMYFUNCTION("IFERROR(HEX2DEC(REGEXEXTRACT($C375, F$4)), ""&lt;&gt;"")"),"&lt;&gt;")</f>
        <v>&lt;&gt;</v>
      </c>
      <c r="G375" s="7" t="str">
        <f ca="1">IFERROR(__xludf.DUMMYFUNCTION("IFERROR(HEX2DEC(REGEXEXTRACT($C375, G$4)), ""&lt;&gt;"")"),"&lt;&gt;")</f>
        <v>&lt;&gt;</v>
      </c>
      <c r="H375" s="7"/>
      <c r="I375" s="7" t="str">
        <f ca="1">IFERROR(__xludf.DUMMYFUNCTION("IFERROR(TEXT((REGEXEXTRACT($C375, I$4)),""00""), ""&lt;&gt;"")"),"&lt;&gt;")</f>
        <v>&lt;&gt;</v>
      </c>
      <c r="J375" s="7" t="str">
        <f ca="1">IFERROR(__xludf.DUMMYFUNCTION("IFERROR(TEXT((REGEXEXTRACT($C375, J$4)),""00""), ""&lt;&gt;"")"),"&lt;&gt;")</f>
        <v>&lt;&gt;</v>
      </c>
      <c r="K375" s="7" t="str">
        <f ca="1">IFERROR(__xludf.DUMMYFUNCTION("IFERROR(TEXT((REGEXEXTRACT($C375, K$4)),""00""), ""&lt;&gt;"")"),"&lt;&gt;")</f>
        <v>&lt;&gt;</v>
      </c>
      <c r="L375" s="7" t="str">
        <f ca="1">IFERROR(__xludf.DUMMYFUNCTION("IFERROR(TEXT((REGEXEXTRACT($C375, L$4)),""00""), ""&lt;&gt;"")"),"&lt;&gt;")</f>
        <v>&lt;&gt;</v>
      </c>
      <c r="M375" s="7" t="str">
        <f ca="1">IFERROR(__xludf.DUMMYFUNCTION("IFERROR(TEXT((REGEXEXTRACT($C375, M$4)),""00""), ""&lt;&gt;"")"),"&lt;&gt;")</f>
        <v>&lt;&gt;</v>
      </c>
      <c r="N375" s="7" t="str">
        <f ca="1">IFERROR(__xludf.DUMMYFUNCTION("IFERROR(TEXT((REGEXEXTRACT($C375, N$4)),""00""), ""&lt;&gt;"")"),"&lt;&gt;")</f>
        <v>&lt;&gt;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x14ac:dyDescent="0.2">
      <c r="A376" s="7"/>
      <c r="B376" s="8" t="str">
        <f ca="1">IFERROR(__xludf.DUMMYFUNCTION("IFERROR(REGEXEXTRACT($A376, B$4), ""&lt;&gt;"")"),"&lt;&gt;")</f>
        <v>&lt;&gt;</v>
      </c>
      <c r="C376" s="7" t="str">
        <f ca="1">IFERROR(__xludf.DUMMYFUNCTION("IFERROR(REGEXEXTRACT($A376, C$4), ""&lt;&gt;"")"),"&lt;&gt;")</f>
        <v>&lt;&gt;</v>
      </c>
      <c r="D376" s="7"/>
      <c r="E376" s="7" t="str">
        <f ca="1">IFERROR(__xludf.DUMMYFUNCTION("IFERROR(REGEXEXTRACT($C376, E$4), ""&lt;&gt;"")"),"&lt;&gt;")</f>
        <v>&lt;&gt;</v>
      </c>
      <c r="F376" s="7" t="str">
        <f ca="1">IFERROR(__xludf.DUMMYFUNCTION("IFERROR(HEX2DEC(REGEXEXTRACT($C376, F$4)), ""&lt;&gt;"")"),"&lt;&gt;")</f>
        <v>&lt;&gt;</v>
      </c>
      <c r="G376" s="7" t="str">
        <f ca="1">IFERROR(__xludf.DUMMYFUNCTION("IFERROR(HEX2DEC(REGEXEXTRACT($C376, G$4)), ""&lt;&gt;"")"),"&lt;&gt;")</f>
        <v>&lt;&gt;</v>
      </c>
      <c r="H376" s="7"/>
      <c r="I376" s="7" t="str">
        <f ca="1">IFERROR(__xludf.DUMMYFUNCTION("IFERROR(TEXT((REGEXEXTRACT($C376, I$4)),""00""), ""&lt;&gt;"")"),"&lt;&gt;")</f>
        <v>&lt;&gt;</v>
      </c>
      <c r="J376" s="7" t="str">
        <f ca="1">IFERROR(__xludf.DUMMYFUNCTION("IFERROR(TEXT((REGEXEXTRACT($C376, J$4)),""00""), ""&lt;&gt;"")"),"&lt;&gt;")</f>
        <v>&lt;&gt;</v>
      </c>
      <c r="K376" s="7" t="str">
        <f ca="1">IFERROR(__xludf.DUMMYFUNCTION("IFERROR(TEXT((REGEXEXTRACT($C376, K$4)),""00""), ""&lt;&gt;"")"),"&lt;&gt;")</f>
        <v>&lt;&gt;</v>
      </c>
      <c r="L376" s="7" t="str">
        <f ca="1">IFERROR(__xludf.DUMMYFUNCTION("IFERROR(TEXT((REGEXEXTRACT($C376, L$4)),""00""), ""&lt;&gt;"")"),"&lt;&gt;")</f>
        <v>&lt;&gt;</v>
      </c>
      <c r="M376" s="7" t="str">
        <f ca="1">IFERROR(__xludf.DUMMYFUNCTION("IFERROR(TEXT((REGEXEXTRACT($C376, M$4)),""00""), ""&lt;&gt;"")"),"&lt;&gt;")</f>
        <v>&lt;&gt;</v>
      </c>
      <c r="N376" s="7" t="str">
        <f ca="1">IFERROR(__xludf.DUMMYFUNCTION("IFERROR(TEXT((REGEXEXTRACT($C376, N$4)),""00""), ""&lt;&gt;"")"),"&lt;&gt;")</f>
        <v>&lt;&gt;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x14ac:dyDescent="0.2">
      <c r="A377" s="7"/>
      <c r="B377" s="8" t="str">
        <f ca="1">IFERROR(__xludf.DUMMYFUNCTION("IFERROR(REGEXEXTRACT($A377, B$4), ""&lt;&gt;"")"),"&lt;&gt;")</f>
        <v>&lt;&gt;</v>
      </c>
      <c r="C377" s="7" t="str">
        <f ca="1">IFERROR(__xludf.DUMMYFUNCTION("IFERROR(REGEXEXTRACT($A377, C$4), ""&lt;&gt;"")"),"&lt;&gt;")</f>
        <v>&lt;&gt;</v>
      </c>
      <c r="D377" s="7"/>
      <c r="E377" s="7" t="str">
        <f ca="1">IFERROR(__xludf.DUMMYFUNCTION("IFERROR(REGEXEXTRACT($C377, E$4), ""&lt;&gt;"")"),"&lt;&gt;")</f>
        <v>&lt;&gt;</v>
      </c>
      <c r="F377" s="7" t="str">
        <f ca="1">IFERROR(__xludf.DUMMYFUNCTION("IFERROR(HEX2DEC(REGEXEXTRACT($C377, F$4)), ""&lt;&gt;"")"),"&lt;&gt;")</f>
        <v>&lt;&gt;</v>
      </c>
      <c r="G377" s="7" t="str">
        <f ca="1">IFERROR(__xludf.DUMMYFUNCTION("IFERROR(HEX2DEC(REGEXEXTRACT($C377, G$4)), ""&lt;&gt;"")"),"&lt;&gt;")</f>
        <v>&lt;&gt;</v>
      </c>
      <c r="H377" s="7"/>
      <c r="I377" s="7" t="str">
        <f ca="1">IFERROR(__xludf.DUMMYFUNCTION("IFERROR(TEXT((REGEXEXTRACT($C377, I$4)),""00""), ""&lt;&gt;"")"),"&lt;&gt;")</f>
        <v>&lt;&gt;</v>
      </c>
      <c r="J377" s="7" t="str">
        <f ca="1">IFERROR(__xludf.DUMMYFUNCTION("IFERROR(TEXT((REGEXEXTRACT($C377, J$4)),""00""), ""&lt;&gt;"")"),"&lt;&gt;")</f>
        <v>&lt;&gt;</v>
      </c>
      <c r="K377" s="7" t="str">
        <f ca="1">IFERROR(__xludf.DUMMYFUNCTION("IFERROR(TEXT((REGEXEXTRACT($C377, K$4)),""00""), ""&lt;&gt;"")"),"&lt;&gt;")</f>
        <v>&lt;&gt;</v>
      </c>
      <c r="L377" s="7" t="str">
        <f ca="1">IFERROR(__xludf.DUMMYFUNCTION("IFERROR(TEXT((REGEXEXTRACT($C377, L$4)),""00""), ""&lt;&gt;"")"),"&lt;&gt;")</f>
        <v>&lt;&gt;</v>
      </c>
      <c r="M377" s="7" t="str">
        <f ca="1">IFERROR(__xludf.DUMMYFUNCTION("IFERROR(TEXT((REGEXEXTRACT($C377, M$4)),""00""), ""&lt;&gt;"")"),"&lt;&gt;")</f>
        <v>&lt;&gt;</v>
      </c>
      <c r="N377" s="7" t="str">
        <f ca="1">IFERROR(__xludf.DUMMYFUNCTION("IFERROR(TEXT((REGEXEXTRACT($C377, N$4)),""00""), ""&lt;&gt;"")"),"&lt;&gt;")</f>
        <v>&lt;&gt;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x14ac:dyDescent="0.2">
      <c r="A378" s="7"/>
      <c r="B378" s="8" t="str">
        <f ca="1">IFERROR(__xludf.DUMMYFUNCTION("IFERROR(REGEXEXTRACT($A378, B$4), ""&lt;&gt;"")"),"&lt;&gt;")</f>
        <v>&lt;&gt;</v>
      </c>
      <c r="C378" s="7" t="str">
        <f ca="1">IFERROR(__xludf.DUMMYFUNCTION("IFERROR(REGEXEXTRACT($A378, C$4), ""&lt;&gt;"")"),"&lt;&gt;")</f>
        <v>&lt;&gt;</v>
      </c>
      <c r="D378" s="7"/>
      <c r="E378" s="7" t="str">
        <f ca="1">IFERROR(__xludf.DUMMYFUNCTION("IFERROR(REGEXEXTRACT($C378, E$4), ""&lt;&gt;"")"),"&lt;&gt;")</f>
        <v>&lt;&gt;</v>
      </c>
      <c r="F378" s="7" t="str">
        <f ca="1">IFERROR(__xludf.DUMMYFUNCTION("IFERROR(HEX2DEC(REGEXEXTRACT($C378, F$4)), ""&lt;&gt;"")"),"&lt;&gt;")</f>
        <v>&lt;&gt;</v>
      </c>
      <c r="G378" s="7" t="str">
        <f ca="1">IFERROR(__xludf.DUMMYFUNCTION("IFERROR(HEX2DEC(REGEXEXTRACT($C378, G$4)), ""&lt;&gt;"")"),"&lt;&gt;")</f>
        <v>&lt;&gt;</v>
      </c>
      <c r="H378" s="7"/>
      <c r="I378" s="7" t="str">
        <f ca="1">IFERROR(__xludf.DUMMYFUNCTION("IFERROR(TEXT((REGEXEXTRACT($C378, I$4)),""00""), ""&lt;&gt;"")"),"&lt;&gt;")</f>
        <v>&lt;&gt;</v>
      </c>
      <c r="J378" s="7" t="str">
        <f ca="1">IFERROR(__xludf.DUMMYFUNCTION("IFERROR(TEXT((REGEXEXTRACT($C378, J$4)),""00""), ""&lt;&gt;"")"),"&lt;&gt;")</f>
        <v>&lt;&gt;</v>
      </c>
      <c r="K378" s="7" t="str">
        <f ca="1">IFERROR(__xludf.DUMMYFUNCTION("IFERROR(TEXT((REGEXEXTRACT($C378, K$4)),""00""), ""&lt;&gt;"")"),"&lt;&gt;")</f>
        <v>&lt;&gt;</v>
      </c>
      <c r="L378" s="7" t="str">
        <f ca="1">IFERROR(__xludf.DUMMYFUNCTION("IFERROR(TEXT((REGEXEXTRACT($C378, L$4)),""00""), ""&lt;&gt;"")"),"&lt;&gt;")</f>
        <v>&lt;&gt;</v>
      </c>
      <c r="M378" s="7" t="str">
        <f ca="1">IFERROR(__xludf.DUMMYFUNCTION("IFERROR(TEXT((REGEXEXTRACT($C378, M$4)),""00""), ""&lt;&gt;"")"),"&lt;&gt;")</f>
        <v>&lt;&gt;</v>
      </c>
      <c r="N378" s="7" t="str">
        <f ca="1">IFERROR(__xludf.DUMMYFUNCTION("IFERROR(TEXT((REGEXEXTRACT($C378, N$4)),""00""), ""&lt;&gt;"")"),"&lt;&gt;")</f>
        <v>&lt;&gt;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x14ac:dyDescent="0.2">
      <c r="A379" s="7"/>
      <c r="B379" s="8" t="str">
        <f ca="1">IFERROR(__xludf.DUMMYFUNCTION("IFERROR(REGEXEXTRACT($A379, B$4), ""&lt;&gt;"")"),"&lt;&gt;")</f>
        <v>&lt;&gt;</v>
      </c>
      <c r="C379" s="7" t="str">
        <f ca="1">IFERROR(__xludf.DUMMYFUNCTION("IFERROR(REGEXEXTRACT($A379, C$4), ""&lt;&gt;"")"),"&lt;&gt;")</f>
        <v>&lt;&gt;</v>
      </c>
      <c r="D379" s="7"/>
      <c r="E379" s="7" t="str">
        <f ca="1">IFERROR(__xludf.DUMMYFUNCTION("IFERROR(REGEXEXTRACT($C379, E$4), ""&lt;&gt;"")"),"&lt;&gt;")</f>
        <v>&lt;&gt;</v>
      </c>
      <c r="F379" s="7" t="str">
        <f ca="1">IFERROR(__xludf.DUMMYFUNCTION("IFERROR(HEX2DEC(REGEXEXTRACT($C379, F$4)), ""&lt;&gt;"")"),"&lt;&gt;")</f>
        <v>&lt;&gt;</v>
      </c>
      <c r="G379" s="7" t="str">
        <f ca="1">IFERROR(__xludf.DUMMYFUNCTION("IFERROR(HEX2DEC(REGEXEXTRACT($C379, G$4)), ""&lt;&gt;"")"),"&lt;&gt;")</f>
        <v>&lt;&gt;</v>
      </c>
      <c r="H379" s="7"/>
      <c r="I379" s="7" t="str">
        <f ca="1">IFERROR(__xludf.DUMMYFUNCTION("IFERROR(TEXT((REGEXEXTRACT($C379, I$4)),""00""), ""&lt;&gt;"")"),"&lt;&gt;")</f>
        <v>&lt;&gt;</v>
      </c>
      <c r="J379" s="7" t="str">
        <f ca="1">IFERROR(__xludf.DUMMYFUNCTION("IFERROR(TEXT((REGEXEXTRACT($C379, J$4)),""00""), ""&lt;&gt;"")"),"&lt;&gt;")</f>
        <v>&lt;&gt;</v>
      </c>
      <c r="K379" s="7" t="str">
        <f ca="1">IFERROR(__xludf.DUMMYFUNCTION("IFERROR(TEXT((REGEXEXTRACT($C379, K$4)),""00""), ""&lt;&gt;"")"),"&lt;&gt;")</f>
        <v>&lt;&gt;</v>
      </c>
      <c r="L379" s="7" t="str">
        <f ca="1">IFERROR(__xludf.DUMMYFUNCTION("IFERROR(TEXT((REGEXEXTRACT($C379, L$4)),""00""), ""&lt;&gt;"")"),"&lt;&gt;")</f>
        <v>&lt;&gt;</v>
      </c>
      <c r="M379" s="7" t="str">
        <f ca="1">IFERROR(__xludf.DUMMYFUNCTION("IFERROR(TEXT((REGEXEXTRACT($C379, M$4)),""00""), ""&lt;&gt;"")"),"&lt;&gt;")</f>
        <v>&lt;&gt;</v>
      </c>
      <c r="N379" s="7" t="str">
        <f ca="1">IFERROR(__xludf.DUMMYFUNCTION("IFERROR(TEXT((REGEXEXTRACT($C379, N$4)),""00""), ""&lt;&gt;"")"),"&lt;&gt;")</f>
        <v>&lt;&gt;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x14ac:dyDescent="0.2">
      <c r="A380" s="7"/>
      <c r="B380" s="8" t="str">
        <f ca="1">IFERROR(__xludf.DUMMYFUNCTION("IFERROR(REGEXEXTRACT($A380, B$4), ""&lt;&gt;"")"),"&lt;&gt;")</f>
        <v>&lt;&gt;</v>
      </c>
      <c r="C380" s="7" t="str">
        <f ca="1">IFERROR(__xludf.DUMMYFUNCTION("IFERROR(REGEXEXTRACT($A380, C$4), ""&lt;&gt;"")"),"&lt;&gt;")</f>
        <v>&lt;&gt;</v>
      </c>
      <c r="D380" s="7"/>
      <c r="E380" s="7" t="str">
        <f ca="1">IFERROR(__xludf.DUMMYFUNCTION("IFERROR(REGEXEXTRACT($C380, E$4), ""&lt;&gt;"")"),"&lt;&gt;")</f>
        <v>&lt;&gt;</v>
      </c>
      <c r="F380" s="7" t="str">
        <f ca="1">IFERROR(__xludf.DUMMYFUNCTION("IFERROR(HEX2DEC(REGEXEXTRACT($C380, F$4)), ""&lt;&gt;"")"),"&lt;&gt;")</f>
        <v>&lt;&gt;</v>
      </c>
      <c r="G380" s="7" t="str">
        <f ca="1">IFERROR(__xludf.DUMMYFUNCTION("IFERROR(HEX2DEC(REGEXEXTRACT($C380, G$4)), ""&lt;&gt;"")"),"&lt;&gt;")</f>
        <v>&lt;&gt;</v>
      </c>
      <c r="H380" s="7"/>
      <c r="I380" s="7" t="str">
        <f ca="1">IFERROR(__xludf.DUMMYFUNCTION("IFERROR(TEXT((REGEXEXTRACT($C380, I$4)),""00""), ""&lt;&gt;"")"),"&lt;&gt;")</f>
        <v>&lt;&gt;</v>
      </c>
      <c r="J380" s="7" t="str">
        <f ca="1">IFERROR(__xludf.DUMMYFUNCTION("IFERROR(TEXT((REGEXEXTRACT($C380, J$4)),""00""), ""&lt;&gt;"")"),"&lt;&gt;")</f>
        <v>&lt;&gt;</v>
      </c>
      <c r="K380" s="7" t="str">
        <f ca="1">IFERROR(__xludf.DUMMYFUNCTION("IFERROR(TEXT((REGEXEXTRACT($C380, K$4)),""00""), ""&lt;&gt;"")"),"&lt;&gt;")</f>
        <v>&lt;&gt;</v>
      </c>
      <c r="L380" s="7" t="str">
        <f ca="1">IFERROR(__xludf.DUMMYFUNCTION("IFERROR(TEXT((REGEXEXTRACT($C380, L$4)),""00""), ""&lt;&gt;"")"),"&lt;&gt;")</f>
        <v>&lt;&gt;</v>
      </c>
      <c r="M380" s="7" t="str">
        <f ca="1">IFERROR(__xludf.DUMMYFUNCTION("IFERROR(TEXT((REGEXEXTRACT($C380, M$4)),""00""), ""&lt;&gt;"")"),"&lt;&gt;")</f>
        <v>&lt;&gt;</v>
      </c>
      <c r="N380" s="7" t="str">
        <f ca="1">IFERROR(__xludf.DUMMYFUNCTION("IFERROR(TEXT((REGEXEXTRACT($C380, N$4)),""00""), ""&lt;&gt;"")"),"&lt;&gt;")</f>
        <v>&lt;&gt;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x14ac:dyDescent="0.2">
      <c r="A381" s="7"/>
      <c r="B381" s="8" t="str">
        <f ca="1">IFERROR(__xludf.DUMMYFUNCTION("IFERROR(REGEXEXTRACT($A381, B$4), ""&lt;&gt;"")"),"&lt;&gt;")</f>
        <v>&lt;&gt;</v>
      </c>
      <c r="C381" s="7" t="str">
        <f ca="1">IFERROR(__xludf.DUMMYFUNCTION("IFERROR(REGEXEXTRACT($A381, C$4), ""&lt;&gt;"")"),"&lt;&gt;")</f>
        <v>&lt;&gt;</v>
      </c>
      <c r="D381" s="7"/>
      <c r="E381" s="7" t="str">
        <f ca="1">IFERROR(__xludf.DUMMYFUNCTION("IFERROR(REGEXEXTRACT($C381, E$4), ""&lt;&gt;"")"),"&lt;&gt;")</f>
        <v>&lt;&gt;</v>
      </c>
      <c r="F381" s="7" t="str">
        <f ca="1">IFERROR(__xludf.DUMMYFUNCTION("IFERROR(HEX2DEC(REGEXEXTRACT($C381, F$4)), ""&lt;&gt;"")"),"&lt;&gt;")</f>
        <v>&lt;&gt;</v>
      </c>
      <c r="G381" s="7" t="str">
        <f ca="1">IFERROR(__xludf.DUMMYFUNCTION("IFERROR(HEX2DEC(REGEXEXTRACT($C381, G$4)), ""&lt;&gt;"")"),"&lt;&gt;")</f>
        <v>&lt;&gt;</v>
      </c>
      <c r="H381" s="7"/>
      <c r="I381" s="7" t="str">
        <f ca="1">IFERROR(__xludf.DUMMYFUNCTION("IFERROR(TEXT((REGEXEXTRACT($C381, I$4)),""00""), ""&lt;&gt;"")"),"&lt;&gt;")</f>
        <v>&lt;&gt;</v>
      </c>
      <c r="J381" s="7" t="str">
        <f ca="1">IFERROR(__xludf.DUMMYFUNCTION("IFERROR(TEXT((REGEXEXTRACT($C381, J$4)),""00""), ""&lt;&gt;"")"),"&lt;&gt;")</f>
        <v>&lt;&gt;</v>
      </c>
      <c r="K381" s="7" t="str">
        <f ca="1">IFERROR(__xludf.DUMMYFUNCTION("IFERROR(TEXT((REGEXEXTRACT($C381, K$4)),""00""), ""&lt;&gt;"")"),"&lt;&gt;")</f>
        <v>&lt;&gt;</v>
      </c>
      <c r="L381" s="7" t="str">
        <f ca="1">IFERROR(__xludf.DUMMYFUNCTION("IFERROR(TEXT((REGEXEXTRACT($C381, L$4)),""00""), ""&lt;&gt;"")"),"&lt;&gt;")</f>
        <v>&lt;&gt;</v>
      </c>
      <c r="M381" s="7" t="str">
        <f ca="1">IFERROR(__xludf.DUMMYFUNCTION("IFERROR(TEXT((REGEXEXTRACT($C381, M$4)),""00""), ""&lt;&gt;"")"),"&lt;&gt;")</f>
        <v>&lt;&gt;</v>
      </c>
      <c r="N381" s="7" t="str">
        <f ca="1">IFERROR(__xludf.DUMMYFUNCTION("IFERROR(TEXT((REGEXEXTRACT($C381, N$4)),""00""), ""&lt;&gt;"")"),"&lt;&gt;")</f>
        <v>&lt;&gt;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x14ac:dyDescent="0.2">
      <c r="A382" s="7"/>
      <c r="B382" s="8" t="str">
        <f ca="1">IFERROR(__xludf.DUMMYFUNCTION("IFERROR(REGEXEXTRACT($A382, B$4), ""&lt;&gt;"")"),"&lt;&gt;")</f>
        <v>&lt;&gt;</v>
      </c>
      <c r="C382" s="7" t="str">
        <f ca="1">IFERROR(__xludf.DUMMYFUNCTION("IFERROR(REGEXEXTRACT($A382, C$4), ""&lt;&gt;"")"),"&lt;&gt;")</f>
        <v>&lt;&gt;</v>
      </c>
      <c r="D382" s="7"/>
      <c r="E382" s="7" t="str">
        <f ca="1">IFERROR(__xludf.DUMMYFUNCTION("IFERROR(REGEXEXTRACT($C382, E$4), ""&lt;&gt;"")"),"&lt;&gt;")</f>
        <v>&lt;&gt;</v>
      </c>
      <c r="F382" s="7" t="str">
        <f ca="1">IFERROR(__xludf.DUMMYFUNCTION("IFERROR(HEX2DEC(REGEXEXTRACT($C382, F$4)), ""&lt;&gt;"")"),"&lt;&gt;")</f>
        <v>&lt;&gt;</v>
      </c>
      <c r="G382" s="7" t="str">
        <f ca="1">IFERROR(__xludf.DUMMYFUNCTION("IFERROR(HEX2DEC(REGEXEXTRACT($C382, G$4)), ""&lt;&gt;"")"),"&lt;&gt;")</f>
        <v>&lt;&gt;</v>
      </c>
      <c r="H382" s="7"/>
      <c r="I382" s="7" t="str">
        <f ca="1">IFERROR(__xludf.DUMMYFUNCTION("IFERROR(TEXT((REGEXEXTRACT($C382, I$4)),""00""), ""&lt;&gt;"")"),"&lt;&gt;")</f>
        <v>&lt;&gt;</v>
      </c>
      <c r="J382" s="7" t="str">
        <f ca="1">IFERROR(__xludf.DUMMYFUNCTION("IFERROR(TEXT((REGEXEXTRACT($C382, J$4)),""00""), ""&lt;&gt;"")"),"&lt;&gt;")</f>
        <v>&lt;&gt;</v>
      </c>
      <c r="K382" s="7" t="str">
        <f ca="1">IFERROR(__xludf.DUMMYFUNCTION("IFERROR(TEXT((REGEXEXTRACT($C382, K$4)),""00""), ""&lt;&gt;"")"),"&lt;&gt;")</f>
        <v>&lt;&gt;</v>
      </c>
      <c r="L382" s="7" t="str">
        <f ca="1">IFERROR(__xludf.DUMMYFUNCTION("IFERROR(TEXT((REGEXEXTRACT($C382, L$4)),""00""), ""&lt;&gt;"")"),"&lt;&gt;")</f>
        <v>&lt;&gt;</v>
      </c>
      <c r="M382" s="7" t="str">
        <f ca="1">IFERROR(__xludf.DUMMYFUNCTION("IFERROR(TEXT((REGEXEXTRACT($C382, M$4)),""00""), ""&lt;&gt;"")"),"&lt;&gt;")</f>
        <v>&lt;&gt;</v>
      </c>
      <c r="N382" s="7" t="str">
        <f ca="1">IFERROR(__xludf.DUMMYFUNCTION("IFERROR(TEXT((REGEXEXTRACT($C382, N$4)),""00""), ""&lt;&gt;"")"),"&lt;&gt;")</f>
        <v>&lt;&gt;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x14ac:dyDescent="0.2">
      <c r="A383" s="7"/>
      <c r="B383" s="8" t="str">
        <f ca="1">IFERROR(__xludf.DUMMYFUNCTION("IFERROR(REGEXEXTRACT($A383, B$4), ""&lt;&gt;"")"),"&lt;&gt;")</f>
        <v>&lt;&gt;</v>
      </c>
      <c r="C383" s="7" t="str">
        <f ca="1">IFERROR(__xludf.DUMMYFUNCTION("IFERROR(REGEXEXTRACT($A383, C$4), ""&lt;&gt;"")"),"&lt;&gt;")</f>
        <v>&lt;&gt;</v>
      </c>
      <c r="D383" s="7"/>
      <c r="E383" s="7" t="str">
        <f ca="1">IFERROR(__xludf.DUMMYFUNCTION("IFERROR(REGEXEXTRACT($C383, E$4), ""&lt;&gt;"")"),"&lt;&gt;")</f>
        <v>&lt;&gt;</v>
      </c>
      <c r="F383" s="7" t="str">
        <f ca="1">IFERROR(__xludf.DUMMYFUNCTION("IFERROR(HEX2DEC(REGEXEXTRACT($C383, F$4)), ""&lt;&gt;"")"),"&lt;&gt;")</f>
        <v>&lt;&gt;</v>
      </c>
      <c r="G383" s="7" t="str">
        <f ca="1">IFERROR(__xludf.DUMMYFUNCTION("IFERROR(HEX2DEC(REGEXEXTRACT($C383, G$4)), ""&lt;&gt;"")"),"&lt;&gt;")</f>
        <v>&lt;&gt;</v>
      </c>
      <c r="H383" s="7"/>
      <c r="I383" s="7" t="str">
        <f ca="1">IFERROR(__xludf.DUMMYFUNCTION("IFERROR(TEXT((REGEXEXTRACT($C383, I$4)),""00""), ""&lt;&gt;"")"),"&lt;&gt;")</f>
        <v>&lt;&gt;</v>
      </c>
      <c r="J383" s="7" t="str">
        <f ca="1">IFERROR(__xludf.DUMMYFUNCTION("IFERROR(TEXT((REGEXEXTRACT($C383, J$4)),""00""), ""&lt;&gt;"")"),"&lt;&gt;")</f>
        <v>&lt;&gt;</v>
      </c>
      <c r="K383" s="7" t="str">
        <f ca="1">IFERROR(__xludf.DUMMYFUNCTION("IFERROR(TEXT((REGEXEXTRACT($C383, K$4)),""00""), ""&lt;&gt;"")"),"&lt;&gt;")</f>
        <v>&lt;&gt;</v>
      </c>
      <c r="L383" s="7" t="str">
        <f ca="1">IFERROR(__xludf.DUMMYFUNCTION("IFERROR(TEXT((REGEXEXTRACT($C383, L$4)),""00""), ""&lt;&gt;"")"),"&lt;&gt;")</f>
        <v>&lt;&gt;</v>
      </c>
      <c r="M383" s="7" t="str">
        <f ca="1">IFERROR(__xludf.DUMMYFUNCTION("IFERROR(TEXT((REGEXEXTRACT($C383, M$4)),""00""), ""&lt;&gt;"")"),"&lt;&gt;")</f>
        <v>&lt;&gt;</v>
      </c>
      <c r="N383" s="7" t="str">
        <f ca="1">IFERROR(__xludf.DUMMYFUNCTION("IFERROR(TEXT((REGEXEXTRACT($C383, N$4)),""00""), ""&lt;&gt;"")"),"&lt;&gt;")</f>
        <v>&lt;&gt;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x14ac:dyDescent="0.2">
      <c r="A384" s="7"/>
      <c r="B384" s="8" t="str">
        <f ca="1">IFERROR(__xludf.DUMMYFUNCTION("IFERROR(REGEXEXTRACT($A384, B$4), ""&lt;&gt;"")"),"&lt;&gt;")</f>
        <v>&lt;&gt;</v>
      </c>
      <c r="C384" s="7" t="str">
        <f ca="1">IFERROR(__xludf.DUMMYFUNCTION("IFERROR(REGEXEXTRACT($A384, C$4), ""&lt;&gt;"")"),"&lt;&gt;")</f>
        <v>&lt;&gt;</v>
      </c>
      <c r="D384" s="7"/>
      <c r="E384" s="7" t="str">
        <f ca="1">IFERROR(__xludf.DUMMYFUNCTION("IFERROR(REGEXEXTRACT($C384, E$4), ""&lt;&gt;"")"),"&lt;&gt;")</f>
        <v>&lt;&gt;</v>
      </c>
      <c r="F384" s="7" t="str">
        <f ca="1">IFERROR(__xludf.DUMMYFUNCTION("IFERROR(HEX2DEC(REGEXEXTRACT($C384, F$4)), ""&lt;&gt;"")"),"&lt;&gt;")</f>
        <v>&lt;&gt;</v>
      </c>
      <c r="G384" s="7" t="str">
        <f ca="1">IFERROR(__xludf.DUMMYFUNCTION("IFERROR(HEX2DEC(REGEXEXTRACT($C384, G$4)), ""&lt;&gt;"")"),"&lt;&gt;")</f>
        <v>&lt;&gt;</v>
      </c>
      <c r="H384" s="7"/>
      <c r="I384" s="7" t="str">
        <f ca="1">IFERROR(__xludf.DUMMYFUNCTION("IFERROR(TEXT((REGEXEXTRACT($C384, I$4)),""00""), ""&lt;&gt;"")"),"&lt;&gt;")</f>
        <v>&lt;&gt;</v>
      </c>
      <c r="J384" s="7" t="str">
        <f ca="1">IFERROR(__xludf.DUMMYFUNCTION("IFERROR(TEXT((REGEXEXTRACT($C384, J$4)),""00""), ""&lt;&gt;"")"),"&lt;&gt;")</f>
        <v>&lt;&gt;</v>
      </c>
      <c r="K384" s="7" t="str">
        <f ca="1">IFERROR(__xludf.DUMMYFUNCTION("IFERROR(TEXT((REGEXEXTRACT($C384, K$4)),""00""), ""&lt;&gt;"")"),"&lt;&gt;")</f>
        <v>&lt;&gt;</v>
      </c>
      <c r="L384" s="7" t="str">
        <f ca="1">IFERROR(__xludf.DUMMYFUNCTION("IFERROR(TEXT((REGEXEXTRACT($C384, L$4)),""00""), ""&lt;&gt;"")"),"&lt;&gt;")</f>
        <v>&lt;&gt;</v>
      </c>
      <c r="M384" s="7" t="str">
        <f ca="1">IFERROR(__xludf.DUMMYFUNCTION("IFERROR(TEXT((REGEXEXTRACT($C384, M$4)),""00""), ""&lt;&gt;"")"),"&lt;&gt;")</f>
        <v>&lt;&gt;</v>
      </c>
      <c r="N384" s="7" t="str">
        <f ca="1">IFERROR(__xludf.DUMMYFUNCTION("IFERROR(TEXT((REGEXEXTRACT($C384, N$4)),""00""), ""&lt;&gt;"")"),"&lt;&gt;")</f>
        <v>&lt;&gt;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x14ac:dyDescent="0.2">
      <c r="A385" s="7"/>
      <c r="B385" s="8" t="str">
        <f ca="1">IFERROR(__xludf.DUMMYFUNCTION("IFERROR(REGEXEXTRACT($A385, B$4), ""&lt;&gt;"")"),"&lt;&gt;")</f>
        <v>&lt;&gt;</v>
      </c>
      <c r="C385" s="7" t="str">
        <f ca="1">IFERROR(__xludf.DUMMYFUNCTION("IFERROR(REGEXEXTRACT($A385, C$4), ""&lt;&gt;"")"),"&lt;&gt;")</f>
        <v>&lt;&gt;</v>
      </c>
      <c r="D385" s="7"/>
      <c r="E385" s="7" t="str">
        <f ca="1">IFERROR(__xludf.DUMMYFUNCTION("IFERROR(REGEXEXTRACT($C385, E$4), ""&lt;&gt;"")"),"&lt;&gt;")</f>
        <v>&lt;&gt;</v>
      </c>
      <c r="F385" s="7" t="str">
        <f ca="1">IFERROR(__xludf.DUMMYFUNCTION("IFERROR(HEX2DEC(REGEXEXTRACT($C385, F$4)), ""&lt;&gt;"")"),"&lt;&gt;")</f>
        <v>&lt;&gt;</v>
      </c>
      <c r="G385" s="7" t="str">
        <f ca="1">IFERROR(__xludf.DUMMYFUNCTION("IFERROR(HEX2DEC(REGEXEXTRACT($C385, G$4)), ""&lt;&gt;"")"),"&lt;&gt;")</f>
        <v>&lt;&gt;</v>
      </c>
      <c r="H385" s="7"/>
      <c r="I385" s="7" t="str">
        <f ca="1">IFERROR(__xludf.DUMMYFUNCTION("IFERROR(TEXT((REGEXEXTRACT($C385, I$4)),""00""), ""&lt;&gt;"")"),"&lt;&gt;")</f>
        <v>&lt;&gt;</v>
      </c>
      <c r="J385" s="7" t="str">
        <f ca="1">IFERROR(__xludf.DUMMYFUNCTION("IFERROR(TEXT((REGEXEXTRACT($C385, J$4)),""00""), ""&lt;&gt;"")"),"&lt;&gt;")</f>
        <v>&lt;&gt;</v>
      </c>
      <c r="K385" s="7" t="str">
        <f ca="1">IFERROR(__xludf.DUMMYFUNCTION("IFERROR(TEXT((REGEXEXTRACT($C385, K$4)),""00""), ""&lt;&gt;"")"),"&lt;&gt;")</f>
        <v>&lt;&gt;</v>
      </c>
      <c r="L385" s="7" t="str">
        <f ca="1">IFERROR(__xludf.DUMMYFUNCTION("IFERROR(TEXT((REGEXEXTRACT($C385, L$4)),""00""), ""&lt;&gt;"")"),"&lt;&gt;")</f>
        <v>&lt;&gt;</v>
      </c>
      <c r="M385" s="7" t="str">
        <f ca="1">IFERROR(__xludf.DUMMYFUNCTION("IFERROR(TEXT((REGEXEXTRACT($C385, M$4)),""00""), ""&lt;&gt;"")"),"&lt;&gt;")</f>
        <v>&lt;&gt;</v>
      </c>
      <c r="N385" s="7" t="str">
        <f ca="1">IFERROR(__xludf.DUMMYFUNCTION("IFERROR(TEXT((REGEXEXTRACT($C385, N$4)),""00""), ""&lt;&gt;"")"),"&lt;&gt;")</f>
        <v>&lt;&gt;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x14ac:dyDescent="0.2">
      <c r="A386" s="7"/>
      <c r="B386" s="8" t="str">
        <f ca="1">IFERROR(__xludf.DUMMYFUNCTION("IFERROR(REGEXEXTRACT($A386, B$4), ""&lt;&gt;"")"),"&lt;&gt;")</f>
        <v>&lt;&gt;</v>
      </c>
      <c r="C386" s="7" t="str">
        <f ca="1">IFERROR(__xludf.DUMMYFUNCTION("IFERROR(REGEXEXTRACT($A386, C$4), ""&lt;&gt;"")"),"&lt;&gt;")</f>
        <v>&lt;&gt;</v>
      </c>
      <c r="D386" s="7"/>
      <c r="E386" s="7" t="str">
        <f ca="1">IFERROR(__xludf.DUMMYFUNCTION("IFERROR(REGEXEXTRACT($C386, E$4), ""&lt;&gt;"")"),"&lt;&gt;")</f>
        <v>&lt;&gt;</v>
      </c>
      <c r="F386" s="7" t="str">
        <f ca="1">IFERROR(__xludf.DUMMYFUNCTION("IFERROR(HEX2DEC(REGEXEXTRACT($C386, F$4)), ""&lt;&gt;"")"),"&lt;&gt;")</f>
        <v>&lt;&gt;</v>
      </c>
      <c r="G386" s="7" t="str">
        <f ca="1">IFERROR(__xludf.DUMMYFUNCTION("IFERROR(HEX2DEC(REGEXEXTRACT($C386, G$4)), ""&lt;&gt;"")"),"&lt;&gt;")</f>
        <v>&lt;&gt;</v>
      </c>
      <c r="H386" s="7"/>
      <c r="I386" s="7" t="str">
        <f ca="1">IFERROR(__xludf.DUMMYFUNCTION("IFERROR(TEXT((REGEXEXTRACT($C386, I$4)),""00""), ""&lt;&gt;"")"),"&lt;&gt;")</f>
        <v>&lt;&gt;</v>
      </c>
      <c r="J386" s="7" t="str">
        <f ca="1">IFERROR(__xludf.DUMMYFUNCTION("IFERROR(TEXT((REGEXEXTRACT($C386, J$4)),""00""), ""&lt;&gt;"")"),"&lt;&gt;")</f>
        <v>&lt;&gt;</v>
      </c>
      <c r="K386" s="7" t="str">
        <f ca="1">IFERROR(__xludf.DUMMYFUNCTION("IFERROR(TEXT((REGEXEXTRACT($C386, K$4)),""00""), ""&lt;&gt;"")"),"&lt;&gt;")</f>
        <v>&lt;&gt;</v>
      </c>
      <c r="L386" s="7" t="str">
        <f ca="1">IFERROR(__xludf.DUMMYFUNCTION("IFERROR(TEXT((REGEXEXTRACT($C386, L$4)),""00""), ""&lt;&gt;"")"),"&lt;&gt;")</f>
        <v>&lt;&gt;</v>
      </c>
      <c r="M386" s="7" t="str">
        <f ca="1">IFERROR(__xludf.DUMMYFUNCTION("IFERROR(TEXT((REGEXEXTRACT($C386, M$4)),""00""), ""&lt;&gt;"")"),"&lt;&gt;")</f>
        <v>&lt;&gt;</v>
      </c>
      <c r="N386" s="7" t="str">
        <f ca="1">IFERROR(__xludf.DUMMYFUNCTION("IFERROR(TEXT((REGEXEXTRACT($C386, N$4)),""00""), ""&lt;&gt;"")"),"&lt;&gt;")</f>
        <v>&lt;&gt;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x14ac:dyDescent="0.2">
      <c r="A387" s="7"/>
      <c r="B387" s="8" t="str">
        <f ca="1">IFERROR(__xludf.DUMMYFUNCTION("IFERROR(REGEXEXTRACT($A387, B$4), ""&lt;&gt;"")"),"&lt;&gt;")</f>
        <v>&lt;&gt;</v>
      </c>
      <c r="C387" s="7" t="str">
        <f ca="1">IFERROR(__xludf.DUMMYFUNCTION("IFERROR(REGEXEXTRACT($A387, C$4), ""&lt;&gt;"")"),"&lt;&gt;")</f>
        <v>&lt;&gt;</v>
      </c>
      <c r="D387" s="7"/>
      <c r="E387" s="7" t="str">
        <f ca="1">IFERROR(__xludf.DUMMYFUNCTION("IFERROR(REGEXEXTRACT($C387, E$4), ""&lt;&gt;"")"),"&lt;&gt;")</f>
        <v>&lt;&gt;</v>
      </c>
      <c r="F387" s="7" t="str">
        <f ca="1">IFERROR(__xludf.DUMMYFUNCTION("IFERROR(HEX2DEC(REGEXEXTRACT($C387, F$4)), ""&lt;&gt;"")"),"&lt;&gt;")</f>
        <v>&lt;&gt;</v>
      </c>
      <c r="G387" s="7" t="str">
        <f ca="1">IFERROR(__xludf.DUMMYFUNCTION("IFERROR(HEX2DEC(REGEXEXTRACT($C387, G$4)), ""&lt;&gt;"")"),"&lt;&gt;")</f>
        <v>&lt;&gt;</v>
      </c>
      <c r="H387" s="7"/>
      <c r="I387" s="7" t="str">
        <f ca="1">IFERROR(__xludf.DUMMYFUNCTION("IFERROR(TEXT((REGEXEXTRACT($C387, I$4)),""00""), ""&lt;&gt;"")"),"&lt;&gt;")</f>
        <v>&lt;&gt;</v>
      </c>
      <c r="J387" s="7" t="str">
        <f ca="1">IFERROR(__xludf.DUMMYFUNCTION("IFERROR(TEXT((REGEXEXTRACT($C387, J$4)),""00""), ""&lt;&gt;"")"),"&lt;&gt;")</f>
        <v>&lt;&gt;</v>
      </c>
      <c r="K387" s="7" t="str">
        <f ca="1">IFERROR(__xludf.DUMMYFUNCTION("IFERROR(TEXT((REGEXEXTRACT($C387, K$4)),""00""), ""&lt;&gt;"")"),"&lt;&gt;")</f>
        <v>&lt;&gt;</v>
      </c>
      <c r="L387" s="7" t="str">
        <f ca="1">IFERROR(__xludf.DUMMYFUNCTION("IFERROR(TEXT((REGEXEXTRACT($C387, L$4)),""00""), ""&lt;&gt;"")"),"&lt;&gt;")</f>
        <v>&lt;&gt;</v>
      </c>
      <c r="M387" s="7" t="str">
        <f ca="1">IFERROR(__xludf.DUMMYFUNCTION("IFERROR(TEXT((REGEXEXTRACT($C387, M$4)),""00""), ""&lt;&gt;"")"),"&lt;&gt;")</f>
        <v>&lt;&gt;</v>
      </c>
      <c r="N387" s="7" t="str">
        <f ca="1">IFERROR(__xludf.DUMMYFUNCTION("IFERROR(TEXT((REGEXEXTRACT($C387, N$4)),""00""), ""&lt;&gt;"")"),"&lt;&gt;")</f>
        <v>&lt;&gt;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x14ac:dyDescent="0.2">
      <c r="A388" s="7"/>
      <c r="B388" s="8" t="str">
        <f ca="1">IFERROR(__xludf.DUMMYFUNCTION("IFERROR(REGEXEXTRACT($A388, B$4), ""&lt;&gt;"")"),"&lt;&gt;")</f>
        <v>&lt;&gt;</v>
      </c>
      <c r="C388" s="7" t="str">
        <f ca="1">IFERROR(__xludf.DUMMYFUNCTION("IFERROR(REGEXEXTRACT($A388, C$4), ""&lt;&gt;"")"),"&lt;&gt;")</f>
        <v>&lt;&gt;</v>
      </c>
      <c r="D388" s="7"/>
      <c r="E388" s="7" t="str">
        <f ca="1">IFERROR(__xludf.DUMMYFUNCTION("IFERROR(REGEXEXTRACT($C388, E$4), ""&lt;&gt;"")"),"&lt;&gt;")</f>
        <v>&lt;&gt;</v>
      </c>
      <c r="F388" s="7" t="str">
        <f ca="1">IFERROR(__xludf.DUMMYFUNCTION("IFERROR(HEX2DEC(REGEXEXTRACT($C388, F$4)), ""&lt;&gt;"")"),"&lt;&gt;")</f>
        <v>&lt;&gt;</v>
      </c>
      <c r="G388" s="7" t="str">
        <f ca="1">IFERROR(__xludf.DUMMYFUNCTION("IFERROR(HEX2DEC(REGEXEXTRACT($C388, G$4)), ""&lt;&gt;"")"),"&lt;&gt;")</f>
        <v>&lt;&gt;</v>
      </c>
      <c r="H388" s="7"/>
      <c r="I388" s="7" t="str">
        <f ca="1">IFERROR(__xludf.DUMMYFUNCTION("IFERROR(TEXT((REGEXEXTRACT($C388, I$4)),""00""), ""&lt;&gt;"")"),"&lt;&gt;")</f>
        <v>&lt;&gt;</v>
      </c>
      <c r="J388" s="7" t="str">
        <f ca="1">IFERROR(__xludf.DUMMYFUNCTION("IFERROR(TEXT((REGEXEXTRACT($C388, J$4)),""00""), ""&lt;&gt;"")"),"&lt;&gt;")</f>
        <v>&lt;&gt;</v>
      </c>
      <c r="K388" s="7" t="str">
        <f ca="1">IFERROR(__xludf.DUMMYFUNCTION("IFERROR(TEXT((REGEXEXTRACT($C388, K$4)),""00""), ""&lt;&gt;"")"),"&lt;&gt;")</f>
        <v>&lt;&gt;</v>
      </c>
      <c r="L388" s="7" t="str">
        <f ca="1">IFERROR(__xludf.DUMMYFUNCTION("IFERROR(TEXT((REGEXEXTRACT($C388, L$4)),""00""), ""&lt;&gt;"")"),"&lt;&gt;")</f>
        <v>&lt;&gt;</v>
      </c>
      <c r="M388" s="7" t="str">
        <f ca="1">IFERROR(__xludf.DUMMYFUNCTION("IFERROR(TEXT((REGEXEXTRACT($C388, M$4)),""00""), ""&lt;&gt;"")"),"&lt;&gt;")</f>
        <v>&lt;&gt;</v>
      </c>
      <c r="N388" s="7" t="str">
        <f ca="1">IFERROR(__xludf.DUMMYFUNCTION("IFERROR(TEXT((REGEXEXTRACT($C388, N$4)),""00""), ""&lt;&gt;"")"),"&lt;&gt;")</f>
        <v>&lt;&gt;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x14ac:dyDescent="0.2">
      <c r="A389" s="7"/>
      <c r="B389" s="8" t="str">
        <f ca="1">IFERROR(__xludf.DUMMYFUNCTION("IFERROR(REGEXEXTRACT($A389, B$4), ""&lt;&gt;"")"),"&lt;&gt;")</f>
        <v>&lt;&gt;</v>
      </c>
      <c r="C389" s="7" t="str">
        <f ca="1">IFERROR(__xludf.DUMMYFUNCTION("IFERROR(REGEXEXTRACT($A389, C$4), ""&lt;&gt;"")"),"&lt;&gt;")</f>
        <v>&lt;&gt;</v>
      </c>
      <c r="D389" s="7"/>
      <c r="E389" s="7" t="str">
        <f ca="1">IFERROR(__xludf.DUMMYFUNCTION("IFERROR(REGEXEXTRACT($C389, E$4), ""&lt;&gt;"")"),"&lt;&gt;")</f>
        <v>&lt;&gt;</v>
      </c>
      <c r="F389" s="7" t="str">
        <f ca="1">IFERROR(__xludf.DUMMYFUNCTION("IFERROR(HEX2DEC(REGEXEXTRACT($C389, F$4)), ""&lt;&gt;"")"),"&lt;&gt;")</f>
        <v>&lt;&gt;</v>
      </c>
      <c r="G389" s="7" t="str">
        <f ca="1">IFERROR(__xludf.DUMMYFUNCTION("IFERROR(HEX2DEC(REGEXEXTRACT($C389, G$4)), ""&lt;&gt;"")"),"&lt;&gt;")</f>
        <v>&lt;&gt;</v>
      </c>
      <c r="H389" s="7"/>
      <c r="I389" s="7" t="str">
        <f ca="1">IFERROR(__xludf.DUMMYFUNCTION("IFERROR(TEXT((REGEXEXTRACT($C389, I$4)),""00""), ""&lt;&gt;"")"),"&lt;&gt;")</f>
        <v>&lt;&gt;</v>
      </c>
      <c r="J389" s="7" t="str">
        <f ca="1">IFERROR(__xludf.DUMMYFUNCTION("IFERROR(TEXT((REGEXEXTRACT($C389, J$4)),""00""), ""&lt;&gt;"")"),"&lt;&gt;")</f>
        <v>&lt;&gt;</v>
      </c>
      <c r="K389" s="7" t="str">
        <f ca="1">IFERROR(__xludf.DUMMYFUNCTION("IFERROR(TEXT((REGEXEXTRACT($C389, K$4)),""00""), ""&lt;&gt;"")"),"&lt;&gt;")</f>
        <v>&lt;&gt;</v>
      </c>
      <c r="L389" s="7" t="str">
        <f ca="1">IFERROR(__xludf.DUMMYFUNCTION("IFERROR(TEXT((REGEXEXTRACT($C389, L$4)),""00""), ""&lt;&gt;"")"),"&lt;&gt;")</f>
        <v>&lt;&gt;</v>
      </c>
      <c r="M389" s="7" t="str">
        <f ca="1">IFERROR(__xludf.DUMMYFUNCTION("IFERROR(TEXT((REGEXEXTRACT($C389, M$4)),""00""), ""&lt;&gt;"")"),"&lt;&gt;")</f>
        <v>&lt;&gt;</v>
      </c>
      <c r="N389" s="7" t="str">
        <f ca="1">IFERROR(__xludf.DUMMYFUNCTION("IFERROR(TEXT((REGEXEXTRACT($C389, N$4)),""00""), ""&lt;&gt;"")"),"&lt;&gt;")</f>
        <v>&lt;&gt;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x14ac:dyDescent="0.2">
      <c r="A390" s="7"/>
      <c r="B390" s="8" t="str">
        <f ca="1">IFERROR(__xludf.DUMMYFUNCTION("IFERROR(REGEXEXTRACT($A390, B$4), ""&lt;&gt;"")"),"&lt;&gt;")</f>
        <v>&lt;&gt;</v>
      </c>
      <c r="C390" s="7" t="str">
        <f ca="1">IFERROR(__xludf.DUMMYFUNCTION("IFERROR(REGEXEXTRACT($A390, C$4), ""&lt;&gt;"")"),"&lt;&gt;")</f>
        <v>&lt;&gt;</v>
      </c>
      <c r="D390" s="7"/>
      <c r="E390" s="7" t="str">
        <f ca="1">IFERROR(__xludf.DUMMYFUNCTION("IFERROR(REGEXEXTRACT($C390, E$4), ""&lt;&gt;"")"),"&lt;&gt;")</f>
        <v>&lt;&gt;</v>
      </c>
      <c r="F390" s="7" t="str">
        <f ca="1">IFERROR(__xludf.DUMMYFUNCTION("IFERROR(HEX2DEC(REGEXEXTRACT($C390, F$4)), ""&lt;&gt;"")"),"&lt;&gt;")</f>
        <v>&lt;&gt;</v>
      </c>
      <c r="G390" s="7" t="str">
        <f ca="1">IFERROR(__xludf.DUMMYFUNCTION("IFERROR(HEX2DEC(REGEXEXTRACT($C390, G$4)), ""&lt;&gt;"")"),"&lt;&gt;")</f>
        <v>&lt;&gt;</v>
      </c>
      <c r="H390" s="7"/>
      <c r="I390" s="7" t="str">
        <f ca="1">IFERROR(__xludf.DUMMYFUNCTION("IFERROR(TEXT((REGEXEXTRACT($C390, I$4)),""00""), ""&lt;&gt;"")"),"&lt;&gt;")</f>
        <v>&lt;&gt;</v>
      </c>
      <c r="J390" s="7" t="str">
        <f ca="1">IFERROR(__xludf.DUMMYFUNCTION("IFERROR(TEXT((REGEXEXTRACT($C390, J$4)),""00""), ""&lt;&gt;"")"),"&lt;&gt;")</f>
        <v>&lt;&gt;</v>
      </c>
      <c r="K390" s="7" t="str">
        <f ca="1">IFERROR(__xludf.DUMMYFUNCTION("IFERROR(TEXT((REGEXEXTRACT($C390, K$4)),""00""), ""&lt;&gt;"")"),"&lt;&gt;")</f>
        <v>&lt;&gt;</v>
      </c>
      <c r="L390" s="7" t="str">
        <f ca="1">IFERROR(__xludf.DUMMYFUNCTION("IFERROR(TEXT((REGEXEXTRACT($C390, L$4)),""00""), ""&lt;&gt;"")"),"&lt;&gt;")</f>
        <v>&lt;&gt;</v>
      </c>
      <c r="M390" s="7" t="str">
        <f ca="1">IFERROR(__xludf.DUMMYFUNCTION("IFERROR(TEXT((REGEXEXTRACT($C390, M$4)),""00""), ""&lt;&gt;"")"),"&lt;&gt;")</f>
        <v>&lt;&gt;</v>
      </c>
      <c r="N390" s="7" t="str">
        <f ca="1">IFERROR(__xludf.DUMMYFUNCTION("IFERROR(TEXT((REGEXEXTRACT($C390, N$4)),""00""), ""&lt;&gt;"")"),"&lt;&gt;")</f>
        <v>&lt;&gt;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x14ac:dyDescent="0.2">
      <c r="A391" s="7"/>
      <c r="B391" s="8" t="str">
        <f ca="1">IFERROR(__xludf.DUMMYFUNCTION("IFERROR(REGEXEXTRACT($A391, B$4), ""&lt;&gt;"")"),"&lt;&gt;")</f>
        <v>&lt;&gt;</v>
      </c>
      <c r="C391" s="7" t="str">
        <f ca="1">IFERROR(__xludf.DUMMYFUNCTION("IFERROR(REGEXEXTRACT($A391, C$4), ""&lt;&gt;"")"),"&lt;&gt;")</f>
        <v>&lt;&gt;</v>
      </c>
      <c r="D391" s="7"/>
      <c r="E391" s="7" t="str">
        <f ca="1">IFERROR(__xludf.DUMMYFUNCTION("IFERROR(REGEXEXTRACT($C391, E$4), ""&lt;&gt;"")"),"&lt;&gt;")</f>
        <v>&lt;&gt;</v>
      </c>
      <c r="F391" s="7" t="str">
        <f ca="1">IFERROR(__xludf.DUMMYFUNCTION("IFERROR(HEX2DEC(REGEXEXTRACT($C391, F$4)), ""&lt;&gt;"")"),"&lt;&gt;")</f>
        <v>&lt;&gt;</v>
      </c>
      <c r="G391" s="7" t="str">
        <f ca="1">IFERROR(__xludf.DUMMYFUNCTION("IFERROR(HEX2DEC(REGEXEXTRACT($C391, G$4)), ""&lt;&gt;"")"),"&lt;&gt;")</f>
        <v>&lt;&gt;</v>
      </c>
      <c r="H391" s="7"/>
      <c r="I391" s="7" t="str">
        <f ca="1">IFERROR(__xludf.DUMMYFUNCTION("IFERROR(TEXT((REGEXEXTRACT($C391, I$4)),""00""), ""&lt;&gt;"")"),"&lt;&gt;")</f>
        <v>&lt;&gt;</v>
      </c>
      <c r="J391" s="7" t="str">
        <f ca="1">IFERROR(__xludf.DUMMYFUNCTION("IFERROR(TEXT((REGEXEXTRACT($C391, J$4)),""00""), ""&lt;&gt;"")"),"&lt;&gt;")</f>
        <v>&lt;&gt;</v>
      </c>
      <c r="K391" s="7" t="str">
        <f ca="1">IFERROR(__xludf.DUMMYFUNCTION("IFERROR(TEXT((REGEXEXTRACT($C391, K$4)),""00""), ""&lt;&gt;"")"),"&lt;&gt;")</f>
        <v>&lt;&gt;</v>
      </c>
      <c r="L391" s="7" t="str">
        <f ca="1">IFERROR(__xludf.DUMMYFUNCTION("IFERROR(TEXT((REGEXEXTRACT($C391, L$4)),""00""), ""&lt;&gt;"")"),"&lt;&gt;")</f>
        <v>&lt;&gt;</v>
      </c>
      <c r="M391" s="7" t="str">
        <f ca="1">IFERROR(__xludf.DUMMYFUNCTION("IFERROR(TEXT((REGEXEXTRACT($C391, M$4)),""00""), ""&lt;&gt;"")"),"&lt;&gt;")</f>
        <v>&lt;&gt;</v>
      </c>
      <c r="N391" s="7" t="str">
        <f ca="1">IFERROR(__xludf.DUMMYFUNCTION("IFERROR(TEXT((REGEXEXTRACT($C391, N$4)),""00""), ""&lt;&gt;"")"),"&lt;&gt;")</f>
        <v>&lt;&gt;</v>
      </c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x14ac:dyDescent="0.2">
      <c r="A392" s="7"/>
      <c r="B392" s="8" t="str">
        <f ca="1">IFERROR(__xludf.DUMMYFUNCTION("IFERROR(REGEXEXTRACT($A392, B$4), ""&lt;&gt;"")"),"&lt;&gt;")</f>
        <v>&lt;&gt;</v>
      </c>
      <c r="C392" s="7" t="str">
        <f ca="1">IFERROR(__xludf.DUMMYFUNCTION("IFERROR(REGEXEXTRACT($A392, C$4), ""&lt;&gt;"")"),"&lt;&gt;")</f>
        <v>&lt;&gt;</v>
      </c>
      <c r="D392" s="7"/>
      <c r="E392" s="7" t="str">
        <f ca="1">IFERROR(__xludf.DUMMYFUNCTION("IFERROR(REGEXEXTRACT($C392, E$4), ""&lt;&gt;"")"),"&lt;&gt;")</f>
        <v>&lt;&gt;</v>
      </c>
      <c r="F392" s="7" t="str">
        <f ca="1">IFERROR(__xludf.DUMMYFUNCTION("IFERROR(HEX2DEC(REGEXEXTRACT($C392, F$4)), ""&lt;&gt;"")"),"&lt;&gt;")</f>
        <v>&lt;&gt;</v>
      </c>
      <c r="G392" s="7" t="str">
        <f ca="1">IFERROR(__xludf.DUMMYFUNCTION("IFERROR(HEX2DEC(REGEXEXTRACT($C392, G$4)), ""&lt;&gt;"")"),"&lt;&gt;")</f>
        <v>&lt;&gt;</v>
      </c>
      <c r="H392" s="7"/>
      <c r="I392" s="7" t="str">
        <f ca="1">IFERROR(__xludf.DUMMYFUNCTION("IFERROR(TEXT((REGEXEXTRACT($C392, I$4)),""00""), ""&lt;&gt;"")"),"&lt;&gt;")</f>
        <v>&lt;&gt;</v>
      </c>
      <c r="J392" s="7" t="str">
        <f ca="1">IFERROR(__xludf.DUMMYFUNCTION("IFERROR(TEXT((REGEXEXTRACT($C392, J$4)),""00""), ""&lt;&gt;"")"),"&lt;&gt;")</f>
        <v>&lt;&gt;</v>
      </c>
      <c r="K392" s="7" t="str">
        <f ca="1">IFERROR(__xludf.DUMMYFUNCTION("IFERROR(TEXT((REGEXEXTRACT($C392, K$4)),""00""), ""&lt;&gt;"")"),"&lt;&gt;")</f>
        <v>&lt;&gt;</v>
      </c>
      <c r="L392" s="7" t="str">
        <f ca="1">IFERROR(__xludf.DUMMYFUNCTION("IFERROR(TEXT((REGEXEXTRACT($C392, L$4)),""00""), ""&lt;&gt;"")"),"&lt;&gt;")</f>
        <v>&lt;&gt;</v>
      </c>
      <c r="M392" s="7" t="str">
        <f ca="1">IFERROR(__xludf.DUMMYFUNCTION("IFERROR(TEXT((REGEXEXTRACT($C392, M$4)),""00""), ""&lt;&gt;"")"),"&lt;&gt;")</f>
        <v>&lt;&gt;</v>
      </c>
      <c r="N392" s="7" t="str">
        <f ca="1">IFERROR(__xludf.DUMMYFUNCTION("IFERROR(TEXT((REGEXEXTRACT($C392, N$4)),""00""), ""&lt;&gt;"")"),"&lt;&gt;")</f>
        <v>&lt;&gt;</v>
      </c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x14ac:dyDescent="0.2">
      <c r="A393" s="7"/>
      <c r="B393" s="8" t="str">
        <f ca="1">IFERROR(__xludf.DUMMYFUNCTION("IFERROR(REGEXEXTRACT($A393, B$4), ""&lt;&gt;"")"),"&lt;&gt;")</f>
        <v>&lt;&gt;</v>
      </c>
      <c r="C393" s="7" t="str">
        <f ca="1">IFERROR(__xludf.DUMMYFUNCTION("IFERROR(REGEXEXTRACT($A393, C$4), ""&lt;&gt;"")"),"&lt;&gt;")</f>
        <v>&lt;&gt;</v>
      </c>
      <c r="D393" s="7"/>
      <c r="E393" s="7" t="str">
        <f ca="1">IFERROR(__xludf.DUMMYFUNCTION("IFERROR(REGEXEXTRACT($C393, E$4), ""&lt;&gt;"")"),"&lt;&gt;")</f>
        <v>&lt;&gt;</v>
      </c>
      <c r="F393" s="7" t="str">
        <f ca="1">IFERROR(__xludf.DUMMYFUNCTION("IFERROR(HEX2DEC(REGEXEXTRACT($C393, F$4)), ""&lt;&gt;"")"),"&lt;&gt;")</f>
        <v>&lt;&gt;</v>
      </c>
      <c r="G393" s="7" t="str">
        <f ca="1">IFERROR(__xludf.DUMMYFUNCTION("IFERROR(HEX2DEC(REGEXEXTRACT($C393, G$4)), ""&lt;&gt;"")"),"&lt;&gt;")</f>
        <v>&lt;&gt;</v>
      </c>
      <c r="H393" s="7"/>
      <c r="I393" s="7" t="str">
        <f ca="1">IFERROR(__xludf.DUMMYFUNCTION("IFERROR(TEXT((REGEXEXTRACT($C393, I$4)),""00""), ""&lt;&gt;"")"),"&lt;&gt;")</f>
        <v>&lt;&gt;</v>
      </c>
      <c r="J393" s="7" t="str">
        <f ca="1">IFERROR(__xludf.DUMMYFUNCTION("IFERROR(TEXT((REGEXEXTRACT($C393, J$4)),""00""), ""&lt;&gt;"")"),"&lt;&gt;")</f>
        <v>&lt;&gt;</v>
      </c>
      <c r="K393" s="7" t="str">
        <f ca="1">IFERROR(__xludf.DUMMYFUNCTION("IFERROR(TEXT((REGEXEXTRACT($C393, K$4)),""00""), ""&lt;&gt;"")"),"&lt;&gt;")</f>
        <v>&lt;&gt;</v>
      </c>
      <c r="L393" s="7" t="str">
        <f ca="1">IFERROR(__xludf.DUMMYFUNCTION("IFERROR(TEXT((REGEXEXTRACT($C393, L$4)),""00""), ""&lt;&gt;"")"),"&lt;&gt;")</f>
        <v>&lt;&gt;</v>
      </c>
      <c r="M393" s="7" t="str">
        <f ca="1">IFERROR(__xludf.DUMMYFUNCTION("IFERROR(TEXT((REGEXEXTRACT($C393, M$4)),""00""), ""&lt;&gt;"")"),"&lt;&gt;")</f>
        <v>&lt;&gt;</v>
      </c>
      <c r="N393" s="7" t="str">
        <f ca="1">IFERROR(__xludf.DUMMYFUNCTION("IFERROR(TEXT((REGEXEXTRACT($C393, N$4)),""00""), ""&lt;&gt;"")"),"&lt;&gt;")</f>
        <v>&lt;&gt;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x14ac:dyDescent="0.2">
      <c r="A394" s="7"/>
      <c r="B394" s="8" t="str">
        <f ca="1">IFERROR(__xludf.DUMMYFUNCTION("IFERROR(REGEXEXTRACT($A394, B$4), ""&lt;&gt;"")"),"&lt;&gt;")</f>
        <v>&lt;&gt;</v>
      </c>
      <c r="C394" s="7" t="str">
        <f ca="1">IFERROR(__xludf.DUMMYFUNCTION("IFERROR(REGEXEXTRACT($A394, C$4), ""&lt;&gt;"")"),"&lt;&gt;")</f>
        <v>&lt;&gt;</v>
      </c>
      <c r="D394" s="7"/>
      <c r="E394" s="7" t="str">
        <f ca="1">IFERROR(__xludf.DUMMYFUNCTION("IFERROR(REGEXEXTRACT($C394, E$4), ""&lt;&gt;"")"),"&lt;&gt;")</f>
        <v>&lt;&gt;</v>
      </c>
      <c r="F394" s="7" t="str">
        <f ca="1">IFERROR(__xludf.DUMMYFUNCTION("IFERROR(HEX2DEC(REGEXEXTRACT($C394, F$4)), ""&lt;&gt;"")"),"&lt;&gt;")</f>
        <v>&lt;&gt;</v>
      </c>
      <c r="G394" s="7" t="str">
        <f ca="1">IFERROR(__xludf.DUMMYFUNCTION("IFERROR(HEX2DEC(REGEXEXTRACT($C394, G$4)), ""&lt;&gt;"")"),"&lt;&gt;")</f>
        <v>&lt;&gt;</v>
      </c>
      <c r="H394" s="7"/>
      <c r="I394" s="7" t="str">
        <f ca="1">IFERROR(__xludf.DUMMYFUNCTION("IFERROR(TEXT((REGEXEXTRACT($C394, I$4)),""00""), ""&lt;&gt;"")"),"&lt;&gt;")</f>
        <v>&lt;&gt;</v>
      </c>
      <c r="J394" s="7" t="str">
        <f ca="1">IFERROR(__xludf.DUMMYFUNCTION("IFERROR(TEXT((REGEXEXTRACT($C394, J$4)),""00""), ""&lt;&gt;"")"),"&lt;&gt;")</f>
        <v>&lt;&gt;</v>
      </c>
      <c r="K394" s="7" t="str">
        <f ca="1">IFERROR(__xludf.DUMMYFUNCTION("IFERROR(TEXT((REGEXEXTRACT($C394, K$4)),""00""), ""&lt;&gt;"")"),"&lt;&gt;")</f>
        <v>&lt;&gt;</v>
      </c>
      <c r="L394" s="7" t="str">
        <f ca="1">IFERROR(__xludf.DUMMYFUNCTION("IFERROR(TEXT((REGEXEXTRACT($C394, L$4)),""00""), ""&lt;&gt;"")"),"&lt;&gt;")</f>
        <v>&lt;&gt;</v>
      </c>
      <c r="M394" s="7" t="str">
        <f ca="1">IFERROR(__xludf.DUMMYFUNCTION("IFERROR(TEXT((REGEXEXTRACT($C394, M$4)),""00""), ""&lt;&gt;"")"),"&lt;&gt;")</f>
        <v>&lt;&gt;</v>
      </c>
      <c r="N394" s="7" t="str">
        <f ca="1">IFERROR(__xludf.DUMMYFUNCTION("IFERROR(TEXT((REGEXEXTRACT($C394, N$4)),""00""), ""&lt;&gt;"")"),"&lt;&gt;")</f>
        <v>&lt;&gt;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x14ac:dyDescent="0.2">
      <c r="A395" s="7"/>
      <c r="B395" s="8" t="str">
        <f ca="1">IFERROR(__xludf.DUMMYFUNCTION("IFERROR(REGEXEXTRACT($A395, B$4), ""&lt;&gt;"")"),"&lt;&gt;")</f>
        <v>&lt;&gt;</v>
      </c>
      <c r="C395" s="7" t="str">
        <f ca="1">IFERROR(__xludf.DUMMYFUNCTION("IFERROR(REGEXEXTRACT($A395, C$4), ""&lt;&gt;"")"),"&lt;&gt;")</f>
        <v>&lt;&gt;</v>
      </c>
      <c r="D395" s="7"/>
      <c r="E395" s="7" t="str">
        <f ca="1">IFERROR(__xludf.DUMMYFUNCTION("IFERROR(REGEXEXTRACT($C395, E$4), ""&lt;&gt;"")"),"&lt;&gt;")</f>
        <v>&lt;&gt;</v>
      </c>
      <c r="F395" s="7" t="str">
        <f ca="1">IFERROR(__xludf.DUMMYFUNCTION("IFERROR(HEX2DEC(REGEXEXTRACT($C395, F$4)), ""&lt;&gt;"")"),"&lt;&gt;")</f>
        <v>&lt;&gt;</v>
      </c>
      <c r="G395" s="7" t="str">
        <f ca="1">IFERROR(__xludf.DUMMYFUNCTION("IFERROR(HEX2DEC(REGEXEXTRACT($C395, G$4)), ""&lt;&gt;"")"),"&lt;&gt;")</f>
        <v>&lt;&gt;</v>
      </c>
      <c r="H395" s="7"/>
      <c r="I395" s="7" t="str">
        <f ca="1">IFERROR(__xludf.DUMMYFUNCTION("IFERROR(TEXT((REGEXEXTRACT($C395, I$4)),""00""), ""&lt;&gt;"")"),"&lt;&gt;")</f>
        <v>&lt;&gt;</v>
      </c>
      <c r="J395" s="7" t="str">
        <f ca="1">IFERROR(__xludf.DUMMYFUNCTION("IFERROR(TEXT((REGEXEXTRACT($C395, J$4)),""00""), ""&lt;&gt;"")"),"&lt;&gt;")</f>
        <v>&lt;&gt;</v>
      </c>
      <c r="K395" s="7" t="str">
        <f ca="1">IFERROR(__xludf.DUMMYFUNCTION("IFERROR(TEXT((REGEXEXTRACT($C395, K$4)),""00""), ""&lt;&gt;"")"),"&lt;&gt;")</f>
        <v>&lt;&gt;</v>
      </c>
      <c r="L395" s="7" t="str">
        <f ca="1">IFERROR(__xludf.DUMMYFUNCTION("IFERROR(TEXT((REGEXEXTRACT($C395, L$4)),""00""), ""&lt;&gt;"")"),"&lt;&gt;")</f>
        <v>&lt;&gt;</v>
      </c>
      <c r="M395" s="7" t="str">
        <f ca="1">IFERROR(__xludf.DUMMYFUNCTION("IFERROR(TEXT((REGEXEXTRACT($C395, M$4)),""00""), ""&lt;&gt;"")"),"&lt;&gt;")</f>
        <v>&lt;&gt;</v>
      </c>
      <c r="N395" s="7" t="str">
        <f ca="1">IFERROR(__xludf.DUMMYFUNCTION("IFERROR(TEXT((REGEXEXTRACT($C395, N$4)),""00""), ""&lt;&gt;"")"),"&lt;&gt;")</f>
        <v>&lt;&gt;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x14ac:dyDescent="0.2">
      <c r="A396" s="7"/>
      <c r="B396" s="8" t="str">
        <f ca="1">IFERROR(__xludf.DUMMYFUNCTION("IFERROR(REGEXEXTRACT($A396, B$4), ""&lt;&gt;"")"),"&lt;&gt;")</f>
        <v>&lt;&gt;</v>
      </c>
      <c r="C396" s="7" t="str">
        <f ca="1">IFERROR(__xludf.DUMMYFUNCTION("IFERROR(REGEXEXTRACT($A396, C$4), ""&lt;&gt;"")"),"&lt;&gt;")</f>
        <v>&lt;&gt;</v>
      </c>
      <c r="D396" s="7"/>
      <c r="E396" s="7" t="str">
        <f ca="1">IFERROR(__xludf.DUMMYFUNCTION("IFERROR(REGEXEXTRACT($C396, E$4), ""&lt;&gt;"")"),"&lt;&gt;")</f>
        <v>&lt;&gt;</v>
      </c>
      <c r="F396" s="7" t="str">
        <f ca="1">IFERROR(__xludf.DUMMYFUNCTION("IFERROR(HEX2DEC(REGEXEXTRACT($C396, F$4)), ""&lt;&gt;"")"),"&lt;&gt;")</f>
        <v>&lt;&gt;</v>
      </c>
      <c r="G396" s="7" t="str">
        <f ca="1">IFERROR(__xludf.DUMMYFUNCTION("IFERROR(HEX2DEC(REGEXEXTRACT($C396, G$4)), ""&lt;&gt;"")"),"&lt;&gt;")</f>
        <v>&lt;&gt;</v>
      </c>
      <c r="H396" s="7"/>
      <c r="I396" s="7" t="str">
        <f ca="1">IFERROR(__xludf.DUMMYFUNCTION("IFERROR(TEXT((REGEXEXTRACT($C396, I$4)),""00""), ""&lt;&gt;"")"),"&lt;&gt;")</f>
        <v>&lt;&gt;</v>
      </c>
      <c r="J396" s="7" t="str">
        <f ca="1">IFERROR(__xludf.DUMMYFUNCTION("IFERROR(TEXT((REGEXEXTRACT($C396, J$4)),""00""), ""&lt;&gt;"")"),"&lt;&gt;")</f>
        <v>&lt;&gt;</v>
      </c>
      <c r="K396" s="7" t="str">
        <f ca="1">IFERROR(__xludf.DUMMYFUNCTION("IFERROR(TEXT((REGEXEXTRACT($C396, K$4)),""00""), ""&lt;&gt;"")"),"&lt;&gt;")</f>
        <v>&lt;&gt;</v>
      </c>
      <c r="L396" s="7" t="str">
        <f ca="1">IFERROR(__xludf.DUMMYFUNCTION("IFERROR(TEXT((REGEXEXTRACT($C396, L$4)),""00""), ""&lt;&gt;"")"),"&lt;&gt;")</f>
        <v>&lt;&gt;</v>
      </c>
      <c r="M396" s="7" t="str">
        <f ca="1">IFERROR(__xludf.DUMMYFUNCTION("IFERROR(TEXT((REGEXEXTRACT($C396, M$4)),""00""), ""&lt;&gt;"")"),"&lt;&gt;")</f>
        <v>&lt;&gt;</v>
      </c>
      <c r="N396" s="7" t="str">
        <f ca="1">IFERROR(__xludf.DUMMYFUNCTION("IFERROR(TEXT((REGEXEXTRACT($C396, N$4)),""00""), ""&lt;&gt;"")"),"&lt;&gt;")</f>
        <v>&lt;&gt;</v>
      </c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x14ac:dyDescent="0.2">
      <c r="A397" s="7"/>
      <c r="B397" s="8" t="str">
        <f ca="1">IFERROR(__xludf.DUMMYFUNCTION("IFERROR(REGEXEXTRACT($A397, B$4), ""&lt;&gt;"")"),"&lt;&gt;")</f>
        <v>&lt;&gt;</v>
      </c>
      <c r="C397" s="7" t="str">
        <f ca="1">IFERROR(__xludf.DUMMYFUNCTION("IFERROR(REGEXEXTRACT($A397, C$4), ""&lt;&gt;"")"),"&lt;&gt;")</f>
        <v>&lt;&gt;</v>
      </c>
      <c r="D397" s="7"/>
      <c r="E397" s="7" t="str">
        <f ca="1">IFERROR(__xludf.DUMMYFUNCTION("IFERROR(REGEXEXTRACT($C397, E$4), ""&lt;&gt;"")"),"&lt;&gt;")</f>
        <v>&lt;&gt;</v>
      </c>
      <c r="F397" s="7" t="str">
        <f ca="1">IFERROR(__xludf.DUMMYFUNCTION("IFERROR(HEX2DEC(REGEXEXTRACT($C397, F$4)), ""&lt;&gt;"")"),"&lt;&gt;")</f>
        <v>&lt;&gt;</v>
      </c>
      <c r="G397" s="7" t="str">
        <f ca="1">IFERROR(__xludf.DUMMYFUNCTION("IFERROR(HEX2DEC(REGEXEXTRACT($C397, G$4)), ""&lt;&gt;"")"),"&lt;&gt;")</f>
        <v>&lt;&gt;</v>
      </c>
      <c r="H397" s="7"/>
      <c r="I397" s="7" t="str">
        <f ca="1">IFERROR(__xludf.DUMMYFUNCTION("IFERROR(TEXT((REGEXEXTRACT($C397, I$4)),""00""), ""&lt;&gt;"")"),"&lt;&gt;")</f>
        <v>&lt;&gt;</v>
      </c>
      <c r="J397" s="7" t="str">
        <f ca="1">IFERROR(__xludf.DUMMYFUNCTION("IFERROR(TEXT((REGEXEXTRACT($C397, J$4)),""00""), ""&lt;&gt;"")"),"&lt;&gt;")</f>
        <v>&lt;&gt;</v>
      </c>
      <c r="K397" s="7" t="str">
        <f ca="1">IFERROR(__xludf.DUMMYFUNCTION("IFERROR(TEXT((REGEXEXTRACT($C397, K$4)),""00""), ""&lt;&gt;"")"),"&lt;&gt;")</f>
        <v>&lt;&gt;</v>
      </c>
      <c r="L397" s="7" t="str">
        <f ca="1">IFERROR(__xludf.DUMMYFUNCTION("IFERROR(TEXT((REGEXEXTRACT($C397, L$4)),""00""), ""&lt;&gt;"")"),"&lt;&gt;")</f>
        <v>&lt;&gt;</v>
      </c>
      <c r="M397" s="7" t="str">
        <f ca="1">IFERROR(__xludf.DUMMYFUNCTION("IFERROR(TEXT((REGEXEXTRACT($C397, M$4)),""00""), ""&lt;&gt;"")"),"&lt;&gt;")</f>
        <v>&lt;&gt;</v>
      </c>
      <c r="N397" s="7" t="str">
        <f ca="1">IFERROR(__xludf.DUMMYFUNCTION("IFERROR(TEXT((REGEXEXTRACT($C397, N$4)),""00""), ""&lt;&gt;"")"),"&lt;&gt;")</f>
        <v>&lt;&gt;</v>
      </c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x14ac:dyDescent="0.2">
      <c r="A398" s="7"/>
      <c r="B398" s="8" t="str">
        <f ca="1">IFERROR(__xludf.DUMMYFUNCTION("IFERROR(REGEXEXTRACT($A398, B$4), ""&lt;&gt;"")"),"&lt;&gt;")</f>
        <v>&lt;&gt;</v>
      </c>
      <c r="C398" s="7" t="str">
        <f ca="1">IFERROR(__xludf.DUMMYFUNCTION("IFERROR(REGEXEXTRACT($A398, C$4), ""&lt;&gt;"")"),"&lt;&gt;")</f>
        <v>&lt;&gt;</v>
      </c>
      <c r="D398" s="7"/>
      <c r="E398" s="7" t="str">
        <f ca="1">IFERROR(__xludf.DUMMYFUNCTION("IFERROR(REGEXEXTRACT($C398, E$4), ""&lt;&gt;"")"),"&lt;&gt;")</f>
        <v>&lt;&gt;</v>
      </c>
      <c r="F398" s="7" t="str">
        <f ca="1">IFERROR(__xludf.DUMMYFUNCTION("IFERROR(HEX2DEC(REGEXEXTRACT($C398, F$4)), ""&lt;&gt;"")"),"&lt;&gt;")</f>
        <v>&lt;&gt;</v>
      </c>
      <c r="G398" s="7" t="str">
        <f ca="1">IFERROR(__xludf.DUMMYFUNCTION("IFERROR(HEX2DEC(REGEXEXTRACT($C398, G$4)), ""&lt;&gt;"")"),"&lt;&gt;")</f>
        <v>&lt;&gt;</v>
      </c>
      <c r="H398" s="7"/>
      <c r="I398" s="7" t="str">
        <f ca="1">IFERROR(__xludf.DUMMYFUNCTION("IFERROR(TEXT((REGEXEXTRACT($C398, I$4)),""00""), ""&lt;&gt;"")"),"&lt;&gt;")</f>
        <v>&lt;&gt;</v>
      </c>
      <c r="J398" s="7" t="str">
        <f ca="1">IFERROR(__xludf.DUMMYFUNCTION("IFERROR(TEXT((REGEXEXTRACT($C398, J$4)),""00""), ""&lt;&gt;"")"),"&lt;&gt;")</f>
        <v>&lt;&gt;</v>
      </c>
      <c r="K398" s="7" t="str">
        <f ca="1">IFERROR(__xludf.DUMMYFUNCTION("IFERROR(TEXT((REGEXEXTRACT($C398, K$4)),""00""), ""&lt;&gt;"")"),"&lt;&gt;")</f>
        <v>&lt;&gt;</v>
      </c>
      <c r="L398" s="7" t="str">
        <f ca="1">IFERROR(__xludf.DUMMYFUNCTION("IFERROR(TEXT((REGEXEXTRACT($C398, L$4)),""00""), ""&lt;&gt;"")"),"&lt;&gt;")</f>
        <v>&lt;&gt;</v>
      </c>
      <c r="M398" s="7" t="str">
        <f ca="1">IFERROR(__xludf.DUMMYFUNCTION("IFERROR(TEXT((REGEXEXTRACT($C398, M$4)),""00""), ""&lt;&gt;"")"),"&lt;&gt;")</f>
        <v>&lt;&gt;</v>
      </c>
      <c r="N398" s="7" t="str">
        <f ca="1">IFERROR(__xludf.DUMMYFUNCTION("IFERROR(TEXT((REGEXEXTRACT($C398, N$4)),""00""), ""&lt;&gt;"")"),"&lt;&gt;")</f>
        <v>&lt;&gt;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x14ac:dyDescent="0.2">
      <c r="A399" s="7"/>
      <c r="B399" s="8" t="str">
        <f ca="1">IFERROR(__xludf.DUMMYFUNCTION("IFERROR(REGEXEXTRACT($A399, B$4), ""&lt;&gt;"")"),"&lt;&gt;")</f>
        <v>&lt;&gt;</v>
      </c>
      <c r="C399" s="7" t="str">
        <f ca="1">IFERROR(__xludf.DUMMYFUNCTION("IFERROR(REGEXEXTRACT($A399, C$4), ""&lt;&gt;"")"),"&lt;&gt;")</f>
        <v>&lt;&gt;</v>
      </c>
      <c r="D399" s="7"/>
      <c r="E399" s="7" t="str">
        <f ca="1">IFERROR(__xludf.DUMMYFUNCTION("IFERROR(REGEXEXTRACT($C399, E$4), ""&lt;&gt;"")"),"&lt;&gt;")</f>
        <v>&lt;&gt;</v>
      </c>
      <c r="F399" s="7" t="str">
        <f ca="1">IFERROR(__xludf.DUMMYFUNCTION("IFERROR(HEX2DEC(REGEXEXTRACT($C399, F$4)), ""&lt;&gt;"")"),"&lt;&gt;")</f>
        <v>&lt;&gt;</v>
      </c>
      <c r="G399" s="7" t="str">
        <f ca="1">IFERROR(__xludf.DUMMYFUNCTION("IFERROR(HEX2DEC(REGEXEXTRACT($C399, G$4)), ""&lt;&gt;"")"),"&lt;&gt;")</f>
        <v>&lt;&gt;</v>
      </c>
      <c r="H399" s="7"/>
      <c r="I399" s="7" t="str">
        <f ca="1">IFERROR(__xludf.DUMMYFUNCTION("IFERROR(TEXT((REGEXEXTRACT($C399, I$4)),""00""), ""&lt;&gt;"")"),"&lt;&gt;")</f>
        <v>&lt;&gt;</v>
      </c>
      <c r="J399" s="7" t="str">
        <f ca="1">IFERROR(__xludf.DUMMYFUNCTION("IFERROR(TEXT((REGEXEXTRACT($C399, J$4)),""00""), ""&lt;&gt;"")"),"&lt;&gt;")</f>
        <v>&lt;&gt;</v>
      </c>
      <c r="K399" s="7" t="str">
        <f ca="1">IFERROR(__xludf.DUMMYFUNCTION("IFERROR(TEXT((REGEXEXTRACT($C399, K$4)),""00""), ""&lt;&gt;"")"),"&lt;&gt;")</f>
        <v>&lt;&gt;</v>
      </c>
      <c r="L399" s="7" t="str">
        <f ca="1">IFERROR(__xludf.DUMMYFUNCTION("IFERROR(TEXT((REGEXEXTRACT($C399, L$4)),""00""), ""&lt;&gt;"")"),"&lt;&gt;")</f>
        <v>&lt;&gt;</v>
      </c>
      <c r="M399" s="7" t="str">
        <f ca="1">IFERROR(__xludf.DUMMYFUNCTION("IFERROR(TEXT((REGEXEXTRACT($C399, M$4)),""00""), ""&lt;&gt;"")"),"&lt;&gt;")</f>
        <v>&lt;&gt;</v>
      </c>
      <c r="N399" s="7" t="str">
        <f ca="1">IFERROR(__xludf.DUMMYFUNCTION("IFERROR(TEXT((REGEXEXTRACT($C399, N$4)),""00""), ""&lt;&gt;"")"),"&lt;&gt;")</f>
        <v>&lt;&gt;</v>
      </c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x14ac:dyDescent="0.2">
      <c r="A400" s="7"/>
      <c r="B400" s="8" t="str">
        <f ca="1">IFERROR(__xludf.DUMMYFUNCTION("IFERROR(REGEXEXTRACT($A400, B$4), ""&lt;&gt;"")"),"&lt;&gt;")</f>
        <v>&lt;&gt;</v>
      </c>
      <c r="C400" s="7" t="str">
        <f ca="1">IFERROR(__xludf.DUMMYFUNCTION("IFERROR(REGEXEXTRACT($A400, C$4), ""&lt;&gt;"")"),"&lt;&gt;")</f>
        <v>&lt;&gt;</v>
      </c>
      <c r="D400" s="7"/>
      <c r="E400" s="7" t="str">
        <f ca="1">IFERROR(__xludf.DUMMYFUNCTION("IFERROR(REGEXEXTRACT($C400, E$4), ""&lt;&gt;"")"),"&lt;&gt;")</f>
        <v>&lt;&gt;</v>
      </c>
      <c r="F400" s="7" t="str">
        <f ca="1">IFERROR(__xludf.DUMMYFUNCTION("IFERROR(HEX2DEC(REGEXEXTRACT($C400, F$4)), ""&lt;&gt;"")"),"&lt;&gt;")</f>
        <v>&lt;&gt;</v>
      </c>
      <c r="G400" s="7" t="str">
        <f ca="1">IFERROR(__xludf.DUMMYFUNCTION("IFERROR(HEX2DEC(REGEXEXTRACT($C400, G$4)), ""&lt;&gt;"")"),"&lt;&gt;")</f>
        <v>&lt;&gt;</v>
      </c>
      <c r="H400" s="7"/>
      <c r="I400" s="7" t="str">
        <f ca="1">IFERROR(__xludf.DUMMYFUNCTION("IFERROR(TEXT((REGEXEXTRACT($C400, I$4)),""00""), ""&lt;&gt;"")"),"&lt;&gt;")</f>
        <v>&lt;&gt;</v>
      </c>
      <c r="J400" s="7" t="str">
        <f ca="1">IFERROR(__xludf.DUMMYFUNCTION("IFERROR(TEXT((REGEXEXTRACT($C400, J$4)),""00""), ""&lt;&gt;"")"),"&lt;&gt;")</f>
        <v>&lt;&gt;</v>
      </c>
      <c r="K400" s="7" t="str">
        <f ca="1">IFERROR(__xludf.DUMMYFUNCTION("IFERROR(TEXT((REGEXEXTRACT($C400, K$4)),""00""), ""&lt;&gt;"")"),"&lt;&gt;")</f>
        <v>&lt;&gt;</v>
      </c>
      <c r="L400" s="7" t="str">
        <f ca="1">IFERROR(__xludf.DUMMYFUNCTION("IFERROR(TEXT((REGEXEXTRACT($C400, L$4)),""00""), ""&lt;&gt;"")"),"&lt;&gt;")</f>
        <v>&lt;&gt;</v>
      </c>
      <c r="M400" s="7" t="str">
        <f ca="1">IFERROR(__xludf.DUMMYFUNCTION("IFERROR(TEXT((REGEXEXTRACT($C400, M$4)),""00""), ""&lt;&gt;"")"),"&lt;&gt;")</f>
        <v>&lt;&gt;</v>
      </c>
      <c r="N400" s="7" t="str">
        <f ca="1">IFERROR(__xludf.DUMMYFUNCTION("IFERROR(TEXT((REGEXEXTRACT($C400, N$4)),""00""), ""&lt;&gt;"")"),"&lt;&gt;")</f>
        <v>&lt;&gt;</v>
      </c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x14ac:dyDescent="0.2">
      <c r="A401" s="7"/>
      <c r="B401" s="8" t="str">
        <f ca="1">IFERROR(__xludf.DUMMYFUNCTION("IFERROR(REGEXEXTRACT($A401, B$4), ""&lt;&gt;"")"),"&lt;&gt;")</f>
        <v>&lt;&gt;</v>
      </c>
      <c r="C401" s="7" t="str">
        <f ca="1">IFERROR(__xludf.DUMMYFUNCTION("IFERROR(REGEXEXTRACT($A401, C$4), ""&lt;&gt;"")"),"&lt;&gt;")</f>
        <v>&lt;&gt;</v>
      </c>
      <c r="D401" s="7"/>
      <c r="E401" s="7" t="str">
        <f ca="1">IFERROR(__xludf.DUMMYFUNCTION("IFERROR(REGEXEXTRACT($C401, E$4), ""&lt;&gt;"")"),"&lt;&gt;")</f>
        <v>&lt;&gt;</v>
      </c>
      <c r="F401" s="7" t="str">
        <f ca="1">IFERROR(__xludf.DUMMYFUNCTION("IFERROR(HEX2DEC(REGEXEXTRACT($C401, F$4)), ""&lt;&gt;"")"),"&lt;&gt;")</f>
        <v>&lt;&gt;</v>
      </c>
      <c r="G401" s="7" t="str">
        <f ca="1">IFERROR(__xludf.DUMMYFUNCTION("IFERROR(HEX2DEC(REGEXEXTRACT($C401, G$4)), ""&lt;&gt;"")"),"&lt;&gt;")</f>
        <v>&lt;&gt;</v>
      </c>
      <c r="H401" s="7"/>
      <c r="I401" s="7" t="str">
        <f ca="1">IFERROR(__xludf.DUMMYFUNCTION("IFERROR(TEXT((REGEXEXTRACT($C401, I$4)),""00""), ""&lt;&gt;"")"),"&lt;&gt;")</f>
        <v>&lt;&gt;</v>
      </c>
      <c r="J401" s="7" t="str">
        <f ca="1">IFERROR(__xludf.DUMMYFUNCTION("IFERROR(TEXT((REGEXEXTRACT($C401, J$4)),""00""), ""&lt;&gt;"")"),"&lt;&gt;")</f>
        <v>&lt;&gt;</v>
      </c>
      <c r="K401" s="7" t="str">
        <f ca="1">IFERROR(__xludf.DUMMYFUNCTION("IFERROR(TEXT((REGEXEXTRACT($C401, K$4)),""00""), ""&lt;&gt;"")"),"&lt;&gt;")</f>
        <v>&lt;&gt;</v>
      </c>
      <c r="L401" s="7" t="str">
        <f ca="1">IFERROR(__xludf.DUMMYFUNCTION("IFERROR(TEXT((REGEXEXTRACT($C401, L$4)),""00""), ""&lt;&gt;"")"),"&lt;&gt;")</f>
        <v>&lt;&gt;</v>
      </c>
      <c r="M401" s="7" t="str">
        <f ca="1">IFERROR(__xludf.DUMMYFUNCTION("IFERROR(TEXT((REGEXEXTRACT($C401, M$4)),""00""), ""&lt;&gt;"")"),"&lt;&gt;")</f>
        <v>&lt;&gt;</v>
      </c>
      <c r="N401" s="7" t="str">
        <f ca="1">IFERROR(__xludf.DUMMYFUNCTION("IFERROR(TEXT((REGEXEXTRACT($C401, N$4)),""00""), ""&lt;&gt;"")"),"&lt;&gt;")</f>
        <v>&lt;&gt;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x14ac:dyDescent="0.2">
      <c r="A402" s="7"/>
      <c r="B402" s="8" t="str">
        <f ca="1">IFERROR(__xludf.DUMMYFUNCTION("IFERROR(REGEXEXTRACT($A402, B$4), ""&lt;&gt;"")"),"&lt;&gt;")</f>
        <v>&lt;&gt;</v>
      </c>
      <c r="C402" s="7" t="str">
        <f ca="1">IFERROR(__xludf.DUMMYFUNCTION("IFERROR(REGEXEXTRACT($A402, C$4), ""&lt;&gt;"")"),"&lt;&gt;")</f>
        <v>&lt;&gt;</v>
      </c>
      <c r="D402" s="7"/>
      <c r="E402" s="7" t="str">
        <f ca="1">IFERROR(__xludf.DUMMYFUNCTION("IFERROR(REGEXEXTRACT($C402, E$4), ""&lt;&gt;"")"),"&lt;&gt;")</f>
        <v>&lt;&gt;</v>
      </c>
      <c r="F402" s="7" t="str">
        <f ca="1">IFERROR(__xludf.DUMMYFUNCTION("IFERROR(HEX2DEC(REGEXEXTRACT($C402, F$4)), ""&lt;&gt;"")"),"&lt;&gt;")</f>
        <v>&lt;&gt;</v>
      </c>
      <c r="G402" s="7" t="str">
        <f ca="1">IFERROR(__xludf.DUMMYFUNCTION("IFERROR(HEX2DEC(REGEXEXTRACT($C402, G$4)), ""&lt;&gt;"")"),"&lt;&gt;")</f>
        <v>&lt;&gt;</v>
      </c>
      <c r="H402" s="7"/>
      <c r="I402" s="7" t="str">
        <f ca="1">IFERROR(__xludf.DUMMYFUNCTION("IFERROR(TEXT((REGEXEXTRACT($C402, I$4)),""00""), ""&lt;&gt;"")"),"&lt;&gt;")</f>
        <v>&lt;&gt;</v>
      </c>
      <c r="J402" s="7" t="str">
        <f ca="1">IFERROR(__xludf.DUMMYFUNCTION("IFERROR(TEXT((REGEXEXTRACT($C402, J$4)),""00""), ""&lt;&gt;"")"),"&lt;&gt;")</f>
        <v>&lt;&gt;</v>
      </c>
      <c r="K402" s="7" t="str">
        <f ca="1">IFERROR(__xludf.DUMMYFUNCTION("IFERROR(TEXT((REGEXEXTRACT($C402, K$4)),""00""), ""&lt;&gt;"")"),"&lt;&gt;")</f>
        <v>&lt;&gt;</v>
      </c>
      <c r="L402" s="7" t="str">
        <f ca="1">IFERROR(__xludf.DUMMYFUNCTION("IFERROR(TEXT((REGEXEXTRACT($C402, L$4)),""00""), ""&lt;&gt;"")"),"&lt;&gt;")</f>
        <v>&lt;&gt;</v>
      </c>
      <c r="M402" s="7" t="str">
        <f ca="1">IFERROR(__xludf.DUMMYFUNCTION("IFERROR(TEXT((REGEXEXTRACT($C402, M$4)),""00""), ""&lt;&gt;"")"),"&lt;&gt;")</f>
        <v>&lt;&gt;</v>
      </c>
      <c r="N402" s="7" t="str">
        <f ca="1">IFERROR(__xludf.DUMMYFUNCTION("IFERROR(TEXT((REGEXEXTRACT($C402, N$4)),""00""), ""&lt;&gt;"")"),"&lt;&gt;")</f>
        <v>&lt;&gt;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x14ac:dyDescent="0.2">
      <c r="A403" s="7"/>
      <c r="B403" s="8" t="str">
        <f ca="1">IFERROR(__xludf.DUMMYFUNCTION("IFERROR(REGEXEXTRACT($A403, B$4), ""&lt;&gt;"")"),"&lt;&gt;")</f>
        <v>&lt;&gt;</v>
      </c>
      <c r="C403" s="7" t="str">
        <f ca="1">IFERROR(__xludf.DUMMYFUNCTION("IFERROR(REGEXEXTRACT($A403, C$4), ""&lt;&gt;"")"),"&lt;&gt;")</f>
        <v>&lt;&gt;</v>
      </c>
      <c r="D403" s="7"/>
      <c r="E403" s="7" t="str">
        <f ca="1">IFERROR(__xludf.DUMMYFUNCTION("IFERROR(REGEXEXTRACT($C403, E$4), ""&lt;&gt;"")"),"&lt;&gt;")</f>
        <v>&lt;&gt;</v>
      </c>
      <c r="F403" s="7" t="str">
        <f ca="1">IFERROR(__xludf.DUMMYFUNCTION("IFERROR(HEX2DEC(REGEXEXTRACT($C403, F$4)), ""&lt;&gt;"")"),"&lt;&gt;")</f>
        <v>&lt;&gt;</v>
      </c>
      <c r="G403" s="7" t="str">
        <f ca="1">IFERROR(__xludf.DUMMYFUNCTION("IFERROR(HEX2DEC(REGEXEXTRACT($C403, G$4)), ""&lt;&gt;"")"),"&lt;&gt;")</f>
        <v>&lt;&gt;</v>
      </c>
      <c r="H403" s="7"/>
      <c r="I403" s="7" t="str">
        <f ca="1">IFERROR(__xludf.DUMMYFUNCTION("IFERROR(TEXT((REGEXEXTRACT($C403, I$4)),""00""), ""&lt;&gt;"")"),"&lt;&gt;")</f>
        <v>&lt;&gt;</v>
      </c>
      <c r="J403" s="7" t="str">
        <f ca="1">IFERROR(__xludf.DUMMYFUNCTION("IFERROR(TEXT((REGEXEXTRACT($C403, J$4)),""00""), ""&lt;&gt;"")"),"&lt;&gt;")</f>
        <v>&lt;&gt;</v>
      </c>
      <c r="K403" s="7" t="str">
        <f ca="1">IFERROR(__xludf.DUMMYFUNCTION("IFERROR(TEXT((REGEXEXTRACT($C403, K$4)),""00""), ""&lt;&gt;"")"),"&lt;&gt;")</f>
        <v>&lt;&gt;</v>
      </c>
      <c r="L403" s="7" t="str">
        <f ca="1">IFERROR(__xludf.DUMMYFUNCTION("IFERROR(TEXT((REGEXEXTRACT($C403, L$4)),""00""), ""&lt;&gt;"")"),"&lt;&gt;")</f>
        <v>&lt;&gt;</v>
      </c>
      <c r="M403" s="7" t="str">
        <f ca="1">IFERROR(__xludf.DUMMYFUNCTION("IFERROR(TEXT((REGEXEXTRACT($C403, M$4)),""00""), ""&lt;&gt;"")"),"&lt;&gt;")</f>
        <v>&lt;&gt;</v>
      </c>
      <c r="N403" s="7" t="str">
        <f ca="1">IFERROR(__xludf.DUMMYFUNCTION("IFERROR(TEXT((REGEXEXTRACT($C403, N$4)),""00""), ""&lt;&gt;"")"),"&lt;&gt;")</f>
        <v>&lt;&gt;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x14ac:dyDescent="0.2">
      <c r="A404" s="7"/>
      <c r="B404" s="8" t="str">
        <f ca="1">IFERROR(__xludf.DUMMYFUNCTION("IFERROR(REGEXEXTRACT($A404, B$4), ""&lt;&gt;"")"),"&lt;&gt;")</f>
        <v>&lt;&gt;</v>
      </c>
      <c r="C404" s="7" t="str">
        <f ca="1">IFERROR(__xludf.DUMMYFUNCTION("IFERROR(REGEXEXTRACT($A404, C$4), ""&lt;&gt;"")"),"&lt;&gt;")</f>
        <v>&lt;&gt;</v>
      </c>
      <c r="D404" s="7"/>
      <c r="E404" s="7" t="str">
        <f ca="1">IFERROR(__xludf.DUMMYFUNCTION("IFERROR(REGEXEXTRACT($C404, E$4), ""&lt;&gt;"")"),"&lt;&gt;")</f>
        <v>&lt;&gt;</v>
      </c>
      <c r="F404" s="7" t="str">
        <f ca="1">IFERROR(__xludf.DUMMYFUNCTION("IFERROR(HEX2DEC(REGEXEXTRACT($C404, F$4)), ""&lt;&gt;"")"),"&lt;&gt;")</f>
        <v>&lt;&gt;</v>
      </c>
      <c r="G404" s="7" t="str">
        <f ca="1">IFERROR(__xludf.DUMMYFUNCTION("IFERROR(HEX2DEC(REGEXEXTRACT($C404, G$4)), ""&lt;&gt;"")"),"&lt;&gt;")</f>
        <v>&lt;&gt;</v>
      </c>
      <c r="H404" s="7"/>
      <c r="I404" s="7" t="str">
        <f ca="1">IFERROR(__xludf.DUMMYFUNCTION("IFERROR(TEXT((REGEXEXTRACT($C404, I$4)),""00""), ""&lt;&gt;"")"),"&lt;&gt;")</f>
        <v>&lt;&gt;</v>
      </c>
      <c r="J404" s="7" t="str">
        <f ca="1">IFERROR(__xludf.DUMMYFUNCTION("IFERROR(TEXT((REGEXEXTRACT($C404, J$4)),""00""), ""&lt;&gt;"")"),"&lt;&gt;")</f>
        <v>&lt;&gt;</v>
      </c>
      <c r="K404" s="7" t="str">
        <f ca="1">IFERROR(__xludf.DUMMYFUNCTION("IFERROR(TEXT((REGEXEXTRACT($C404, K$4)),""00""), ""&lt;&gt;"")"),"&lt;&gt;")</f>
        <v>&lt;&gt;</v>
      </c>
      <c r="L404" s="7" t="str">
        <f ca="1">IFERROR(__xludf.DUMMYFUNCTION("IFERROR(TEXT((REGEXEXTRACT($C404, L$4)),""00""), ""&lt;&gt;"")"),"&lt;&gt;")</f>
        <v>&lt;&gt;</v>
      </c>
      <c r="M404" s="7" t="str">
        <f ca="1">IFERROR(__xludf.DUMMYFUNCTION("IFERROR(TEXT((REGEXEXTRACT($C404, M$4)),""00""), ""&lt;&gt;"")"),"&lt;&gt;")</f>
        <v>&lt;&gt;</v>
      </c>
      <c r="N404" s="7" t="str">
        <f ca="1">IFERROR(__xludf.DUMMYFUNCTION("IFERROR(TEXT((REGEXEXTRACT($C404, N$4)),""00""), ""&lt;&gt;"")"),"&lt;&gt;")</f>
        <v>&lt;&gt;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x14ac:dyDescent="0.2">
      <c r="A405" s="7"/>
      <c r="B405" s="8" t="str">
        <f ca="1">IFERROR(__xludf.DUMMYFUNCTION("IFERROR(REGEXEXTRACT($A405, B$4), ""&lt;&gt;"")"),"&lt;&gt;")</f>
        <v>&lt;&gt;</v>
      </c>
      <c r="C405" s="7" t="str">
        <f ca="1">IFERROR(__xludf.DUMMYFUNCTION("IFERROR(REGEXEXTRACT($A405, C$4), ""&lt;&gt;"")"),"&lt;&gt;")</f>
        <v>&lt;&gt;</v>
      </c>
      <c r="D405" s="7"/>
      <c r="E405" s="7" t="str">
        <f ca="1">IFERROR(__xludf.DUMMYFUNCTION("IFERROR(REGEXEXTRACT($C405, E$4), ""&lt;&gt;"")"),"&lt;&gt;")</f>
        <v>&lt;&gt;</v>
      </c>
      <c r="F405" s="7" t="str">
        <f ca="1">IFERROR(__xludf.DUMMYFUNCTION("IFERROR(HEX2DEC(REGEXEXTRACT($C405, F$4)), ""&lt;&gt;"")"),"&lt;&gt;")</f>
        <v>&lt;&gt;</v>
      </c>
      <c r="G405" s="7" t="str">
        <f ca="1">IFERROR(__xludf.DUMMYFUNCTION("IFERROR(HEX2DEC(REGEXEXTRACT($C405, G$4)), ""&lt;&gt;"")"),"&lt;&gt;")</f>
        <v>&lt;&gt;</v>
      </c>
      <c r="H405" s="7"/>
      <c r="I405" s="7" t="str">
        <f ca="1">IFERROR(__xludf.DUMMYFUNCTION("IFERROR(TEXT((REGEXEXTRACT($C405, I$4)),""00""), ""&lt;&gt;"")"),"&lt;&gt;")</f>
        <v>&lt;&gt;</v>
      </c>
      <c r="J405" s="7" t="str">
        <f ca="1">IFERROR(__xludf.DUMMYFUNCTION("IFERROR(TEXT((REGEXEXTRACT($C405, J$4)),""00""), ""&lt;&gt;"")"),"&lt;&gt;")</f>
        <v>&lt;&gt;</v>
      </c>
      <c r="K405" s="7" t="str">
        <f ca="1">IFERROR(__xludf.DUMMYFUNCTION("IFERROR(TEXT((REGEXEXTRACT($C405, K$4)),""00""), ""&lt;&gt;"")"),"&lt;&gt;")</f>
        <v>&lt;&gt;</v>
      </c>
      <c r="L405" s="7" t="str">
        <f ca="1">IFERROR(__xludf.DUMMYFUNCTION("IFERROR(TEXT((REGEXEXTRACT($C405, L$4)),""00""), ""&lt;&gt;"")"),"&lt;&gt;")</f>
        <v>&lt;&gt;</v>
      </c>
      <c r="M405" s="7" t="str">
        <f ca="1">IFERROR(__xludf.DUMMYFUNCTION("IFERROR(TEXT((REGEXEXTRACT($C405, M$4)),""00""), ""&lt;&gt;"")"),"&lt;&gt;")</f>
        <v>&lt;&gt;</v>
      </c>
      <c r="N405" s="7" t="str">
        <f ca="1">IFERROR(__xludf.DUMMYFUNCTION("IFERROR(TEXT((REGEXEXTRACT($C405, N$4)),""00""), ""&lt;&gt;"")"),"&lt;&gt;")</f>
        <v>&lt;&gt;</v>
      </c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x14ac:dyDescent="0.2">
      <c r="A406" s="7"/>
      <c r="B406" s="8" t="str">
        <f ca="1">IFERROR(__xludf.DUMMYFUNCTION("IFERROR(REGEXEXTRACT($A406, B$4), ""&lt;&gt;"")"),"&lt;&gt;")</f>
        <v>&lt;&gt;</v>
      </c>
      <c r="C406" s="7" t="str">
        <f ca="1">IFERROR(__xludf.DUMMYFUNCTION("IFERROR(REGEXEXTRACT($A406, C$4), ""&lt;&gt;"")"),"&lt;&gt;")</f>
        <v>&lt;&gt;</v>
      </c>
      <c r="D406" s="7"/>
      <c r="E406" s="7" t="str">
        <f ca="1">IFERROR(__xludf.DUMMYFUNCTION("IFERROR(REGEXEXTRACT($C406, E$4), ""&lt;&gt;"")"),"&lt;&gt;")</f>
        <v>&lt;&gt;</v>
      </c>
      <c r="F406" s="7" t="str">
        <f ca="1">IFERROR(__xludf.DUMMYFUNCTION("IFERROR(HEX2DEC(REGEXEXTRACT($C406, F$4)), ""&lt;&gt;"")"),"&lt;&gt;")</f>
        <v>&lt;&gt;</v>
      </c>
      <c r="G406" s="7" t="str">
        <f ca="1">IFERROR(__xludf.DUMMYFUNCTION("IFERROR(HEX2DEC(REGEXEXTRACT($C406, G$4)), ""&lt;&gt;"")"),"&lt;&gt;")</f>
        <v>&lt;&gt;</v>
      </c>
      <c r="H406" s="7"/>
      <c r="I406" s="7" t="str">
        <f ca="1">IFERROR(__xludf.DUMMYFUNCTION("IFERROR(TEXT((REGEXEXTRACT($C406, I$4)),""00""), ""&lt;&gt;"")"),"&lt;&gt;")</f>
        <v>&lt;&gt;</v>
      </c>
      <c r="J406" s="7" t="str">
        <f ca="1">IFERROR(__xludf.DUMMYFUNCTION("IFERROR(TEXT((REGEXEXTRACT($C406, J$4)),""00""), ""&lt;&gt;"")"),"&lt;&gt;")</f>
        <v>&lt;&gt;</v>
      </c>
      <c r="K406" s="7" t="str">
        <f ca="1">IFERROR(__xludf.DUMMYFUNCTION("IFERROR(TEXT((REGEXEXTRACT($C406, K$4)),""00""), ""&lt;&gt;"")"),"&lt;&gt;")</f>
        <v>&lt;&gt;</v>
      </c>
      <c r="L406" s="7" t="str">
        <f ca="1">IFERROR(__xludf.DUMMYFUNCTION("IFERROR(TEXT((REGEXEXTRACT($C406, L$4)),""00""), ""&lt;&gt;"")"),"&lt;&gt;")</f>
        <v>&lt;&gt;</v>
      </c>
      <c r="M406" s="7" t="str">
        <f ca="1">IFERROR(__xludf.DUMMYFUNCTION("IFERROR(TEXT((REGEXEXTRACT($C406, M$4)),""00""), ""&lt;&gt;"")"),"&lt;&gt;")</f>
        <v>&lt;&gt;</v>
      </c>
      <c r="N406" s="7" t="str">
        <f ca="1">IFERROR(__xludf.DUMMYFUNCTION("IFERROR(TEXT((REGEXEXTRACT($C406, N$4)),""00""), ""&lt;&gt;"")"),"&lt;&gt;")</f>
        <v>&lt;&gt;</v>
      </c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x14ac:dyDescent="0.2">
      <c r="A407" s="7"/>
      <c r="B407" s="8" t="str">
        <f ca="1">IFERROR(__xludf.DUMMYFUNCTION("IFERROR(REGEXEXTRACT($A407, B$4), ""&lt;&gt;"")"),"&lt;&gt;")</f>
        <v>&lt;&gt;</v>
      </c>
      <c r="C407" s="7" t="str">
        <f ca="1">IFERROR(__xludf.DUMMYFUNCTION("IFERROR(REGEXEXTRACT($A407, C$4), ""&lt;&gt;"")"),"&lt;&gt;")</f>
        <v>&lt;&gt;</v>
      </c>
      <c r="D407" s="7"/>
      <c r="E407" s="7" t="str">
        <f ca="1">IFERROR(__xludf.DUMMYFUNCTION("IFERROR(REGEXEXTRACT($C407, E$4), ""&lt;&gt;"")"),"&lt;&gt;")</f>
        <v>&lt;&gt;</v>
      </c>
      <c r="F407" s="7" t="str">
        <f ca="1">IFERROR(__xludf.DUMMYFUNCTION("IFERROR(HEX2DEC(REGEXEXTRACT($C407, F$4)), ""&lt;&gt;"")"),"&lt;&gt;")</f>
        <v>&lt;&gt;</v>
      </c>
      <c r="G407" s="7" t="str">
        <f ca="1">IFERROR(__xludf.DUMMYFUNCTION("IFERROR(HEX2DEC(REGEXEXTRACT($C407, G$4)), ""&lt;&gt;"")"),"&lt;&gt;")</f>
        <v>&lt;&gt;</v>
      </c>
      <c r="H407" s="7"/>
      <c r="I407" s="7" t="str">
        <f ca="1">IFERROR(__xludf.DUMMYFUNCTION("IFERROR(TEXT((REGEXEXTRACT($C407, I$4)),""00""), ""&lt;&gt;"")"),"&lt;&gt;")</f>
        <v>&lt;&gt;</v>
      </c>
      <c r="J407" s="7" t="str">
        <f ca="1">IFERROR(__xludf.DUMMYFUNCTION("IFERROR(TEXT((REGEXEXTRACT($C407, J$4)),""00""), ""&lt;&gt;"")"),"&lt;&gt;")</f>
        <v>&lt;&gt;</v>
      </c>
      <c r="K407" s="7" t="str">
        <f ca="1">IFERROR(__xludf.DUMMYFUNCTION("IFERROR(TEXT((REGEXEXTRACT($C407, K$4)),""00""), ""&lt;&gt;"")"),"&lt;&gt;")</f>
        <v>&lt;&gt;</v>
      </c>
      <c r="L407" s="7" t="str">
        <f ca="1">IFERROR(__xludf.DUMMYFUNCTION("IFERROR(TEXT((REGEXEXTRACT($C407, L$4)),""00""), ""&lt;&gt;"")"),"&lt;&gt;")</f>
        <v>&lt;&gt;</v>
      </c>
      <c r="M407" s="7" t="str">
        <f ca="1">IFERROR(__xludf.DUMMYFUNCTION("IFERROR(TEXT((REGEXEXTRACT($C407, M$4)),""00""), ""&lt;&gt;"")"),"&lt;&gt;")</f>
        <v>&lt;&gt;</v>
      </c>
      <c r="N407" s="7" t="str">
        <f ca="1">IFERROR(__xludf.DUMMYFUNCTION("IFERROR(TEXT((REGEXEXTRACT($C407, N$4)),""00""), ""&lt;&gt;"")"),"&lt;&gt;")</f>
        <v>&lt;&gt;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x14ac:dyDescent="0.2">
      <c r="A408" s="7"/>
      <c r="B408" s="8" t="str">
        <f ca="1">IFERROR(__xludf.DUMMYFUNCTION("IFERROR(REGEXEXTRACT($A408, B$4), ""&lt;&gt;"")"),"&lt;&gt;")</f>
        <v>&lt;&gt;</v>
      </c>
      <c r="C408" s="7" t="str">
        <f ca="1">IFERROR(__xludf.DUMMYFUNCTION("IFERROR(REGEXEXTRACT($A408, C$4), ""&lt;&gt;"")"),"&lt;&gt;")</f>
        <v>&lt;&gt;</v>
      </c>
      <c r="D408" s="7"/>
      <c r="E408" s="7" t="str">
        <f ca="1">IFERROR(__xludf.DUMMYFUNCTION("IFERROR(REGEXEXTRACT($C408, E$4), ""&lt;&gt;"")"),"&lt;&gt;")</f>
        <v>&lt;&gt;</v>
      </c>
      <c r="F408" s="7" t="str">
        <f ca="1">IFERROR(__xludf.DUMMYFUNCTION("IFERROR(HEX2DEC(REGEXEXTRACT($C408, F$4)), ""&lt;&gt;"")"),"&lt;&gt;")</f>
        <v>&lt;&gt;</v>
      </c>
      <c r="G408" s="7" t="str">
        <f ca="1">IFERROR(__xludf.DUMMYFUNCTION("IFERROR(HEX2DEC(REGEXEXTRACT($C408, G$4)), ""&lt;&gt;"")"),"&lt;&gt;")</f>
        <v>&lt;&gt;</v>
      </c>
      <c r="H408" s="7"/>
      <c r="I408" s="7" t="str">
        <f ca="1">IFERROR(__xludf.DUMMYFUNCTION("IFERROR(TEXT((REGEXEXTRACT($C408, I$4)),""00""), ""&lt;&gt;"")"),"&lt;&gt;")</f>
        <v>&lt;&gt;</v>
      </c>
      <c r="J408" s="7" t="str">
        <f ca="1">IFERROR(__xludf.DUMMYFUNCTION("IFERROR(TEXT((REGEXEXTRACT($C408, J$4)),""00""), ""&lt;&gt;"")"),"&lt;&gt;")</f>
        <v>&lt;&gt;</v>
      </c>
      <c r="K408" s="7" t="str">
        <f ca="1">IFERROR(__xludf.DUMMYFUNCTION("IFERROR(TEXT((REGEXEXTRACT($C408, K$4)),""00""), ""&lt;&gt;"")"),"&lt;&gt;")</f>
        <v>&lt;&gt;</v>
      </c>
      <c r="L408" s="7" t="str">
        <f ca="1">IFERROR(__xludf.DUMMYFUNCTION("IFERROR(TEXT((REGEXEXTRACT($C408, L$4)),""00""), ""&lt;&gt;"")"),"&lt;&gt;")</f>
        <v>&lt;&gt;</v>
      </c>
      <c r="M408" s="7" t="str">
        <f ca="1">IFERROR(__xludf.DUMMYFUNCTION("IFERROR(TEXT((REGEXEXTRACT($C408, M$4)),""00""), ""&lt;&gt;"")"),"&lt;&gt;")</f>
        <v>&lt;&gt;</v>
      </c>
      <c r="N408" s="7" t="str">
        <f ca="1">IFERROR(__xludf.DUMMYFUNCTION("IFERROR(TEXT((REGEXEXTRACT($C408, N$4)),""00""), ""&lt;&gt;"")"),"&lt;&gt;")</f>
        <v>&lt;&gt;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x14ac:dyDescent="0.2">
      <c r="A409" s="7"/>
      <c r="B409" s="8" t="str">
        <f ca="1">IFERROR(__xludf.DUMMYFUNCTION("IFERROR(REGEXEXTRACT($A409, B$4), ""&lt;&gt;"")"),"&lt;&gt;")</f>
        <v>&lt;&gt;</v>
      </c>
      <c r="C409" s="7" t="str">
        <f ca="1">IFERROR(__xludf.DUMMYFUNCTION("IFERROR(REGEXEXTRACT($A409, C$4), ""&lt;&gt;"")"),"&lt;&gt;")</f>
        <v>&lt;&gt;</v>
      </c>
      <c r="D409" s="7"/>
      <c r="E409" s="7" t="str">
        <f ca="1">IFERROR(__xludf.DUMMYFUNCTION("IFERROR(REGEXEXTRACT($C409, E$4), ""&lt;&gt;"")"),"&lt;&gt;")</f>
        <v>&lt;&gt;</v>
      </c>
      <c r="F409" s="7" t="str">
        <f ca="1">IFERROR(__xludf.DUMMYFUNCTION("IFERROR(HEX2DEC(REGEXEXTRACT($C409, F$4)), ""&lt;&gt;"")"),"&lt;&gt;")</f>
        <v>&lt;&gt;</v>
      </c>
      <c r="G409" s="7" t="str">
        <f ca="1">IFERROR(__xludf.DUMMYFUNCTION("IFERROR(HEX2DEC(REGEXEXTRACT($C409, G$4)), ""&lt;&gt;"")"),"&lt;&gt;")</f>
        <v>&lt;&gt;</v>
      </c>
      <c r="H409" s="7"/>
      <c r="I409" s="7" t="str">
        <f ca="1">IFERROR(__xludf.DUMMYFUNCTION("IFERROR(TEXT((REGEXEXTRACT($C409, I$4)),""00""), ""&lt;&gt;"")"),"&lt;&gt;")</f>
        <v>&lt;&gt;</v>
      </c>
      <c r="J409" s="7" t="str">
        <f ca="1">IFERROR(__xludf.DUMMYFUNCTION("IFERROR(TEXT((REGEXEXTRACT($C409, J$4)),""00""), ""&lt;&gt;"")"),"&lt;&gt;")</f>
        <v>&lt;&gt;</v>
      </c>
      <c r="K409" s="7" t="str">
        <f ca="1">IFERROR(__xludf.DUMMYFUNCTION("IFERROR(TEXT((REGEXEXTRACT($C409, K$4)),""00""), ""&lt;&gt;"")"),"&lt;&gt;")</f>
        <v>&lt;&gt;</v>
      </c>
      <c r="L409" s="7" t="str">
        <f ca="1">IFERROR(__xludf.DUMMYFUNCTION("IFERROR(TEXT((REGEXEXTRACT($C409, L$4)),""00""), ""&lt;&gt;"")"),"&lt;&gt;")</f>
        <v>&lt;&gt;</v>
      </c>
      <c r="M409" s="7" t="str">
        <f ca="1">IFERROR(__xludf.DUMMYFUNCTION("IFERROR(TEXT((REGEXEXTRACT($C409, M$4)),""00""), ""&lt;&gt;"")"),"&lt;&gt;")</f>
        <v>&lt;&gt;</v>
      </c>
      <c r="N409" s="7" t="str">
        <f ca="1">IFERROR(__xludf.DUMMYFUNCTION("IFERROR(TEXT((REGEXEXTRACT($C409, N$4)),""00""), ""&lt;&gt;"")"),"&lt;&gt;")</f>
        <v>&lt;&gt;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x14ac:dyDescent="0.2">
      <c r="A410" s="7"/>
      <c r="B410" s="8" t="str">
        <f ca="1">IFERROR(__xludf.DUMMYFUNCTION("IFERROR(REGEXEXTRACT($A410, B$4), ""&lt;&gt;"")"),"&lt;&gt;")</f>
        <v>&lt;&gt;</v>
      </c>
      <c r="C410" s="7" t="str">
        <f ca="1">IFERROR(__xludf.DUMMYFUNCTION("IFERROR(REGEXEXTRACT($A410, C$4), ""&lt;&gt;"")"),"&lt;&gt;")</f>
        <v>&lt;&gt;</v>
      </c>
      <c r="D410" s="7"/>
      <c r="E410" s="7" t="str">
        <f ca="1">IFERROR(__xludf.DUMMYFUNCTION("IFERROR(REGEXEXTRACT($C410, E$4), ""&lt;&gt;"")"),"&lt;&gt;")</f>
        <v>&lt;&gt;</v>
      </c>
      <c r="F410" s="7" t="str">
        <f ca="1">IFERROR(__xludf.DUMMYFUNCTION("IFERROR(HEX2DEC(REGEXEXTRACT($C410, F$4)), ""&lt;&gt;"")"),"&lt;&gt;")</f>
        <v>&lt;&gt;</v>
      </c>
      <c r="G410" s="7" t="str">
        <f ca="1">IFERROR(__xludf.DUMMYFUNCTION("IFERROR(HEX2DEC(REGEXEXTRACT($C410, G$4)), ""&lt;&gt;"")"),"&lt;&gt;")</f>
        <v>&lt;&gt;</v>
      </c>
      <c r="H410" s="7"/>
      <c r="I410" s="7" t="str">
        <f ca="1">IFERROR(__xludf.DUMMYFUNCTION("IFERROR(TEXT((REGEXEXTRACT($C410, I$4)),""00""), ""&lt;&gt;"")"),"&lt;&gt;")</f>
        <v>&lt;&gt;</v>
      </c>
      <c r="J410" s="7" t="str">
        <f ca="1">IFERROR(__xludf.DUMMYFUNCTION("IFERROR(TEXT((REGEXEXTRACT($C410, J$4)),""00""), ""&lt;&gt;"")"),"&lt;&gt;")</f>
        <v>&lt;&gt;</v>
      </c>
      <c r="K410" s="7" t="str">
        <f ca="1">IFERROR(__xludf.DUMMYFUNCTION("IFERROR(TEXT((REGEXEXTRACT($C410, K$4)),""00""), ""&lt;&gt;"")"),"&lt;&gt;")</f>
        <v>&lt;&gt;</v>
      </c>
      <c r="L410" s="7" t="str">
        <f ca="1">IFERROR(__xludf.DUMMYFUNCTION("IFERROR(TEXT((REGEXEXTRACT($C410, L$4)),""00""), ""&lt;&gt;"")"),"&lt;&gt;")</f>
        <v>&lt;&gt;</v>
      </c>
      <c r="M410" s="7" t="str">
        <f ca="1">IFERROR(__xludf.DUMMYFUNCTION("IFERROR(TEXT((REGEXEXTRACT($C410, M$4)),""00""), ""&lt;&gt;"")"),"&lt;&gt;")</f>
        <v>&lt;&gt;</v>
      </c>
      <c r="N410" s="7" t="str">
        <f ca="1">IFERROR(__xludf.DUMMYFUNCTION("IFERROR(TEXT((REGEXEXTRACT($C410, N$4)),""00""), ""&lt;&gt;"")"),"&lt;&gt;")</f>
        <v>&lt;&gt;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x14ac:dyDescent="0.2">
      <c r="A411" s="7"/>
      <c r="B411" s="8" t="str">
        <f ca="1">IFERROR(__xludf.DUMMYFUNCTION("IFERROR(REGEXEXTRACT($A411, B$4), ""&lt;&gt;"")"),"&lt;&gt;")</f>
        <v>&lt;&gt;</v>
      </c>
      <c r="C411" s="7" t="str">
        <f ca="1">IFERROR(__xludf.DUMMYFUNCTION("IFERROR(REGEXEXTRACT($A411, C$4), ""&lt;&gt;"")"),"&lt;&gt;")</f>
        <v>&lt;&gt;</v>
      </c>
      <c r="D411" s="7"/>
      <c r="E411" s="7" t="str">
        <f ca="1">IFERROR(__xludf.DUMMYFUNCTION("IFERROR(REGEXEXTRACT($C411, E$4), ""&lt;&gt;"")"),"&lt;&gt;")</f>
        <v>&lt;&gt;</v>
      </c>
      <c r="F411" s="7" t="str">
        <f ca="1">IFERROR(__xludf.DUMMYFUNCTION("IFERROR(HEX2DEC(REGEXEXTRACT($C411, F$4)), ""&lt;&gt;"")"),"&lt;&gt;")</f>
        <v>&lt;&gt;</v>
      </c>
      <c r="G411" s="7" t="str">
        <f ca="1">IFERROR(__xludf.DUMMYFUNCTION("IFERROR(HEX2DEC(REGEXEXTRACT($C411, G$4)), ""&lt;&gt;"")"),"&lt;&gt;")</f>
        <v>&lt;&gt;</v>
      </c>
      <c r="H411" s="7"/>
      <c r="I411" s="7" t="str">
        <f ca="1">IFERROR(__xludf.DUMMYFUNCTION("IFERROR(TEXT((REGEXEXTRACT($C411, I$4)),""00""), ""&lt;&gt;"")"),"&lt;&gt;")</f>
        <v>&lt;&gt;</v>
      </c>
      <c r="J411" s="7" t="str">
        <f ca="1">IFERROR(__xludf.DUMMYFUNCTION("IFERROR(TEXT((REGEXEXTRACT($C411, J$4)),""00""), ""&lt;&gt;"")"),"&lt;&gt;")</f>
        <v>&lt;&gt;</v>
      </c>
      <c r="K411" s="7" t="str">
        <f ca="1">IFERROR(__xludf.DUMMYFUNCTION("IFERROR(TEXT((REGEXEXTRACT($C411, K$4)),""00""), ""&lt;&gt;"")"),"&lt;&gt;")</f>
        <v>&lt;&gt;</v>
      </c>
      <c r="L411" s="7" t="str">
        <f ca="1">IFERROR(__xludf.DUMMYFUNCTION("IFERROR(TEXT((REGEXEXTRACT($C411, L$4)),""00""), ""&lt;&gt;"")"),"&lt;&gt;")</f>
        <v>&lt;&gt;</v>
      </c>
      <c r="M411" s="7" t="str">
        <f ca="1">IFERROR(__xludf.DUMMYFUNCTION("IFERROR(TEXT((REGEXEXTRACT($C411, M$4)),""00""), ""&lt;&gt;"")"),"&lt;&gt;")</f>
        <v>&lt;&gt;</v>
      </c>
      <c r="N411" s="7" t="str">
        <f ca="1">IFERROR(__xludf.DUMMYFUNCTION("IFERROR(TEXT((REGEXEXTRACT($C411, N$4)),""00""), ""&lt;&gt;"")"),"&lt;&gt;")</f>
        <v>&lt;&gt;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x14ac:dyDescent="0.2">
      <c r="A412" s="7"/>
      <c r="B412" s="8" t="str">
        <f ca="1">IFERROR(__xludf.DUMMYFUNCTION("IFERROR(REGEXEXTRACT($A412, B$4), ""&lt;&gt;"")"),"&lt;&gt;")</f>
        <v>&lt;&gt;</v>
      </c>
      <c r="C412" s="7" t="str">
        <f ca="1">IFERROR(__xludf.DUMMYFUNCTION("IFERROR(REGEXEXTRACT($A412, C$4), ""&lt;&gt;"")"),"&lt;&gt;")</f>
        <v>&lt;&gt;</v>
      </c>
      <c r="D412" s="7"/>
      <c r="E412" s="7" t="str">
        <f ca="1">IFERROR(__xludf.DUMMYFUNCTION("IFERROR(REGEXEXTRACT($C412, E$4), ""&lt;&gt;"")"),"&lt;&gt;")</f>
        <v>&lt;&gt;</v>
      </c>
      <c r="F412" s="7" t="str">
        <f ca="1">IFERROR(__xludf.DUMMYFUNCTION("IFERROR(HEX2DEC(REGEXEXTRACT($C412, F$4)), ""&lt;&gt;"")"),"&lt;&gt;")</f>
        <v>&lt;&gt;</v>
      </c>
      <c r="G412" s="7" t="str">
        <f ca="1">IFERROR(__xludf.DUMMYFUNCTION("IFERROR(HEX2DEC(REGEXEXTRACT($C412, G$4)), ""&lt;&gt;"")"),"&lt;&gt;")</f>
        <v>&lt;&gt;</v>
      </c>
      <c r="H412" s="7"/>
      <c r="I412" s="7" t="str">
        <f ca="1">IFERROR(__xludf.DUMMYFUNCTION("IFERROR(TEXT((REGEXEXTRACT($C412, I$4)),""00""), ""&lt;&gt;"")"),"&lt;&gt;")</f>
        <v>&lt;&gt;</v>
      </c>
      <c r="J412" s="7" t="str">
        <f ca="1">IFERROR(__xludf.DUMMYFUNCTION("IFERROR(TEXT((REGEXEXTRACT($C412, J$4)),""00""), ""&lt;&gt;"")"),"&lt;&gt;")</f>
        <v>&lt;&gt;</v>
      </c>
      <c r="K412" s="7" t="str">
        <f ca="1">IFERROR(__xludf.DUMMYFUNCTION("IFERROR(TEXT((REGEXEXTRACT($C412, K$4)),""00""), ""&lt;&gt;"")"),"&lt;&gt;")</f>
        <v>&lt;&gt;</v>
      </c>
      <c r="L412" s="7" t="str">
        <f ca="1">IFERROR(__xludf.DUMMYFUNCTION("IFERROR(TEXT((REGEXEXTRACT($C412, L$4)),""00""), ""&lt;&gt;"")"),"&lt;&gt;")</f>
        <v>&lt;&gt;</v>
      </c>
      <c r="M412" s="7" t="str">
        <f ca="1">IFERROR(__xludf.DUMMYFUNCTION("IFERROR(TEXT((REGEXEXTRACT($C412, M$4)),""00""), ""&lt;&gt;"")"),"&lt;&gt;")</f>
        <v>&lt;&gt;</v>
      </c>
      <c r="N412" s="7" t="str">
        <f ca="1">IFERROR(__xludf.DUMMYFUNCTION("IFERROR(TEXT((REGEXEXTRACT($C412, N$4)),""00""), ""&lt;&gt;"")"),"&lt;&gt;")</f>
        <v>&lt;&gt;</v>
      </c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x14ac:dyDescent="0.2">
      <c r="A413" s="7"/>
      <c r="B413" s="8" t="str">
        <f ca="1">IFERROR(__xludf.DUMMYFUNCTION("IFERROR(REGEXEXTRACT($A413, B$4), ""&lt;&gt;"")"),"&lt;&gt;")</f>
        <v>&lt;&gt;</v>
      </c>
      <c r="C413" s="7" t="str">
        <f ca="1">IFERROR(__xludf.DUMMYFUNCTION("IFERROR(REGEXEXTRACT($A413, C$4), ""&lt;&gt;"")"),"&lt;&gt;")</f>
        <v>&lt;&gt;</v>
      </c>
      <c r="D413" s="7"/>
      <c r="E413" s="7" t="str">
        <f ca="1">IFERROR(__xludf.DUMMYFUNCTION("IFERROR(REGEXEXTRACT($C413, E$4), ""&lt;&gt;"")"),"&lt;&gt;")</f>
        <v>&lt;&gt;</v>
      </c>
      <c r="F413" s="7" t="str">
        <f ca="1">IFERROR(__xludf.DUMMYFUNCTION("IFERROR(HEX2DEC(REGEXEXTRACT($C413, F$4)), ""&lt;&gt;"")"),"&lt;&gt;")</f>
        <v>&lt;&gt;</v>
      </c>
      <c r="G413" s="7" t="str">
        <f ca="1">IFERROR(__xludf.DUMMYFUNCTION("IFERROR(HEX2DEC(REGEXEXTRACT($C413, G$4)), ""&lt;&gt;"")"),"&lt;&gt;")</f>
        <v>&lt;&gt;</v>
      </c>
      <c r="H413" s="7"/>
      <c r="I413" s="7" t="str">
        <f ca="1">IFERROR(__xludf.DUMMYFUNCTION("IFERROR(TEXT((REGEXEXTRACT($C413, I$4)),""00""), ""&lt;&gt;"")"),"&lt;&gt;")</f>
        <v>&lt;&gt;</v>
      </c>
      <c r="J413" s="7" t="str">
        <f ca="1">IFERROR(__xludf.DUMMYFUNCTION("IFERROR(TEXT((REGEXEXTRACT($C413, J$4)),""00""), ""&lt;&gt;"")"),"&lt;&gt;")</f>
        <v>&lt;&gt;</v>
      </c>
      <c r="K413" s="7" t="str">
        <f ca="1">IFERROR(__xludf.DUMMYFUNCTION("IFERROR(TEXT((REGEXEXTRACT($C413, K$4)),""00""), ""&lt;&gt;"")"),"&lt;&gt;")</f>
        <v>&lt;&gt;</v>
      </c>
      <c r="L413" s="7" t="str">
        <f ca="1">IFERROR(__xludf.DUMMYFUNCTION("IFERROR(TEXT((REGEXEXTRACT($C413, L$4)),""00""), ""&lt;&gt;"")"),"&lt;&gt;")</f>
        <v>&lt;&gt;</v>
      </c>
      <c r="M413" s="7" t="str">
        <f ca="1">IFERROR(__xludf.DUMMYFUNCTION("IFERROR(TEXT((REGEXEXTRACT($C413, M$4)),""00""), ""&lt;&gt;"")"),"&lt;&gt;")</f>
        <v>&lt;&gt;</v>
      </c>
      <c r="N413" s="7" t="str">
        <f ca="1">IFERROR(__xludf.DUMMYFUNCTION("IFERROR(TEXT((REGEXEXTRACT($C413, N$4)),""00""), ""&lt;&gt;"")"),"&lt;&gt;")</f>
        <v>&lt;&gt;</v>
      </c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x14ac:dyDescent="0.2">
      <c r="A414" s="7"/>
      <c r="B414" s="8" t="str">
        <f ca="1">IFERROR(__xludf.DUMMYFUNCTION("IFERROR(REGEXEXTRACT($A414, B$4), ""&lt;&gt;"")"),"&lt;&gt;")</f>
        <v>&lt;&gt;</v>
      </c>
      <c r="C414" s="7" t="str">
        <f ca="1">IFERROR(__xludf.DUMMYFUNCTION("IFERROR(REGEXEXTRACT($A414, C$4), ""&lt;&gt;"")"),"&lt;&gt;")</f>
        <v>&lt;&gt;</v>
      </c>
      <c r="D414" s="7"/>
      <c r="E414" s="7" t="str">
        <f ca="1">IFERROR(__xludf.DUMMYFUNCTION("IFERROR(REGEXEXTRACT($C414, E$4), ""&lt;&gt;"")"),"&lt;&gt;")</f>
        <v>&lt;&gt;</v>
      </c>
      <c r="F414" s="7" t="str">
        <f ca="1">IFERROR(__xludf.DUMMYFUNCTION("IFERROR(HEX2DEC(REGEXEXTRACT($C414, F$4)), ""&lt;&gt;"")"),"&lt;&gt;")</f>
        <v>&lt;&gt;</v>
      </c>
      <c r="G414" s="7" t="str">
        <f ca="1">IFERROR(__xludf.DUMMYFUNCTION("IFERROR(HEX2DEC(REGEXEXTRACT($C414, G$4)), ""&lt;&gt;"")"),"&lt;&gt;")</f>
        <v>&lt;&gt;</v>
      </c>
      <c r="H414" s="7"/>
      <c r="I414" s="7" t="str">
        <f ca="1">IFERROR(__xludf.DUMMYFUNCTION("IFERROR(TEXT((REGEXEXTRACT($C414, I$4)),""00""), ""&lt;&gt;"")"),"&lt;&gt;")</f>
        <v>&lt;&gt;</v>
      </c>
      <c r="J414" s="7" t="str">
        <f ca="1">IFERROR(__xludf.DUMMYFUNCTION("IFERROR(TEXT((REGEXEXTRACT($C414, J$4)),""00""), ""&lt;&gt;"")"),"&lt;&gt;")</f>
        <v>&lt;&gt;</v>
      </c>
      <c r="K414" s="7" t="str">
        <f ca="1">IFERROR(__xludf.DUMMYFUNCTION("IFERROR(TEXT((REGEXEXTRACT($C414, K$4)),""00""), ""&lt;&gt;"")"),"&lt;&gt;")</f>
        <v>&lt;&gt;</v>
      </c>
      <c r="L414" s="7" t="str">
        <f ca="1">IFERROR(__xludf.DUMMYFUNCTION("IFERROR(TEXT((REGEXEXTRACT($C414, L$4)),""00""), ""&lt;&gt;"")"),"&lt;&gt;")</f>
        <v>&lt;&gt;</v>
      </c>
      <c r="M414" s="7" t="str">
        <f ca="1">IFERROR(__xludf.DUMMYFUNCTION("IFERROR(TEXT((REGEXEXTRACT($C414, M$4)),""00""), ""&lt;&gt;"")"),"&lt;&gt;")</f>
        <v>&lt;&gt;</v>
      </c>
      <c r="N414" s="7" t="str">
        <f ca="1">IFERROR(__xludf.DUMMYFUNCTION("IFERROR(TEXT((REGEXEXTRACT($C414, N$4)),""00""), ""&lt;&gt;"")"),"&lt;&gt;")</f>
        <v>&lt;&gt;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x14ac:dyDescent="0.2">
      <c r="A415" s="7"/>
      <c r="B415" s="8" t="str">
        <f ca="1">IFERROR(__xludf.DUMMYFUNCTION("IFERROR(REGEXEXTRACT($A415, B$4), ""&lt;&gt;"")"),"&lt;&gt;")</f>
        <v>&lt;&gt;</v>
      </c>
      <c r="C415" s="7" t="str">
        <f ca="1">IFERROR(__xludf.DUMMYFUNCTION("IFERROR(REGEXEXTRACT($A415, C$4), ""&lt;&gt;"")"),"&lt;&gt;")</f>
        <v>&lt;&gt;</v>
      </c>
      <c r="D415" s="7"/>
      <c r="E415" s="7" t="str">
        <f ca="1">IFERROR(__xludf.DUMMYFUNCTION("IFERROR(REGEXEXTRACT($C415, E$4), ""&lt;&gt;"")"),"&lt;&gt;")</f>
        <v>&lt;&gt;</v>
      </c>
      <c r="F415" s="7" t="str">
        <f ca="1">IFERROR(__xludf.DUMMYFUNCTION("IFERROR(HEX2DEC(REGEXEXTRACT($C415, F$4)), ""&lt;&gt;"")"),"&lt;&gt;")</f>
        <v>&lt;&gt;</v>
      </c>
      <c r="G415" s="7" t="str">
        <f ca="1">IFERROR(__xludf.DUMMYFUNCTION("IFERROR(HEX2DEC(REGEXEXTRACT($C415, G$4)), ""&lt;&gt;"")"),"&lt;&gt;")</f>
        <v>&lt;&gt;</v>
      </c>
      <c r="H415" s="7"/>
      <c r="I415" s="7" t="str">
        <f ca="1">IFERROR(__xludf.DUMMYFUNCTION("IFERROR(TEXT((REGEXEXTRACT($C415, I$4)),""00""), ""&lt;&gt;"")"),"&lt;&gt;")</f>
        <v>&lt;&gt;</v>
      </c>
      <c r="J415" s="7" t="str">
        <f ca="1">IFERROR(__xludf.DUMMYFUNCTION("IFERROR(TEXT((REGEXEXTRACT($C415, J$4)),""00""), ""&lt;&gt;"")"),"&lt;&gt;")</f>
        <v>&lt;&gt;</v>
      </c>
      <c r="K415" s="7" t="str">
        <f ca="1">IFERROR(__xludf.DUMMYFUNCTION("IFERROR(TEXT((REGEXEXTRACT($C415, K$4)),""00""), ""&lt;&gt;"")"),"&lt;&gt;")</f>
        <v>&lt;&gt;</v>
      </c>
      <c r="L415" s="7" t="str">
        <f ca="1">IFERROR(__xludf.DUMMYFUNCTION("IFERROR(TEXT((REGEXEXTRACT($C415, L$4)),""00""), ""&lt;&gt;"")"),"&lt;&gt;")</f>
        <v>&lt;&gt;</v>
      </c>
      <c r="M415" s="7" t="str">
        <f ca="1">IFERROR(__xludf.DUMMYFUNCTION("IFERROR(TEXT((REGEXEXTRACT($C415, M$4)),""00""), ""&lt;&gt;"")"),"&lt;&gt;")</f>
        <v>&lt;&gt;</v>
      </c>
      <c r="N415" s="7" t="str">
        <f ca="1">IFERROR(__xludf.DUMMYFUNCTION("IFERROR(TEXT((REGEXEXTRACT($C415, N$4)),""00""), ""&lt;&gt;"")"),"&lt;&gt;")</f>
        <v>&lt;&gt;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x14ac:dyDescent="0.2">
      <c r="A416" s="7"/>
      <c r="B416" s="8" t="str">
        <f ca="1">IFERROR(__xludf.DUMMYFUNCTION("IFERROR(REGEXEXTRACT($A416, B$4), ""&lt;&gt;"")"),"&lt;&gt;")</f>
        <v>&lt;&gt;</v>
      </c>
      <c r="C416" s="7" t="str">
        <f ca="1">IFERROR(__xludf.DUMMYFUNCTION("IFERROR(REGEXEXTRACT($A416, C$4), ""&lt;&gt;"")"),"&lt;&gt;")</f>
        <v>&lt;&gt;</v>
      </c>
      <c r="D416" s="7"/>
      <c r="E416" s="7" t="str">
        <f ca="1">IFERROR(__xludf.DUMMYFUNCTION("IFERROR(REGEXEXTRACT($C416, E$4), ""&lt;&gt;"")"),"&lt;&gt;")</f>
        <v>&lt;&gt;</v>
      </c>
      <c r="F416" s="7" t="str">
        <f ca="1">IFERROR(__xludf.DUMMYFUNCTION("IFERROR(HEX2DEC(REGEXEXTRACT($C416, F$4)), ""&lt;&gt;"")"),"&lt;&gt;")</f>
        <v>&lt;&gt;</v>
      </c>
      <c r="G416" s="7" t="str">
        <f ca="1">IFERROR(__xludf.DUMMYFUNCTION("IFERROR(HEX2DEC(REGEXEXTRACT($C416, G$4)), ""&lt;&gt;"")"),"&lt;&gt;")</f>
        <v>&lt;&gt;</v>
      </c>
      <c r="H416" s="7"/>
      <c r="I416" s="7" t="str">
        <f ca="1">IFERROR(__xludf.DUMMYFUNCTION("IFERROR(TEXT((REGEXEXTRACT($C416, I$4)),""00""), ""&lt;&gt;"")"),"&lt;&gt;")</f>
        <v>&lt;&gt;</v>
      </c>
      <c r="J416" s="7" t="str">
        <f ca="1">IFERROR(__xludf.DUMMYFUNCTION("IFERROR(TEXT((REGEXEXTRACT($C416, J$4)),""00""), ""&lt;&gt;"")"),"&lt;&gt;")</f>
        <v>&lt;&gt;</v>
      </c>
      <c r="K416" s="7" t="str">
        <f ca="1">IFERROR(__xludf.DUMMYFUNCTION("IFERROR(TEXT((REGEXEXTRACT($C416, K$4)),""00""), ""&lt;&gt;"")"),"&lt;&gt;")</f>
        <v>&lt;&gt;</v>
      </c>
      <c r="L416" s="7" t="str">
        <f ca="1">IFERROR(__xludf.DUMMYFUNCTION("IFERROR(TEXT((REGEXEXTRACT($C416, L$4)),""00""), ""&lt;&gt;"")"),"&lt;&gt;")</f>
        <v>&lt;&gt;</v>
      </c>
      <c r="M416" s="7" t="str">
        <f ca="1">IFERROR(__xludf.DUMMYFUNCTION("IFERROR(TEXT((REGEXEXTRACT($C416, M$4)),""00""), ""&lt;&gt;"")"),"&lt;&gt;")</f>
        <v>&lt;&gt;</v>
      </c>
      <c r="N416" s="7" t="str">
        <f ca="1">IFERROR(__xludf.DUMMYFUNCTION("IFERROR(TEXT((REGEXEXTRACT($C416, N$4)),""00""), ""&lt;&gt;"")"),"&lt;&gt;")</f>
        <v>&lt;&gt;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x14ac:dyDescent="0.2">
      <c r="A417" s="7"/>
      <c r="B417" s="8" t="str">
        <f ca="1">IFERROR(__xludf.DUMMYFUNCTION("IFERROR(REGEXEXTRACT($A417, B$4), ""&lt;&gt;"")"),"&lt;&gt;")</f>
        <v>&lt;&gt;</v>
      </c>
      <c r="C417" s="7" t="str">
        <f ca="1">IFERROR(__xludf.DUMMYFUNCTION("IFERROR(REGEXEXTRACT($A417, C$4), ""&lt;&gt;"")"),"&lt;&gt;")</f>
        <v>&lt;&gt;</v>
      </c>
      <c r="D417" s="7"/>
      <c r="E417" s="7" t="str">
        <f ca="1">IFERROR(__xludf.DUMMYFUNCTION("IFERROR(REGEXEXTRACT($C417, E$4), ""&lt;&gt;"")"),"&lt;&gt;")</f>
        <v>&lt;&gt;</v>
      </c>
      <c r="F417" s="7" t="str">
        <f ca="1">IFERROR(__xludf.DUMMYFUNCTION("IFERROR(HEX2DEC(REGEXEXTRACT($C417, F$4)), ""&lt;&gt;"")"),"&lt;&gt;")</f>
        <v>&lt;&gt;</v>
      </c>
      <c r="G417" s="7" t="str">
        <f ca="1">IFERROR(__xludf.DUMMYFUNCTION("IFERROR(HEX2DEC(REGEXEXTRACT($C417, G$4)), ""&lt;&gt;"")"),"&lt;&gt;")</f>
        <v>&lt;&gt;</v>
      </c>
      <c r="H417" s="7"/>
      <c r="I417" s="7" t="str">
        <f ca="1">IFERROR(__xludf.DUMMYFUNCTION("IFERROR(TEXT((REGEXEXTRACT($C417, I$4)),""00""), ""&lt;&gt;"")"),"&lt;&gt;")</f>
        <v>&lt;&gt;</v>
      </c>
      <c r="J417" s="7" t="str">
        <f ca="1">IFERROR(__xludf.DUMMYFUNCTION("IFERROR(TEXT((REGEXEXTRACT($C417, J$4)),""00""), ""&lt;&gt;"")"),"&lt;&gt;")</f>
        <v>&lt;&gt;</v>
      </c>
      <c r="K417" s="7" t="str">
        <f ca="1">IFERROR(__xludf.DUMMYFUNCTION("IFERROR(TEXT((REGEXEXTRACT($C417, K$4)),""00""), ""&lt;&gt;"")"),"&lt;&gt;")</f>
        <v>&lt;&gt;</v>
      </c>
      <c r="L417" s="7" t="str">
        <f ca="1">IFERROR(__xludf.DUMMYFUNCTION("IFERROR(TEXT((REGEXEXTRACT($C417, L$4)),""00""), ""&lt;&gt;"")"),"&lt;&gt;")</f>
        <v>&lt;&gt;</v>
      </c>
      <c r="M417" s="7" t="str">
        <f ca="1">IFERROR(__xludf.DUMMYFUNCTION("IFERROR(TEXT((REGEXEXTRACT($C417, M$4)),""00""), ""&lt;&gt;"")"),"&lt;&gt;")</f>
        <v>&lt;&gt;</v>
      </c>
      <c r="N417" s="7" t="str">
        <f ca="1">IFERROR(__xludf.DUMMYFUNCTION("IFERROR(TEXT((REGEXEXTRACT($C417, N$4)),""00""), ""&lt;&gt;"")"),"&lt;&gt;")</f>
        <v>&lt;&gt;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x14ac:dyDescent="0.2">
      <c r="A418" s="7"/>
      <c r="B418" s="8" t="str">
        <f ca="1">IFERROR(__xludf.DUMMYFUNCTION("IFERROR(REGEXEXTRACT($A418, B$4), ""&lt;&gt;"")"),"&lt;&gt;")</f>
        <v>&lt;&gt;</v>
      </c>
      <c r="C418" s="7" t="str">
        <f ca="1">IFERROR(__xludf.DUMMYFUNCTION("IFERROR(REGEXEXTRACT($A418, C$4), ""&lt;&gt;"")"),"&lt;&gt;")</f>
        <v>&lt;&gt;</v>
      </c>
      <c r="D418" s="7"/>
      <c r="E418" s="7" t="str">
        <f ca="1">IFERROR(__xludf.DUMMYFUNCTION("IFERROR(REGEXEXTRACT($C418, E$4), ""&lt;&gt;"")"),"&lt;&gt;")</f>
        <v>&lt;&gt;</v>
      </c>
      <c r="F418" s="7" t="str">
        <f ca="1">IFERROR(__xludf.DUMMYFUNCTION("IFERROR(HEX2DEC(REGEXEXTRACT($C418, F$4)), ""&lt;&gt;"")"),"&lt;&gt;")</f>
        <v>&lt;&gt;</v>
      </c>
      <c r="G418" s="7" t="str">
        <f ca="1">IFERROR(__xludf.DUMMYFUNCTION("IFERROR(HEX2DEC(REGEXEXTRACT($C418, G$4)), ""&lt;&gt;"")"),"&lt;&gt;")</f>
        <v>&lt;&gt;</v>
      </c>
      <c r="H418" s="7"/>
      <c r="I418" s="7" t="str">
        <f ca="1">IFERROR(__xludf.DUMMYFUNCTION("IFERROR(TEXT((REGEXEXTRACT($C418, I$4)),""00""), ""&lt;&gt;"")"),"&lt;&gt;")</f>
        <v>&lt;&gt;</v>
      </c>
      <c r="J418" s="7" t="str">
        <f ca="1">IFERROR(__xludf.DUMMYFUNCTION("IFERROR(TEXT((REGEXEXTRACT($C418, J$4)),""00""), ""&lt;&gt;"")"),"&lt;&gt;")</f>
        <v>&lt;&gt;</v>
      </c>
      <c r="K418" s="7" t="str">
        <f ca="1">IFERROR(__xludf.DUMMYFUNCTION("IFERROR(TEXT((REGEXEXTRACT($C418, K$4)),""00""), ""&lt;&gt;"")"),"&lt;&gt;")</f>
        <v>&lt;&gt;</v>
      </c>
      <c r="L418" s="7" t="str">
        <f ca="1">IFERROR(__xludf.DUMMYFUNCTION("IFERROR(TEXT((REGEXEXTRACT($C418, L$4)),""00""), ""&lt;&gt;"")"),"&lt;&gt;")</f>
        <v>&lt;&gt;</v>
      </c>
      <c r="M418" s="7" t="str">
        <f ca="1">IFERROR(__xludf.DUMMYFUNCTION("IFERROR(TEXT((REGEXEXTRACT($C418, M$4)),""00""), ""&lt;&gt;"")"),"&lt;&gt;")</f>
        <v>&lt;&gt;</v>
      </c>
      <c r="N418" s="7" t="str">
        <f ca="1">IFERROR(__xludf.DUMMYFUNCTION("IFERROR(TEXT((REGEXEXTRACT($C418, N$4)),""00""), ""&lt;&gt;"")"),"&lt;&gt;")</f>
        <v>&lt;&gt;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x14ac:dyDescent="0.2">
      <c r="A419" s="7"/>
      <c r="B419" s="8" t="str">
        <f ca="1">IFERROR(__xludf.DUMMYFUNCTION("IFERROR(REGEXEXTRACT($A419, B$4), ""&lt;&gt;"")"),"&lt;&gt;")</f>
        <v>&lt;&gt;</v>
      </c>
      <c r="C419" s="7" t="str">
        <f ca="1">IFERROR(__xludf.DUMMYFUNCTION("IFERROR(REGEXEXTRACT($A419, C$4), ""&lt;&gt;"")"),"&lt;&gt;")</f>
        <v>&lt;&gt;</v>
      </c>
      <c r="D419" s="7"/>
      <c r="E419" s="7" t="str">
        <f ca="1">IFERROR(__xludf.DUMMYFUNCTION("IFERROR(REGEXEXTRACT($C419, E$4), ""&lt;&gt;"")"),"&lt;&gt;")</f>
        <v>&lt;&gt;</v>
      </c>
      <c r="F419" s="7" t="str">
        <f ca="1">IFERROR(__xludf.DUMMYFUNCTION("IFERROR(HEX2DEC(REGEXEXTRACT($C419, F$4)), ""&lt;&gt;"")"),"&lt;&gt;")</f>
        <v>&lt;&gt;</v>
      </c>
      <c r="G419" s="7" t="str">
        <f ca="1">IFERROR(__xludf.DUMMYFUNCTION("IFERROR(HEX2DEC(REGEXEXTRACT($C419, G$4)), ""&lt;&gt;"")"),"&lt;&gt;")</f>
        <v>&lt;&gt;</v>
      </c>
      <c r="H419" s="7"/>
      <c r="I419" s="7" t="str">
        <f ca="1">IFERROR(__xludf.DUMMYFUNCTION("IFERROR(TEXT((REGEXEXTRACT($C419, I$4)),""00""), ""&lt;&gt;"")"),"&lt;&gt;")</f>
        <v>&lt;&gt;</v>
      </c>
      <c r="J419" s="7" t="str">
        <f ca="1">IFERROR(__xludf.DUMMYFUNCTION("IFERROR(TEXT((REGEXEXTRACT($C419, J$4)),""00""), ""&lt;&gt;"")"),"&lt;&gt;")</f>
        <v>&lt;&gt;</v>
      </c>
      <c r="K419" s="7" t="str">
        <f ca="1">IFERROR(__xludf.DUMMYFUNCTION("IFERROR(TEXT((REGEXEXTRACT($C419, K$4)),""00""), ""&lt;&gt;"")"),"&lt;&gt;")</f>
        <v>&lt;&gt;</v>
      </c>
      <c r="L419" s="7" t="str">
        <f ca="1">IFERROR(__xludf.DUMMYFUNCTION("IFERROR(TEXT((REGEXEXTRACT($C419, L$4)),""00""), ""&lt;&gt;"")"),"&lt;&gt;")</f>
        <v>&lt;&gt;</v>
      </c>
      <c r="M419" s="7" t="str">
        <f ca="1">IFERROR(__xludf.DUMMYFUNCTION("IFERROR(TEXT((REGEXEXTRACT($C419, M$4)),""00""), ""&lt;&gt;"")"),"&lt;&gt;")</f>
        <v>&lt;&gt;</v>
      </c>
      <c r="N419" s="7" t="str">
        <f ca="1">IFERROR(__xludf.DUMMYFUNCTION("IFERROR(TEXT((REGEXEXTRACT($C419, N$4)),""00""), ""&lt;&gt;"")"),"&lt;&gt;")</f>
        <v>&lt;&gt;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x14ac:dyDescent="0.2">
      <c r="A420" s="7"/>
      <c r="B420" s="8" t="str">
        <f ca="1">IFERROR(__xludf.DUMMYFUNCTION("IFERROR(REGEXEXTRACT($A420, B$4), ""&lt;&gt;"")"),"&lt;&gt;")</f>
        <v>&lt;&gt;</v>
      </c>
      <c r="C420" s="7" t="str">
        <f ca="1">IFERROR(__xludf.DUMMYFUNCTION("IFERROR(REGEXEXTRACT($A420, C$4), ""&lt;&gt;"")"),"&lt;&gt;")</f>
        <v>&lt;&gt;</v>
      </c>
      <c r="D420" s="7"/>
      <c r="E420" s="7" t="str">
        <f ca="1">IFERROR(__xludf.DUMMYFUNCTION("IFERROR(REGEXEXTRACT($C420, E$4), ""&lt;&gt;"")"),"&lt;&gt;")</f>
        <v>&lt;&gt;</v>
      </c>
      <c r="F420" s="7" t="str">
        <f ca="1">IFERROR(__xludf.DUMMYFUNCTION("IFERROR(HEX2DEC(REGEXEXTRACT($C420, F$4)), ""&lt;&gt;"")"),"&lt;&gt;")</f>
        <v>&lt;&gt;</v>
      </c>
      <c r="G420" s="7" t="str">
        <f ca="1">IFERROR(__xludf.DUMMYFUNCTION("IFERROR(HEX2DEC(REGEXEXTRACT($C420, G$4)), ""&lt;&gt;"")"),"&lt;&gt;")</f>
        <v>&lt;&gt;</v>
      </c>
      <c r="H420" s="7"/>
      <c r="I420" s="7" t="str">
        <f ca="1">IFERROR(__xludf.DUMMYFUNCTION("IFERROR(TEXT((REGEXEXTRACT($C420, I$4)),""00""), ""&lt;&gt;"")"),"&lt;&gt;")</f>
        <v>&lt;&gt;</v>
      </c>
      <c r="J420" s="7" t="str">
        <f ca="1">IFERROR(__xludf.DUMMYFUNCTION("IFERROR(TEXT((REGEXEXTRACT($C420, J$4)),""00""), ""&lt;&gt;"")"),"&lt;&gt;")</f>
        <v>&lt;&gt;</v>
      </c>
      <c r="K420" s="7" t="str">
        <f ca="1">IFERROR(__xludf.DUMMYFUNCTION("IFERROR(TEXT((REGEXEXTRACT($C420, K$4)),""00""), ""&lt;&gt;"")"),"&lt;&gt;")</f>
        <v>&lt;&gt;</v>
      </c>
      <c r="L420" s="7" t="str">
        <f ca="1">IFERROR(__xludf.DUMMYFUNCTION("IFERROR(TEXT((REGEXEXTRACT($C420, L$4)),""00""), ""&lt;&gt;"")"),"&lt;&gt;")</f>
        <v>&lt;&gt;</v>
      </c>
      <c r="M420" s="7" t="str">
        <f ca="1">IFERROR(__xludf.DUMMYFUNCTION("IFERROR(TEXT((REGEXEXTRACT($C420, M$4)),""00""), ""&lt;&gt;"")"),"&lt;&gt;")</f>
        <v>&lt;&gt;</v>
      </c>
      <c r="N420" s="7" t="str">
        <f ca="1">IFERROR(__xludf.DUMMYFUNCTION("IFERROR(TEXT((REGEXEXTRACT($C420, N$4)),""00""), ""&lt;&gt;"")"),"&lt;&gt;")</f>
        <v>&lt;&gt;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x14ac:dyDescent="0.2">
      <c r="A421" s="7"/>
      <c r="B421" s="8" t="str">
        <f ca="1">IFERROR(__xludf.DUMMYFUNCTION("IFERROR(REGEXEXTRACT($A421, B$4), ""&lt;&gt;"")"),"&lt;&gt;")</f>
        <v>&lt;&gt;</v>
      </c>
      <c r="C421" s="7" t="str">
        <f ca="1">IFERROR(__xludf.DUMMYFUNCTION("IFERROR(REGEXEXTRACT($A421, C$4), ""&lt;&gt;"")"),"&lt;&gt;")</f>
        <v>&lt;&gt;</v>
      </c>
      <c r="D421" s="7"/>
      <c r="E421" s="7" t="str">
        <f ca="1">IFERROR(__xludf.DUMMYFUNCTION("IFERROR(REGEXEXTRACT($C421, E$4), ""&lt;&gt;"")"),"&lt;&gt;")</f>
        <v>&lt;&gt;</v>
      </c>
      <c r="F421" s="7" t="str">
        <f ca="1">IFERROR(__xludf.DUMMYFUNCTION("IFERROR(HEX2DEC(REGEXEXTRACT($C421, F$4)), ""&lt;&gt;"")"),"&lt;&gt;")</f>
        <v>&lt;&gt;</v>
      </c>
      <c r="G421" s="7" t="str">
        <f ca="1">IFERROR(__xludf.DUMMYFUNCTION("IFERROR(HEX2DEC(REGEXEXTRACT($C421, G$4)), ""&lt;&gt;"")"),"&lt;&gt;")</f>
        <v>&lt;&gt;</v>
      </c>
      <c r="H421" s="7"/>
      <c r="I421" s="7" t="str">
        <f ca="1">IFERROR(__xludf.DUMMYFUNCTION("IFERROR(TEXT((REGEXEXTRACT($C421, I$4)),""00""), ""&lt;&gt;"")"),"&lt;&gt;")</f>
        <v>&lt;&gt;</v>
      </c>
      <c r="J421" s="7" t="str">
        <f ca="1">IFERROR(__xludf.DUMMYFUNCTION("IFERROR(TEXT((REGEXEXTRACT($C421, J$4)),""00""), ""&lt;&gt;"")"),"&lt;&gt;")</f>
        <v>&lt;&gt;</v>
      </c>
      <c r="K421" s="7" t="str">
        <f ca="1">IFERROR(__xludf.DUMMYFUNCTION("IFERROR(TEXT((REGEXEXTRACT($C421, K$4)),""00""), ""&lt;&gt;"")"),"&lt;&gt;")</f>
        <v>&lt;&gt;</v>
      </c>
      <c r="L421" s="7" t="str">
        <f ca="1">IFERROR(__xludf.DUMMYFUNCTION("IFERROR(TEXT((REGEXEXTRACT($C421, L$4)),""00""), ""&lt;&gt;"")"),"&lt;&gt;")</f>
        <v>&lt;&gt;</v>
      </c>
      <c r="M421" s="7" t="str">
        <f ca="1">IFERROR(__xludf.DUMMYFUNCTION("IFERROR(TEXT((REGEXEXTRACT($C421, M$4)),""00""), ""&lt;&gt;"")"),"&lt;&gt;")</f>
        <v>&lt;&gt;</v>
      </c>
      <c r="N421" s="7" t="str">
        <f ca="1">IFERROR(__xludf.DUMMYFUNCTION("IFERROR(TEXT((REGEXEXTRACT($C421, N$4)),""00""), ""&lt;&gt;"")"),"&lt;&gt;")</f>
        <v>&lt;&gt;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x14ac:dyDescent="0.2">
      <c r="A422" s="7"/>
      <c r="B422" s="8" t="str">
        <f ca="1">IFERROR(__xludf.DUMMYFUNCTION("IFERROR(REGEXEXTRACT($A422, B$4), ""&lt;&gt;"")"),"&lt;&gt;")</f>
        <v>&lt;&gt;</v>
      </c>
      <c r="C422" s="7" t="str">
        <f ca="1">IFERROR(__xludf.DUMMYFUNCTION("IFERROR(REGEXEXTRACT($A422, C$4), ""&lt;&gt;"")"),"&lt;&gt;")</f>
        <v>&lt;&gt;</v>
      </c>
      <c r="D422" s="7"/>
      <c r="E422" s="7" t="str">
        <f ca="1">IFERROR(__xludf.DUMMYFUNCTION("IFERROR(REGEXEXTRACT($C422, E$4), ""&lt;&gt;"")"),"&lt;&gt;")</f>
        <v>&lt;&gt;</v>
      </c>
      <c r="F422" s="7" t="str">
        <f ca="1">IFERROR(__xludf.DUMMYFUNCTION("IFERROR(HEX2DEC(REGEXEXTRACT($C422, F$4)), ""&lt;&gt;"")"),"&lt;&gt;")</f>
        <v>&lt;&gt;</v>
      </c>
      <c r="G422" s="7" t="str">
        <f ca="1">IFERROR(__xludf.DUMMYFUNCTION("IFERROR(HEX2DEC(REGEXEXTRACT($C422, G$4)), ""&lt;&gt;"")"),"&lt;&gt;")</f>
        <v>&lt;&gt;</v>
      </c>
      <c r="H422" s="7"/>
      <c r="I422" s="7" t="str">
        <f ca="1">IFERROR(__xludf.DUMMYFUNCTION("IFERROR(TEXT((REGEXEXTRACT($C422, I$4)),""00""), ""&lt;&gt;"")"),"&lt;&gt;")</f>
        <v>&lt;&gt;</v>
      </c>
      <c r="J422" s="7" t="str">
        <f ca="1">IFERROR(__xludf.DUMMYFUNCTION("IFERROR(TEXT((REGEXEXTRACT($C422, J$4)),""00""), ""&lt;&gt;"")"),"&lt;&gt;")</f>
        <v>&lt;&gt;</v>
      </c>
      <c r="K422" s="7" t="str">
        <f ca="1">IFERROR(__xludf.DUMMYFUNCTION("IFERROR(TEXT((REGEXEXTRACT($C422, K$4)),""00""), ""&lt;&gt;"")"),"&lt;&gt;")</f>
        <v>&lt;&gt;</v>
      </c>
      <c r="L422" s="7" t="str">
        <f ca="1">IFERROR(__xludf.DUMMYFUNCTION("IFERROR(TEXT((REGEXEXTRACT($C422, L$4)),""00""), ""&lt;&gt;"")"),"&lt;&gt;")</f>
        <v>&lt;&gt;</v>
      </c>
      <c r="M422" s="7" t="str">
        <f ca="1">IFERROR(__xludf.DUMMYFUNCTION("IFERROR(TEXT((REGEXEXTRACT($C422, M$4)),""00""), ""&lt;&gt;"")"),"&lt;&gt;")</f>
        <v>&lt;&gt;</v>
      </c>
      <c r="N422" s="7" t="str">
        <f ca="1">IFERROR(__xludf.DUMMYFUNCTION("IFERROR(TEXT((REGEXEXTRACT($C422, N$4)),""00""), ""&lt;&gt;"")"),"&lt;&gt;")</f>
        <v>&lt;&gt;</v>
      </c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x14ac:dyDescent="0.2">
      <c r="A423" s="7"/>
      <c r="B423" s="8" t="str">
        <f ca="1">IFERROR(__xludf.DUMMYFUNCTION("IFERROR(REGEXEXTRACT($A423, B$4), ""&lt;&gt;"")"),"&lt;&gt;")</f>
        <v>&lt;&gt;</v>
      </c>
      <c r="C423" s="7" t="str">
        <f ca="1">IFERROR(__xludf.DUMMYFUNCTION("IFERROR(REGEXEXTRACT($A423, C$4), ""&lt;&gt;"")"),"&lt;&gt;")</f>
        <v>&lt;&gt;</v>
      </c>
      <c r="D423" s="7"/>
      <c r="E423" s="7" t="str">
        <f ca="1">IFERROR(__xludf.DUMMYFUNCTION("IFERROR(REGEXEXTRACT($C423, E$4), ""&lt;&gt;"")"),"&lt;&gt;")</f>
        <v>&lt;&gt;</v>
      </c>
      <c r="F423" s="7" t="str">
        <f ca="1">IFERROR(__xludf.DUMMYFUNCTION("IFERROR(HEX2DEC(REGEXEXTRACT($C423, F$4)), ""&lt;&gt;"")"),"&lt;&gt;")</f>
        <v>&lt;&gt;</v>
      </c>
      <c r="G423" s="7" t="str">
        <f ca="1">IFERROR(__xludf.DUMMYFUNCTION("IFERROR(HEX2DEC(REGEXEXTRACT($C423, G$4)), ""&lt;&gt;"")"),"&lt;&gt;")</f>
        <v>&lt;&gt;</v>
      </c>
      <c r="H423" s="7"/>
      <c r="I423" s="7" t="str">
        <f ca="1">IFERROR(__xludf.DUMMYFUNCTION("IFERROR(TEXT((REGEXEXTRACT($C423, I$4)),""00""), ""&lt;&gt;"")"),"&lt;&gt;")</f>
        <v>&lt;&gt;</v>
      </c>
      <c r="J423" s="7" t="str">
        <f ca="1">IFERROR(__xludf.DUMMYFUNCTION("IFERROR(TEXT((REGEXEXTRACT($C423, J$4)),""00""), ""&lt;&gt;"")"),"&lt;&gt;")</f>
        <v>&lt;&gt;</v>
      </c>
      <c r="K423" s="7" t="str">
        <f ca="1">IFERROR(__xludf.DUMMYFUNCTION("IFERROR(TEXT((REGEXEXTRACT($C423, K$4)),""00""), ""&lt;&gt;"")"),"&lt;&gt;")</f>
        <v>&lt;&gt;</v>
      </c>
      <c r="L423" s="7" t="str">
        <f ca="1">IFERROR(__xludf.DUMMYFUNCTION("IFERROR(TEXT((REGEXEXTRACT($C423, L$4)),""00""), ""&lt;&gt;"")"),"&lt;&gt;")</f>
        <v>&lt;&gt;</v>
      </c>
      <c r="M423" s="7" t="str">
        <f ca="1">IFERROR(__xludf.DUMMYFUNCTION("IFERROR(TEXT((REGEXEXTRACT($C423, M$4)),""00""), ""&lt;&gt;"")"),"&lt;&gt;")</f>
        <v>&lt;&gt;</v>
      </c>
      <c r="N423" s="7" t="str">
        <f ca="1">IFERROR(__xludf.DUMMYFUNCTION("IFERROR(TEXT((REGEXEXTRACT($C423, N$4)),""00""), ""&lt;&gt;"")"),"&lt;&gt;")</f>
        <v>&lt;&gt;</v>
      </c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x14ac:dyDescent="0.2">
      <c r="A424" s="7"/>
      <c r="B424" s="8" t="str">
        <f ca="1">IFERROR(__xludf.DUMMYFUNCTION("IFERROR(REGEXEXTRACT($A424, B$4), ""&lt;&gt;"")"),"&lt;&gt;")</f>
        <v>&lt;&gt;</v>
      </c>
      <c r="C424" s="7" t="str">
        <f ca="1">IFERROR(__xludf.DUMMYFUNCTION("IFERROR(REGEXEXTRACT($A424, C$4), ""&lt;&gt;"")"),"&lt;&gt;")</f>
        <v>&lt;&gt;</v>
      </c>
      <c r="D424" s="7"/>
      <c r="E424" s="7" t="str">
        <f ca="1">IFERROR(__xludf.DUMMYFUNCTION("IFERROR(REGEXEXTRACT($C424, E$4), ""&lt;&gt;"")"),"&lt;&gt;")</f>
        <v>&lt;&gt;</v>
      </c>
      <c r="F424" s="7" t="str">
        <f ca="1">IFERROR(__xludf.DUMMYFUNCTION("IFERROR(HEX2DEC(REGEXEXTRACT($C424, F$4)), ""&lt;&gt;"")"),"&lt;&gt;")</f>
        <v>&lt;&gt;</v>
      </c>
      <c r="G424" s="7" t="str">
        <f ca="1">IFERROR(__xludf.DUMMYFUNCTION("IFERROR(HEX2DEC(REGEXEXTRACT($C424, G$4)), ""&lt;&gt;"")"),"&lt;&gt;")</f>
        <v>&lt;&gt;</v>
      </c>
      <c r="H424" s="7"/>
      <c r="I424" s="7" t="str">
        <f ca="1">IFERROR(__xludf.DUMMYFUNCTION("IFERROR(TEXT((REGEXEXTRACT($C424, I$4)),""00""), ""&lt;&gt;"")"),"&lt;&gt;")</f>
        <v>&lt;&gt;</v>
      </c>
      <c r="J424" s="7" t="str">
        <f ca="1">IFERROR(__xludf.DUMMYFUNCTION("IFERROR(TEXT((REGEXEXTRACT($C424, J$4)),""00""), ""&lt;&gt;"")"),"&lt;&gt;")</f>
        <v>&lt;&gt;</v>
      </c>
      <c r="K424" s="7" t="str">
        <f ca="1">IFERROR(__xludf.DUMMYFUNCTION("IFERROR(TEXT((REGEXEXTRACT($C424, K$4)),""00""), ""&lt;&gt;"")"),"&lt;&gt;")</f>
        <v>&lt;&gt;</v>
      </c>
      <c r="L424" s="7" t="str">
        <f ca="1">IFERROR(__xludf.DUMMYFUNCTION("IFERROR(TEXT((REGEXEXTRACT($C424, L$4)),""00""), ""&lt;&gt;"")"),"&lt;&gt;")</f>
        <v>&lt;&gt;</v>
      </c>
      <c r="M424" s="7" t="str">
        <f ca="1">IFERROR(__xludf.DUMMYFUNCTION("IFERROR(TEXT((REGEXEXTRACT($C424, M$4)),""00""), ""&lt;&gt;"")"),"&lt;&gt;")</f>
        <v>&lt;&gt;</v>
      </c>
      <c r="N424" s="7" t="str">
        <f ca="1">IFERROR(__xludf.DUMMYFUNCTION("IFERROR(TEXT((REGEXEXTRACT($C424, N$4)),""00""), ""&lt;&gt;"")"),"&lt;&gt;")</f>
        <v>&lt;&gt;</v>
      </c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x14ac:dyDescent="0.2">
      <c r="A425" s="7"/>
      <c r="B425" s="8" t="str">
        <f ca="1">IFERROR(__xludf.DUMMYFUNCTION("IFERROR(REGEXEXTRACT($A425, B$4), ""&lt;&gt;"")"),"&lt;&gt;")</f>
        <v>&lt;&gt;</v>
      </c>
      <c r="C425" s="7" t="str">
        <f ca="1">IFERROR(__xludf.DUMMYFUNCTION("IFERROR(REGEXEXTRACT($A425, C$4), ""&lt;&gt;"")"),"&lt;&gt;")</f>
        <v>&lt;&gt;</v>
      </c>
      <c r="D425" s="7"/>
      <c r="E425" s="7" t="str">
        <f ca="1">IFERROR(__xludf.DUMMYFUNCTION("IFERROR(REGEXEXTRACT($C425, E$4), ""&lt;&gt;"")"),"&lt;&gt;")</f>
        <v>&lt;&gt;</v>
      </c>
      <c r="F425" s="7" t="str">
        <f ca="1">IFERROR(__xludf.DUMMYFUNCTION("IFERROR(HEX2DEC(REGEXEXTRACT($C425, F$4)), ""&lt;&gt;"")"),"&lt;&gt;")</f>
        <v>&lt;&gt;</v>
      </c>
      <c r="G425" s="7" t="str">
        <f ca="1">IFERROR(__xludf.DUMMYFUNCTION("IFERROR(HEX2DEC(REGEXEXTRACT($C425, G$4)), ""&lt;&gt;"")"),"&lt;&gt;")</f>
        <v>&lt;&gt;</v>
      </c>
      <c r="H425" s="7"/>
      <c r="I425" s="7" t="str">
        <f ca="1">IFERROR(__xludf.DUMMYFUNCTION("IFERROR(TEXT((REGEXEXTRACT($C425, I$4)),""00""), ""&lt;&gt;"")"),"&lt;&gt;")</f>
        <v>&lt;&gt;</v>
      </c>
      <c r="J425" s="7" t="str">
        <f ca="1">IFERROR(__xludf.DUMMYFUNCTION("IFERROR(TEXT((REGEXEXTRACT($C425, J$4)),""00""), ""&lt;&gt;"")"),"&lt;&gt;")</f>
        <v>&lt;&gt;</v>
      </c>
      <c r="K425" s="7" t="str">
        <f ca="1">IFERROR(__xludf.DUMMYFUNCTION("IFERROR(TEXT((REGEXEXTRACT($C425, K$4)),""00""), ""&lt;&gt;"")"),"&lt;&gt;")</f>
        <v>&lt;&gt;</v>
      </c>
      <c r="L425" s="7" t="str">
        <f ca="1">IFERROR(__xludf.DUMMYFUNCTION("IFERROR(TEXT((REGEXEXTRACT($C425, L$4)),""00""), ""&lt;&gt;"")"),"&lt;&gt;")</f>
        <v>&lt;&gt;</v>
      </c>
      <c r="M425" s="7" t="str">
        <f ca="1">IFERROR(__xludf.DUMMYFUNCTION("IFERROR(TEXT((REGEXEXTRACT($C425, M$4)),""00""), ""&lt;&gt;"")"),"&lt;&gt;")</f>
        <v>&lt;&gt;</v>
      </c>
      <c r="N425" s="7" t="str">
        <f ca="1">IFERROR(__xludf.DUMMYFUNCTION("IFERROR(TEXT((REGEXEXTRACT($C425, N$4)),""00""), ""&lt;&gt;"")"),"&lt;&gt;")</f>
        <v>&lt;&gt;</v>
      </c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x14ac:dyDescent="0.2">
      <c r="A426" s="7"/>
      <c r="B426" s="8" t="str">
        <f ca="1">IFERROR(__xludf.DUMMYFUNCTION("IFERROR(REGEXEXTRACT($A426, B$4), ""&lt;&gt;"")"),"&lt;&gt;")</f>
        <v>&lt;&gt;</v>
      </c>
      <c r="C426" s="7" t="str">
        <f ca="1">IFERROR(__xludf.DUMMYFUNCTION("IFERROR(REGEXEXTRACT($A426, C$4), ""&lt;&gt;"")"),"&lt;&gt;")</f>
        <v>&lt;&gt;</v>
      </c>
      <c r="D426" s="7"/>
      <c r="E426" s="7" t="str">
        <f ca="1">IFERROR(__xludf.DUMMYFUNCTION("IFERROR(REGEXEXTRACT($C426, E$4), ""&lt;&gt;"")"),"&lt;&gt;")</f>
        <v>&lt;&gt;</v>
      </c>
      <c r="F426" s="7" t="str">
        <f ca="1">IFERROR(__xludf.DUMMYFUNCTION("IFERROR(HEX2DEC(REGEXEXTRACT($C426, F$4)), ""&lt;&gt;"")"),"&lt;&gt;")</f>
        <v>&lt;&gt;</v>
      </c>
      <c r="G426" s="7" t="str">
        <f ca="1">IFERROR(__xludf.DUMMYFUNCTION("IFERROR(HEX2DEC(REGEXEXTRACT($C426, G$4)), ""&lt;&gt;"")"),"&lt;&gt;")</f>
        <v>&lt;&gt;</v>
      </c>
      <c r="H426" s="7"/>
      <c r="I426" s="7" t="str">
        <f ca="1">IFERROR(__xludf.DUMMYFUNCTION("IFERROR(TEXT((REGEXEXTRACT($C426, I$4)),""00""), ""&lt;&gt;"")"),"&lt;&gt;")</f>
        <v>&lt;&gt;</v>
      </c>
      <c r="J426" s="7" t="str">
        <f ca="1">IFERROR(__xludf.DUMMYFUNCTION("IFERROR(TEXT((REGEXEXTRACT($C426, J$4)),""00""), ""&lt;&gt;"")"),"&lt;&gt;")</f>
        <v>&lt;&gt;</v>
      </c>
      <c r="K426" s="7" t="str">
        <f ca="1">IFERROR(__xludf.DUMMYFUNCTION("IFERROR(TEXT((REGEXEXTRACT($C426, K$4)),""00""), ""&lt;&gt;"")"),"&lt;&gt;")</f>
        <v>&lt;&gt;</v>
      </c>
      <c r="L426" s="7" t="str">
        <f ca="1">IFERROR(__xludf.DUMMYFUNCTION("IFERROR(TEXT((REGEXEXTRACT($C426, L$4)),""00""), ""&lt;&gt;"")"),"&lt;&gt;")</f>
        <v>&lt;&gt;</v>
      </c>
      <c r="M426" s="7" t="str">
        <f ca="1">IFERROR(__xludf.DUMMYFUNCTION("IFERROR(TEXT((REGEXEXTRACT($C426, M$4)),""00""), ""&lt;&gt;"")"),"&lt;&gt;")</f>
        <v>&lt;&gt;</v>
      </c>
      <c r="N426" s="7" t="str">
        <f ca="1">IFERROR(__xludf.DUMMYFUNCTION("IFERROR(TEXT((REGEXEXTRACT($C426, N$4)),""00""), ""&lt;&gt;"")"),"&lt;&gt;")</f>
        <v>&lt;&gt;</v>
      </c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x14ac:dyDescent="0.2">
      <c r="A427" s="7"/>
      <c r="B427" s="8" t="str">
        <f ca="1">IFERROR(__xludf.DUMMYFUNCTION("IFERROR(REGEXEXTRACT($A427, B$4), ""&lt;&gt;"")"),"&lt;&gt;")</f>
        <v>&lt;&gt;</v>
      </c>
      <c r="C427" s="7" t="str">
        <f ca="1">IFERROR(__xludf.DUMMYFUNCTION("IFERROR(REGEXEXTRACT($A427, C$4), ""&lt;&gt;"")"),"&lt;&gt;")</f>
        <v>&lt;&gt;</v>
      </c>
      <c r="D427" s="7"/>
      <c r="E427" s="7" t="str">
        <f ca="1">IFERROR(__xludf.DUMMYFUNCTION("IFERROR(REGEXEXTRACT($C427, E$4), ""&lt;&gt;"")"),"&lt;&gt;")</f>
        <v>&lt;&gt;</v>
      </c>
      <c r="F427" s="7" t="str">
        <f ca="1">IFERROR(__xludf.DUMMYFUNCTION("IFERROR(HEX2DEC(REGEXEXTRACT($C427, F$4)), ""&lt;&gt;"")"),"&lt;&gt;")</f>
        <v>&lt;&gt;</v>
      </c>
      <c r="G427" s="7" t="str">
        <f ca="1">IFERROR(__xludf.DUMMYFUNCTION("IFERROR(HEX2DEC(REGEXEXTRACT($C427, G$4)), ""&lt;&gt;"")"),"&lt;&gt;")</f>
        <v>&lt;&gt;</v>
      </c>
      <c r="H427" s="7"/>
      <c r="I427" s="7" t="str">
        <f ca="1">IFERROR(__xludf.DUMMYFUNCTION("IFERROR(TEXT((REGEXEXTRACT($C427, I$4)),""00""), ""&lt;&gt;"")"),"&lt;&gt;")</f>
        <v>&lt;&gt;</v>
      </c>
      <c r="J427" s="7" t="str">
        <f ca="1">IFERROR(__xludf.DUMMYFUNCTION("IFERROR(TEXT((REGEXEXTRACT($C427, J$4)),""00""), ""&lt;&gt;"")"),"&lt;&gt;")</f>
        <v>&lt;&gt;</v>
      </c>
      <c r="K427" s="7" t="str">
        <f ca="1">IFERROR(__xludf.DUMMYFUNCTION("IFERROR(TEXT((REGEXEXTRACT($C427, K$4)),""00""), ""&lt;&gt;"")"),"&lt;&gt;")</f>
        <v>&lt;&gt;</v>
      </c>
      <c r="L427" s="7" t="str">
        <f ca="1">IFERROR(__xludf.DUMMYFUNCTION("IFERROR(TEXT((REGEXEXTRACT($C427, L$4)),""00""), ""&lt;&gt;"")"),"&lt;&gt;")</f>
        <v>&lt;&gt;</v>
      </c>
      <c r="M427" s="7" t="str">
        <f ca="1">IFERROR(__xludf.DUMMYFUNCTION("IFERROR(TEXT((REGEXEXTRACT($C427, M$4)),""00""), ""&lt;&gt;"")"),"&lt;&gt;")</f>
        <v>&lt;&gt;</v>
      </c>
      <c r="N427" s="7" t="str">
        <f ca="1">IFERROR(__xludf.DUMMYFUNCTION("IFERROR(TEXT((REGEXEXTRACT($C427, N$4)),""00""), ""&lt;&gt;"")"),"&lt;&gt;")</f>
        <v>&lt;&gt;</v>
      </c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x14ac:dyDescent="0.2">
      <c r="A428" s="7"/>
      <c r="B428" s="8" t="str">
        <f ca="1">IFERROR(__xludf.DUMMYFUNCTION("IFERROR(REGEXEXTRACT($A428, B$4), ""&lt;&gt;"")"),"&lt;&gt;")</f>
        <v>&lt;&gt;</v>
      </c>
      <c r="C428" s="7" t="str">
        <f ca="1">IFERROR(__xludf.DUMMYFUNCTION("IFERROR(REGEXEXTRACT($A428, C$4), ""&lt;&gt;"")"),"&lt;&gt;")</f>
        <v>&lt;&gt;</v>
      </c>
      <c r="D428" s="7"/>
      <c r="E428" s="7" t="str">
        <f ca="1">IFERROR(__xludf.DUMMYFUNCTION("IFERROR(REGEXEXTRACT($C428, E$4), ""&lt;&gt;"")"),"&lt;&gt;")</f>
        <v>&lt;&gt;</v>
      </c>
      <c r="F428" s="7" t="str">
        <f ca="1">IFERROR(__xludf.DUMMYFUNCTION("IFERROR(HEX2DEC(REGEXEXTRACT($C428, F$4)), ""&lt;&gt;"")"),"&lt;&gt;")</f>
        <v>&lt;&gt;</v>
      </c>
      <c r="G428" s="7" t="str">
        <f ca="1">IFERROR(__xludf.DUMMYFUNCTION("IFERROR(HEX2DEC(REGEXEXTRACT($C428, G$4)), ""&lt;&gt;"")"),"&lt;&gt;")</f>
        <v>&lt;&gt;</v>
      </c>
      <c r="H428" s="7"/>
      <c r="I428" s="7" t="str">
        <f ca="1">IFERROR(__xludf.DUMMYFUNCTION("IFERROR(TEXT((REGEXEXTRACT($C428, I$4)),""00""), ""&lt;&gt;"")"),"&lt;&gt;")</f>
        <v>&lt;&gt;</v>
      </c>
      <c r="J428" s="7" t="str">
        <f ca="1">IFERROR(__xludf.DUMMYFUNCTION("IFERROR(TEXT((REGEXEXTRACT($C428, J$4)),""00""), ""&lt;&gt;"")"),"&lt;&gt;")</f>
        <v>&lt;&gt;</v>
      </c>
      <c r="K428" s="7" t="str">
        <f ca="1">IFERROR(__xludf.DUMMYFUNCTION("IFERROR(TEXT((REGEXEXTRACT($C428, K$4)),""00""), ""&lt;&gt;"")"),"&lt;&gt;")</f>
        <v>&lt;&gt;</v>
      </c>
      <c r="L428" s="7" t="str">
        <f ca="1">IFERROR(__xludf.DUMMYFUNCTION("IFERROR(TEXT((REGEXEXTRACT($C428, L$4)),""00""), ""&lt;&gt;"")"),"&lt;&gt;")</f>
        <v>&lt;&gt;</v>
      </c>
      <c r="M428" s="7" t="str">
        <f ca="1">IFERROR(__xludf.DUMMYFUNCTION("IFERROR(TEXT((REGEXEXTRACT($C428, M$4)),""00""), ""&lt;&gt;"")"),"&lt;&gt;")</f>
        <v>&lt;&gt;</v>
      </c>
      <c r="N428" s="7" t="str">
        <f ca="1">IFERROR(__xludf.DUMMYFUNCTION("IFERROR(TEXT((REGEXEXTRACT($C428, N$4)),""00""), ""&lt;&gt;"")"),"&lt;&gt;")</f>
        <v>&lt;&gt;</v>
      </c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x14ac:dyDescent="0.2">
      <c r="A429" s="7"/>
      <c r="B429" s="8" t="str">
        <f ca="1">IFERROR(__xludf.DUMMYFUNCTION("IFERROR(REGEXEXTRACT($A429, B$4), ""&lt;&gt;"")"),"&lt;&gt;")</f>
        <v>&lt;&gt;</v>
      </c>
      <c r="C429" s="7" t="str">
        <f ca="1">IFERROR(__xludf.DUMMYFUNCTION("IFERROR(REGEXEXTRACT($A429, C$4), ""&lt;&gt;"")"),"&lt;&gt;")</f>
        <v>&lt;&gt;</v>
      </c>
      <c r="D429" s="7"/>
      <c r="E429" s="7" t="str">
        <f ca="1">IFERROR(__xludf.DUMMYFUNCTION("IFERROR(REGEXEXTRACT($C429, E$4), ""&lt;&gt;"")"),"&lt;&gt;")</f>
        <v>&lt;&gt;</v>
      </c>
      <c r="F429" s="7" t="str">
        <f ca="1">IFERROR(__xludf.DUMMYFUNCTION("IFERROR(HEX2DEC(REGEXEXTRACT($C429, F$4)), ""&lt;&gt;"")"),"&lt;&gt;")</f>
        <v>&lt;&gt;</v>
      </c>
      <c r="G429" s="7" t="str">
        <f ca="1">IFERROR(__xludf.DUMMYFUNCTION("IFERROR(HEX2DEC(REGEXEXTRACT($C429, G$4)), ""&lt;&gt;"")"),"&lt;&gt;")</f>
        <v>&lt;&gt;</v>
      </c>
      <c r="H429" s="7"/>
      <c r="I429" s="7" t="str">
        <f ca="1">IFERROR(__xludf.DUMMYFUNCTION("IFERROR(TEXT((REGEXEXTRACT($C429, I$4)),""00""), ""&lt;&gt;"")"),"&lt;&gt;")</f>
        <v>&lt;&gt;</v>
      </c>
      <c r="J429" s="7" t="str">
        <f ca="1">IFERROR(__xludf.DUMMYFUNCTION("IFERROR(TEXT((REGEXEXTRACT($C429, J$4)),""00""), ""&lt;&gt;"")"),"&lt;&gt;")</f>
        <v>&lt;&gt;</v>
      </c>
      <c r="K429" s="7" t="str">
        <f ca="1">IFERROR(__xludf.DUMMYFUNCTION("IFERROR(TEXT((REGEXEXTRACT($C429, K$4)),""00""), ""&lt;&gt;"")"),"&lt;&gt;")</f>
        <v>&lt;&gt;</v>
      </c>
      <c r="L429" s="7" t="str">
        <f ca="1">IFERROR(__xludf.DUMMYFUNCTION("IFERROR(TEXT((REGEXEXTRACT($C429, L$4)),""00""), ""&lt;&gt;"")"),"&lt;&gt;")</f>
        <v>&lt;&gt;</v>
      </c>
      <c r="M429" s="7" t="str">
        <f ca="1">IFERROR(__xludf.DUMMYFUNCTION("IFERROR(TEXT((REGEXEXTRACT($C429, M$4)),""00""), ""&lt;&gt;"")"),"&lt;&gt;")</f>
        <v>&lt;&gt;</v>
      </c>
      <c r="N429" s="7" t="str">
        <f ca="1">IFERROR(__xludf.DUMMYFUNCTION("IFERROR(TEXT((REGEXEXTRACT($C429, N$4)),""00""), ""&lt;&gt;"")"),"&lt;&gt;")</f>
        <v>&lt;&gt;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x14ac:dyDescent="0.2">
      <c r="A430" s="7"/>
      <c r="B430" s="8" t="str">
        <f ca="1">IFERROR(__xludf.DUMMYFUNCTION("IFERROR(REGEXEXTRACT($A430, B$4), ""&lt;&gt;"")"),"&lt;&gt;")</f>
        <v>&lt;&gt;</v>
      </c>
      <c r="C430" s="7" t="str">
        <f ca="1">IFERROR(__xludf.DUMMYFUNCTION("IFERROR(REGEXEXTRACT($A430, C$4), ""&lt;&gt;"")"),"&lt;&gt;")</f>
        <v>&lt;&gt;</v>
      </c>
      <c r="D430" s="7"/>
      <c r="E430" s="7" t="str">
        <f ca="1">IFERROR(__xludf.DUMMYFUNCTION("IFERROR(REGEXEXTRACT($C430, E$4), ""&lt;&gt;"")"),"&lt;&gt;")</f>
        <v>&lt;&gt;</v>
      </c>
      <c r="F430" s="7" t="str">
        <f ca="1">IFERROR(__xludf.DUMMYFUNCTION("IFERROR(HEX2DEC(REGEXEXTRACT($C430, F$4)), ""&lt;&gt;"")"),"&lt;&gt;")</f>
        <v>&lt;&gt;</v>
      </c>
      <c r="G430" s="7" t="str">
        <f ca="1">IFERROR(__xludf.DUMMYFUNCTION("IFERROR(HEX2DEC(REGEXEXTRACT($C430, G$4)), ""&lt;&gt;"")"),"&lt;&gt;")</f>
        <v>&lt;&gt;</v>
      </c>
      <c r="H430" s="7"/>
      <c r="I430" s="7" t="str">
        <f ca="1">IFERROR(__xludf.DUMMYFUNCTION("IFERROR(TEXT((REGEXEXTRACT($C430, I$4)),""00""), ""&lt;&gt;"")"),"&lt;&gt;")</f>
        <v>&lt;&gt;</v>
      </c>
      <c r="J430" s="7" t="str">
        <f ca="1">IFERROR(__xludf.DUMMYFUNCTION("IFERROR(TEXT((REGEXEXTRACT($C430, J$4)),""00""), ""&lt;&gt;"")"),"&lt;&gt;")</f>
        <v>&lt;&gt;</v>
      </c>
      <c r="K430" s="7" t="str">
        <f ca="1">IFERROR(__xludf.DUMMYFUNCTION("IFERROR(TEXT((REGEXEXTRACT($C430, K$4)),""00""), ""&lt;&gt;"")"),"&lt;&gt;")</f>
        <v>&lt;&gt;</v>
      </c>
      <c r="L430" s="7" t="str">
        <f ca="1">IFERROR(__xludf.DUMMYFUNCTION("IFERROR(TEXT((REGEXEXTRACT($C430, L$4)),""00""), ""&lt;&gt;"")"),"&lt;&gt;")</f>
        <v>&lt;&gt;</v>
      </c>
      <c r="M430" s="7" t="str">
        <f ca="1">IFERROR(__xludf.DUMMYFUNCTION("IFERROR(TEXT((REGEXEXTRACT($C430, M$4)),""00""), ""&lt;&gt;"")"),"&lt;&gt;")</f>
        <v>&lt;&gt;</v>
      </c>
      <c r="N430" s="7" t="str">
        <f ca="1">IFERROR(__xludf.DUMMYFUNCTION("IFERROR(TEXT((REGEXEXTRACT($C430, N$4)),""00""), ""&lt;&gt;"")"),"&lt;&gt;")</f>
        <v>&lt;&gt;</v>
      </c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x14ac:dyDescent="0.2">
      <c r="A431" s="7"/>
      <c r="B431" s="8" t="str">
        <f ca="1">IFERROR(__xludf.DUMMYFUNCTION("IFERROR(REGEXEXTRACT($A431, B$4), ""&lt;&gt;"")"),"&lt;&gt;")</f>
        <v>&lt;&gt;</v>
      </c>
      <c r="C431" s="7" t="str">
        <f ca="1">IFERROR(__xludf.DUMMYFUNCTION("IFERROR(REGEXEXTRACT($A431, C$4), ""&lt;&gt;"")"),"&lt;&gt;")</f>
        <v>&lt;&gt;</v>
      </c>
      <c r="D431" s="7"/>
      <c r="E431" s="7" t="str">
        <f ca="1">IFERROR(__xludf.DUMMYFUNCTION("IFERROR(REGEXEXTRACT($C431, E$4), ""&lt;&gt;"")"),"&lt;&gt;")</f>
        <v>&lt;&gt;</v>
      </c>
      <c r="F431" s="7" t="str">
        <f ca="1">IFERROR(__xludf.DUMMYFUNCTION("IFERROR(HEX2DEC(REGEXEXTRACT($C431, F$4)), ""&lt;&gt;"")"),"&lt;&gt;")</f>
        <v>&lt;&gt;</v>
      </c>
      <c r="G431" s="7" t="str">
        <f ca="1">IFERROR(__xludf.DUMMYFUNCTION("IFERROR(HEX2DEC(REGEXEXTRACT($C431, G$4)), ""&lt;&gt;"")"),"&lt;&gt;")</f>
        <v>&lt;&gt;</v>
      </c>
      <c r="H431" s="7"/>
      <c r="I431" s="7" t="str">
        <f ca="1">IFERROR(__xludf.DUMMYFUNCTION("IFERROR(TEXT((REGEXEXTRACT($C431, I$4)),""00""), ""&lt;&gt;"")"),"&lt;&gt;")</f>
        <v>&lt;&gt;</v>
      </c>
      <c r="J431" s="7" t="str">
        <f ca="1">IFERROR(__xludf.DUMMYFUNCTION("IFERROR(TEXT((REGEXEXTRACT($C431, J$4)),""00""), ""&lt;&gt;"")"),"&lt;&gt;")</f>
        <v>&lt;&gt;</v>
      </c>
      <c r="K431" s="7" t="str">
        <f ca="1">IFERROR(__xludf.DUMMYFUNCTION("IFERROR(TEXT((REGEXEXTRACT($C431, K$4)),""00""), ""&lt;&gt;"")"),"&lt;&gt;")</f>
        <v>&lt;&gt;</v>
      </c>
      <c r="L431" s="7" t="str">
        <f ca="1">IFERROR(__xludf.DUMMYFUNCTION("IFERROR(TEXT((REGEXEXTRACT($C431, L$4)),""00""), ""&lt;&gt;"")"),"&lt;&gt;")</f>
        <v>&lt;&gt;</v>
      </c>
      <c r="M431" s="7" t="str">
        <f ca="1">IFERROR(__xludf.DUMMYFUNCTION("IFERROR(TEXT((REGEXEXTRACT($C431, M$4)),""00""), ""&lt;&gt;"")"),"&lt;&gt;")</f>
        <v>&lt;&gt;</v>
      </c>
      <c r="N431" s="7" t="str">
        <f ca="1">IFERROR(__xludf.DUMMYFUNCTION("IFERROR(TEXT((REGEXEXTRACT($C431, N$4)),""00""), ""&lt;&gt;"")"),"&lt;&gt;")</f>
        <v>&lt;&gt;</v>
      </c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x14ac:dyDescent="0.2">
      <c r="A432" s="7"/>
      <c r="B432" s="8" t="str">
        <f ca="1">IFERROR(__xludf.DUMMYFUNCTION("IFERROR(REGEXEXTRACT($A432, B$4), ""&lt;&gt;"")"),"&lt;&gt;")</f>
        <v>&lt;&gt;</v>
      </c>
      <c r="C432" s="7" t="str">
        <f ca="1">IFERROR(__xludf.DUMMYFUNCTION("IFERROR(REGEXEXTRACT($A432, C$4), ""&lt;&gt;"")"),"&lt;&gt;")</f>
        <v>&lt;&gt;</v>
      </c>
      <c r="D432" s="7"/>
      <c r="E432" s="7" t="str">
        <f ca="1">IFERROR(__xludf.DUMMYFUNCTION("IFERROR(REGEXEXTRACT($C432, E$4), ""&lt;&gt;"")"),"&lt;&gt;")</f>
        <v>&lt;&gt;</v>
      </c>
      <c r="F432" s="7" t="str">
        <f ca="1">IFERROR(__xludf.DUMMYFUNCTION("IFERROR(HEX2DEC(REGEXEXTRACT($C432, F$4)), ""&lt;&gt;"")"),"&lt;&gt;")</f>
        <v>&lt;&gt;</v>
      </c>
      <c r="G432" s="7" t="str">
        <f ca="1">IFERROR(__xludf.DUMMYFUNCTION("IFERROR(HEX2DEC(REGEXEXTRACT($C432, G$4)), ""&lt;&gt;"")"),"&lt;&gt;")</f>
        <v>&lt;&gt;</v>
      </c>
      <c r="H432" s="7"/>
      <c r="I432" s="7" t="str">
        <f ca="1">IFERROR(__xludf.DUMMYFUNCTION("IFERROR(TEXT((REGEXEXTRACT($C432, I$4)),""00""), ""&lt;&gt;"")"),"&lt;&gt;")</f>
        <v>&lt;&gt;</v>
      </c>
      <c r="J432" s="7" t="str">
        <f ca="1">IFERROR(__xludf.DUMMYFUNCTION("IFERROR(TEXT((REGEXEXTRACT($C432, J$4)),""00""), ""&lt;&gt;"")"),"&lt;&gt;")</f>
        <v>&lt;&gt;</v>
      </c>
      <c r="K432" s="7" t="str">
        <f ca="1">IFERROR(__xludf.DUMMYFUNCTION("IFERROR(TEXT((REGEXEXTRACT($C432, K$4)),""00""), ""&lt;&gt;"")"),"&lt;&gt;")</f>
        <v>&lt;&gt;</v>
      </c>
      <c r="L432" s="7" t="str">
        <f ca="1">IFERROR(__xludf.DUMMYFUNCTION("IFERROR(TEXT((REGEXEXTRACT($C432, L$4)),""00""), ""&lt;&gt;"")"),"&lt;&gt;")</f>
        <v>&lt;&gt;</v>
      </c>
      <c r="M432" s="7" t="str">
        <f ca="1">IFERROR(__xludf.DUMMYFUNCTION("IFERROR(TEXT((REGEXEXTRACT($C432, M$4)),""00""), ""&lt;&gt;"")"),"&lt;&gt;")</f>
        <v>&lt;&gt;</v>
      </c>
      <c r="N432" s="7" t="str">
        <f ca="1">IFERROR(__xludf.DUMMYFUNCTION("IFERROR(TEXT((REGEXEXTRACT($C432, N$4)),""00""), ""&lt;&gt;"")"),"&lt;&gt;")</f>
        <v>&lt;&gt;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x14ac:dyDescent="0.2">
      <c r="A433" s="7"/>
      <c r="B433" s="8" t="str">
        <f ca="1">IFERROR(__xludf.DUMMYFUNCTION("IFERROR(REGEXEXTRACT($A433, B$4), ""&lt;&gt;"")"),"&lt;&gt;")</f>
        <v>&lt;&gt;</v>
      </c>
      <c r="C433" s="7" t="str">
        <f ca="1">IFERROR(__xludf.DUMMYFUNCTION("IFERROR(REGEXEXTRACT($A433, C$4), ""&lt;&gt;"")"),"&lt;&gt;")</f>
        <v>&lt;&gt;</v>
      </c>
      <c r="D433" s="7"/>
      <c r="E433" s="7" t="str">
        <f ca="1">IFERROR(__xludf.DUMMYFUNCTION("IFERROR(REGEXEXTRACT($C433, E$4), ""&lt;&gt;"")"),"&lt;&gt;")</f>
        <v>&lt;&gt;</v>
      </c>
      <c r="F433" s="7" t="str">
        <f ca="1">IFERROR(__xludf.DUMMYFUNCTION("IFERROR(HEX2DEC(REGEXEXTRACT($C433, F$4)), ""&lt;&gt;"")"),"&lt;&gt;")</f>
        <v>&lt;&gt;</v>
      </c>
      <c r="G433" s="7" t="str">
        <f ca="1">IFERROR(__xludf.DUMMYFUNCTION("IFERROR(HEX2DEC(REGEXEXTRACT($C433, G$4)), ""&lt;&gt;"")"),"&lt;&gt;")</f>
        <v>&lt;&gt;</v>
      </c>
      <c r="H433" s="7"/>
      <c r="I433" s="7" t="str">
        <f ca="1">IFERROR(__xludf.DUMMYFUNCTION("IFERROR(TEXT((REGEXEXTRACT($C433, I$4)),""00""), ""&lt;&gt;"")"),"&lt;&gt;")</f>
        <v>&lt;&gt;</v>
      </c>
      <c r="J433" s="7" t="str">
        <f ca="1">IFERROR(__xludf.DUMMYFUNCTION("IFERROR(TEXT((REGEXEXTRACT($C433, J$4)),""00""), ""&lt;&gt;"")"),"&lt;&gt;")</f>
        <v>&lt;&gt;</v>
      </c>
      <c r="K433" s="7" t="str">
        <f ca="1">IFERROR(__xludf.DUMMYFUNCTION("IFERROR(TEXT((REGEXEXTRACT($C433, K$4)),""00""), ""&lt;&gt;"")"),"&lt;&gt;")</f>
        <v>&lt;&gt;</v>
      </c>
      <c r="L433" s="7" t="str">
        <f ca="1">IFERROR(__xludf.DUMMYFUNCTION("IFERROR(TEXT((REGEXEXTRACT($C433, L$4)),""00""), ""&lt;&gt;"")"),"&lt;&gt;")</f>
        <v>&lt;&gt;</v>
      </c>
      <c r="M433" s="7" t="str">
        <f ca="1">IFERROR(__xludf.DUMMYFUNCTION("IFERROR(TEXT((REGEXEXTRACT($C433, M$4)),""00""), ""&lt;&gt;"")"),"&lt;&gt;")</f>
        <v>&lt;&gt;</v>
      </c>
      <c r="N433" s="7" t="str">
        <f ca="1">IFERROR(__xludf.DUMMYFUNCTION("IFERROR(TEXT((REGEXEXTRACT($C433, N$4)),""00""), ""&lt;&gt;"")"),"&lt;&gt;")</f>
        <v>&lt;&gt;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x14ac:dyDescent="0.2">
      <c r="A434" s="7"/>
      <c r="B434" s="8" t="str">
        <f ca="1">IFERROR(__xludf.DUMMYFUNCTION("IFERROR(REGEXEXTRACT($A434, B$4), ""&lt;&gt;"")"),"&lt;&gt;")</f>
        <v>&lt;&gt;</v>
      </c>
      <c r="C434" s="7" t="str">
        <f ca="1">IFERROR(__xludf.DUMMYFUNCTION("IFERROR(REGEXEXTRACT($A434, C$4), ""&lt;&gt;"")"),"&lt;&gt;")</f>
        <v>&lt;&gt;</v>
      </c>
      <c r="D434" s="7"/>
      <c r="E434" s="7" t="str">
        <f ca="1">IFERROR(__xludf.DUMMYFUNCTION("IFERROR(REGEXEXTRACT($C434, E$4), ""&lt;&gt;"")"),"&lt;&gt;")</f>
        <v>&lt;&gt;</v>
      </c>
      <c r="F434" s="7" t="str">
        <f ca="1">IFERROR(__xludf.DUMMYFUNCTION("IFERROR(HEX2DEC(REGEXEXTRACT($C434, F$4)), ""&lt;&gt;"")"),"&lt;&gt;")</f>
        <v>&lt;&gt;</v>
      </c>
      <c r="G434" s="7" t="str">
        <f ca="1">IFERROR(__xludf.DUMMYFUNCTION("IFERROR(HEX2DEC(REGEXEXTRACT($C434, G$4)), ""&lt;&gt;"")"),"&lt;&gt;")</f>
        <v>&lt;&gt;</v>
      </c>
      <c r="H434" s="7"/>
      <c r="I434" s="7" t="str">
        <f ca="1">IFERROR(__xludf.DUMMYFUNCTION("IFERROR(TEXT((REGEXEXTRACT($C434, I$4)),""00""), ""&lt;&gt;"")"),"&lt;&gt;")</f>
        <v>&lt;&gt;</v>
      </c>
      <c r="J434" s="7" t="str">
        <f ca="1">IFERROR(__xludf.DUMMYFUNCTION("IFERROR(TEXT((REGEXEXTRACT($C434, J$4)),""00""), ""&lt;&gt;"")"),"&lt;&gt;")</f>
        <v>&lt;&gt;</v>
      </c>
      <c r="K434" s="7" t="str">
        <f ca="1">IFERROR(__xludf.DUMMYFUNCTION("IFERROR(TEXT((REGEXEXTRACT($C434, K$4)),""00""), ""&lt;&gt;"")"),"&lt;&gt;")</f>
        <v>&lt;&gt;</v>
      </c>
      <c r="L434" s="7" t="str">
        <f ca="1">IFERROR(__xludf.DUMMYFUNCTION("IFERROR(TEXT((REGEXEXTRACT($C434, L$4)),""00""), ""&lt;&gt;"")"),"&lt;&gt;")</f>
        <v>&lt;&gt;</v>
      </c>
      <c r="M434" s="7" t="str">
        <f ca="1">IFERROR(__xludf.DUMMYFUNCTION("IFERROR(TEXT((REGEXEXTRACT($C434, M$4)),""00""), ""&lt;&gt;"")"),"&lt;&gt;")</f>
        <v>&lt;&gt;</v>
      </c>
      <c r="N434" s="7" t="str">
        <f ca="1">IFERROR(__xludf.DUMMYFUNCTION("IFERROR(TEXT((REGEXEXTRACT($C434, N$4)),""00""), ""&lt;&gt;"")"),"&lt;&gt;")</f>
        <v>&lt;&gt;</v>
      </c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x14ac:dyDescent="0.2">
      <c r="A435" s="7"/>
      <c r="B435" s="8" t="str">
        <f ca="1">IFERROR(__xludf.DUMMYFUNCTION("IFERROR(REGEXEXTRACT($A435, B$4), ""&lt;&gt;"")"),"&lt;&gt;")</f>
        <v>&lt;&gt;</v>
      </c>
      <c r="C435" s="7" t="str">
        <f ca="1">IFERROR(__xludf.DUMMYFUNCTION("IFERROR(REGEXEXTRACT($A435, C$4), ""&lt;&gt;"")"),"&lt;&gt;")</f>
        <v>&lt;&gt;</v>
      </c>
      <c r="D435" s="7"/>
      <c r="E435" s="7" t="str">
        <f ca="1">IFERROR(__xludf.DUMMYFUNCTION("IFERROR(REGEXEXTRACT($C435, E$4), ""&lt;&gt;"")"),"&lt;&gt;")</f>
        <v>&lt;&gt;</v>
      </c>
      <c r="F435" s="7" t="str">
        <f ca="1">IFERROR(__xludf.DUMMYFUNCTION("IFERROR(HEX2DEC(REGEXEXTRACT($C435, F$4)), ""&lt;&gt;"")"),"&lt;&gt;")</f>
        <v>&lt;&gt;</v>
      </c>
      <c r="G435" s="7" t="str">
        <f ca="1">IFERROR(__xludf.DUMMYFUNCTION("IFERROR(HEX2DEC(REGEXEXTRACT($C435, G$4)), ""&lt;&gt;"")"),"&lt;&gt;")</f>
        <v>&lt;&gt;</v>
      </c>
      <c r="H435" s="7"/>
      <c r="I435" s="7" t="str">
        <f ca="1">IFERROR(__xludf.DUMMYFUNCTION("IFERROR(TEXT((REGEXEXTRACT($C435, I$4)),""00""), ""&lt;&gt;"")"),"&lt;&gt;")</f>
        <v>&lt;&gt;</v>
      </c>
      <c r="J435" s="7" t="str">
        <f ca="1">IFERROR(__xludf.DUMMYFUNCTION("IFERROR(TEXT((REGEXEXTRACT($C435, J$4)),""00""), ""&lt;&gt;"")"),"&lt;&gt;")</f>
        <v>&lt;&gt;</v>
      </c>
      <c r="K435" s="7" t="str">
        <f ca="1">IFERROR(__xludf.DUMMYFUNCTION("IFERROR(TEXT((REGEXEXTRACT($C435, K$4)),""00""), ""&lt;&gt;"")"),"&lt;&gt;")</f>
        <v>&lt;&gt;</v>
      </c>
      <c r="L435" s="7" t="str">
        <f ca="1">IFERROR(__xludf.DUMMYFUNCTION("IFERROR(TEXT((REGEXEXTRACT($C435, L$4)),""00""), ""&lt;&gt;"")"),"&lt;&gt;")</f>
        <v>&lt;&gt;</v>
      </c>
      <c r="M435" s="7" t="str">
        <f ca="1">IFERROR(__xludf.DUMMYFUNCTION("IFERROR(TEXT((REGEXEXTRACT($C435, M$4)),""00""), ""&lt;&gt;"")"),"&lt;&gt;")</f>
        <v>&lt;&gt;</v>
      </c>
      <c r="N435" s="7" t="str">
        <f ca="1">IFERROR(__xludf.DUMMYFUNCTION("IFERROR(TEXT((REGEXEXTRACT($C435, N$4)),""00""), ""&lt;&gt;"")"),"&lt;&gt;")</f>
        <v>&lt;&gt;</v>
      </c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x14ac:dyDescent="0.2">
      <c r="A436" s="7"/>
      <c r="B436" s="8" t="str">
        <f ca="1">IFERROR(__xludf.DUMMYFUNCTION("IFERROR(REGEXEXTRACT($A436, B$4), ""&lt;&gt;"")"),"&lt;&gt;")</f>
        <v>&lt;&gt;</v>
      </c>
      <c r="C436" s="7" t="str">
        <f ca="1">IFERROR(__xludf.DUMMYFUNCTION("IFERROR(REGEXEXTRACT($A436, C$4), ""&lt;&gt;"")"),"&lt;&gt;")</f>
        <v>&lt;&gt;</v>
      </c>
      <c r="D436" s="7"/>
      <c r="E436" s="7" t="str">
        <f ca="1">IFERROR(__xludf.DUMMYFUNCTION("IFERROR(REGEXEXTRACT($C436, E$4), ""&lt;&gt;"")"),"&lt;&gt;")</f>
        <v>&lt;&gt;</v>
      </c>
      <c r="F436" s="7" t="str">
        <f ca="1">IFERROR(__xludf.DUMMYFUNCTION("IFERROR(HEX2DEC(REGEXEXTRACT($C436, F$4)), ""&lt;&gt;"")"),"&lt;&gt;")</f>
        <v>&lt;&gt;</v>
      </c>
      <c r="G436" s="7" t="str">
        <f ca="1">IFERROR(__xludf.DUMMYFUNCTION("IFERROR(HEX2DEC(REGEXEXTRACT($C436, G$4)), ""&lt;&gt;"")"),"&lt;&gt;")</f>
        <v>&lt;&gt;</v>
      </c>
      <c r="H436" s="7"/>
      <c r="I436" s="7" t="str">
        <f ca="1">IFERROR(__xludf.DUMMYFUNCTION("IFERROR(TEXT((REGEXEXTRACT($C436, I$4)),""00""), ""&lt;&gt;"")"),"&lt;&gt;")</f>
        <v>&lt;&gt;</v>
      </c>
      <c r="J436" s="7" t="str">
        <f ca="1">IFERROR(__xludf.DUMMYFUNCTION("IFERROR(TEXT((REGEXEXTRACT($C436, J$4)),""00""), ""&lt;&gt;"")"),"&lt;&gt;")</f>
        <v>&lt;&gt;</v>
      </c>
      <c r="K436" s="7" t="str">
        <f ca="1">IFERROR(__xludf.DUMMYFUNCTION("IFERROR(TEXT((REGEXEXTRACT($C436, K$4)),""00""), ""&lt;&gt;"")"),"&lt;&gt;")</f>
        <v>&lt;&gt;</v>
      </c>
      <c r="L436" s="7" t="str">
        <f ca="1">IFERROR(__xludf.DUMMYFUNCTION("IFERROR(TEXT((REGEXEXTRACT($C436, L$4)),""00""), ""&lt;&gt;"")"),"&lt;&gt;")</f>
        <v>&lt;&gt;</v>
      </c>
      <c r="M436" s="7" t="str">
        <f ca="1">IFERROR(__xludf.DUMMYFUNCTION("IFERROR(TEXT((REGEXEXTRACT($C436, M$4)),""00""), ""&lt;&gt;"")"),"&lt;&gt;")</f>
        <v>&lt;&gt;</v>
      </c>
      <c r="N436" s="7" t="str">
        <f ca="1">IFERROR(__xludf.DUMMYFUNCTION("IFERROR(TEXT((REGEXEXTRACT($C436, N$4)),""00""), ""&lt;&gt;"")"),"&lt;&gt;")</f>
        <v>&lt;&gt;</v>
      </c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x14ac:dyDescent="0.2">
      <c r="A437" s="7"/>
      <c r="B437" s="8" t="str">
        <f ca="1">IFERROR(__xludf.DUMMYFUNCTION("IFERROR(REGEXEXTRACT($A437, B$4), ""&lt;&gt;"")"),"&lt;&gt;")</f>
        <v>&lt;&gt;</v>
      </c>
      <c r="C437" s="7" t="str">
        <f ca="1">IFERROR(__xludf.DUMMYFUNCTION("IFERROR(REGEXEXTRACT($A437, C$4), ""&lt;&gt;"")"),"&lt;&gt;")</f>
        <v>&lt;&gt;</v>
      </c>
      <c r="D437" s="7"/>
      <c r="E437" s="7" t="str">
        <f ca="1">IFERROR(__xludf.DUMMYFUNCTION("IFERROR(REGEXEXTRACT($C437, E$4), ""&lt;&gt;"")"),"&lt;&gt;")</f>
        <v>&lt;&gt;</v>
      </c>
      <c r="F437" s="7" t="str">
        <f ca="1">IFERROR(__xludf.DUMMYFUNCTION("IFERROR(HEX2DEC(REGEXEXTRACT($C437, F$4)), ""&lt;&gt;"")"),"&lt;&gt;")</f>
        <v>&lt;&gt;</v>
      </c>
      <c r="G437" s="7" t="str">
        <f ca="1">IFERROR(__xludf.DUMMYFUNCTION("IFERROR(HEX2DEC(REGEXEXTRACT($C437, G$4)), ""&lt;&gt;"")"),"&lt;&gt;")</f>
        <v>&lt;&gt;</v>
      </c>
      <c r="H437" s="7"/>
      <c r="I437" s="7" t="str">
        <f ca="1">IFERROR(__xludf.DUMMYFUNCTION("IFERROR(TEXT((REGEXEXTRACT($C437, I$4)),""00""), ""&lt;&gt;"")"),"&lt;&gt;")</f>
        <v>&lt;&gt;</v>
      </c>
      <c r="J437" s="7" t="str">
        <f ca="1">IFERROR(__xludf.DUMMYFUNCTION("IFERROR(TEXT((REGEXEXTRACT($C437, J$4)),""00""), ""&lt;&gt;"")"),"&lt;&gt;")</f>
        <v>&lt;&gt;</v>
      </c>
      <c r="K437" s="7" t="str">
        <f ca="1">IFERROR(__xludf.DUMMYFUNCTION("IFERROR(TEXT((REGEXEXTRACT($C437, K$4)),""00""), ""&lt;&gt;"")"),"&lt;&gt;")</f>
        <v>&lt;&gt;</v>
      </c>
      <c r="L437" s="7" t="str">
        <f ca="1">IFERROR(__xludf.DUMMYFUNCTION("IFERROR(TEXT((REGEXEXTRACT($C437, L$4)),""00""), ""&lt;&gt;"")"),"&lt;&gt;")</f>
        <v>&lt;&gt;</v>
      </c>
      <c r="M437" s="7" t="str">
        <f ca="1">IFERROR(__xludf.DUMMYFUNCTION("IFERROR(TEXT((REGEXEXTRACT($C437, M$4)),""00""), ""&lt;&gt;"")"),"&lt;&gt;")</f>
        <v>&lt;&gt;</v>
      </c>
      <c r="N437" s="7" t="str">
        <f ca="1">IFERROR(__xludf.DUMMYFUNCTION("IFERROR(TEXT((REGEXEXTRACT($C437, N$4)),""00""), ""&lt;&gt;"")"),"&lt;&gt;")</f>
        <v>&lt;&gt;</v>
      </c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x14ac:dyDescent="0.2">
      <c r="A438" s="7"/>
      <c r="B438" s="8" t="str">
        <f ca="1">IFERROR(__xludf.DUMMYFUNCTION("IFERROR(REGEXEXTRACT($A438, B$4), ""&lt;&gt;"")"),"&lt;&gt;")</f>
        <v>&lt;&gt;</v>
      </c>
      <c r="C438" s="7" t="str">
        <f ca="1">IFERROR(__xludf.DUMMYFUNCTION("IFERROR(REGEXEXTRACT($A438, C$4), ""&lt;&gt;"")"),"&lt;&gt;")</f>
        <v>&lt;&gt;</v>
      </c>
      <c r="D438" s="7"/>
      <c r="E438" s="7" t="str">
        <f ca="1">IFERROR(__xludf.DUMMYFUNCTION("IFERROR(REGEXEXTRACT($C438, E$4), ""&lt;&gt;"")"),"&lt;&gt;")</f>
        <v>&lt;&gt;</v>
      </c>
      <c r="F438" s="7" t="str">
        <f ca="1">IFERROR(__xludf.DUMMYFUNCTION("IFERROR(HEX2DEC(REGEXEXTRACT($C438, F$4)), ""&lt;&gt;"")"),"&lt;&gt;")</f>
        <v>&lt;&gt;</v>
      </c>
      <c r="G438" s="7" t="str">
        <f ca="1">IFERROR(__xludf.DUMMYFUNCTION("IFERROR(HEX2DEC(REGEXEXTRACT($C438, G$4)), ""&lt;&gt;"")"),"&lt;&gt;")</f>
        <v>&lt;&gt;</v>
      </c>
      <c r="H438" s="7"/>
      <c r="I438" s="7" t="str">
        <f ca="1">IFERROR(__xludf.DUMMYFUNCTION("IFERROR(TEXT((REGEXEXTRACT($C438, I$4)),""00""), ""&lt;&gt;"")"),"&lt;&gt;")</f>
        <v>&lt;&gt;</v>
      </c>
      <c r="J438" s="7" t="str">
        <f ca="1">IFERROR(__xludf.DUMMYFUNCTION("IFERROR(TEXT((REGEXEXTRACT($C438, J$4)),""00""), ""&lt;&gt;"")"),"&lt;&gt;")</f>
        <v>&lt;&gt;</v>
      </c>
      <c r="K438" s="7" t="str">
        <f ca="1">IFERROR(__xludf.DUMMYFUNCTION("IFERROR(TEXT((REGEXEXTRACT($C438, K$4)),""00""), ""&lt;&gt;"")"),"&lt;&gt;")</f>
        <v>&lt;&gt;</v>
      </c>
      <c r="L438" s="7" t="str">
        <f ca="1">IFERROR(__xludf.DUMMYFUNCTION("IFERROR(TEXT((REGEXEXTRACT($C438, L$4)),""00""), ""&lt;&gt;"")"),"&lt;&gt;")</f>
        <v>&lt;&gt;</v>
      </c>
      <c r="M438" s="7" t="str">
        <f ca="1">IFERROR(__xludf.DUMMYFUNCTION("IFERROR(TEXT((REGEXEXTRACT($C438, M$4)),""00""), ""&lt;&gt;"")"),"&lt;&gt;")</f>
        <v>&lt;&gt;</v>
      </c>
      <c r="N438" s="7" t="str">
        <f ca="1">IFERROR(__xludf.DUMMYFUNCTION("IFERROR(TEXT((REGEXEXTRACT($C438, N$4)),""00""), ""&lt;&gt;"")"),"&lt;&gt;")</f>
        <v>&lt;&gt;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x14ac:dyDescent="0.2">
      <c r="A439" s="7"/>
      <c r="B439" s="8" t="str">
        <f ca="1">IFERROR(__xludf.DUMMYFUNCTION("IFERROR(REGEXEXTRACT($A439, B$4), ""&lt;&gt;"")"),"&lt;&gt;")</f>
        <v>&lt;&gt;</v>
      </c>
      <c r="C439" s="7" t="str">
        <f ca="1">IFERROR(__xludf.DUMMYFUNCTION("IFERROR(REGEXEXTRACT($A439, C$4), ""&lt;&gt;"")"),"&lt;&gt;")</f>
        <v>&lt;&gt;</v>
      </c>
      <c r="D439" s="7"/>
      <c r="E439" s="7" t="str">
        <f ca="1">IFERROR(__xludf.DUMMYFUNCTION("IFERROR(REGEXEXTRACT($C439, E$4), ""&lt;&gt;"")"),"&lt;&gt;")</f>
        <v>&lt;&gt;</v>
      </c>
      <c r="F439" s="7" t="str">
        <f ca="1">IFERROR(__xludf.DUMMYFUNCTION("IFERROR(HEX2DEC(REGEXEXTRACT($C439, F$4)), ""&lt;&gt;"")"),"&lt;&gt;")</f>
        <v>&lt;&gt;</v>
      </c>
      <c r="G439" s="7" t="str">
        <f ca="1">IFERROR(__xludf.DUMMYFUNCTION("IFERROR(HEX2DEC(REGEXEXTRACT($C439, G$4)), ""&lt;&gt;"")"),"&lt;&gt;")</f>
        <v>&lt;&gt;</v>
      </c>
      <c r="H439" s="7"/>
      <c r="I439" s="7" t="str">
        <f ca="1">IFERROR(__xludf.DUMMYFUNCTION("IFERROR(TEXT((REGEXEXTRACT($C439, I$4)),""00""), ""&lt;&gt;"")"),"&lt;&gt;")</f>
        <v>&lt;&gt;</v>
      </c>
      <c r="J439" s="7" t="str">
        <f ca="1">IFERROR(__xludf.DUMMYFUNCTION("IFERROR(TEXT((REGEXEXTRACT($C439, J$4)),""00""), ""&lt;&gt;"")"),"&lt;&gt;")</f>
        <v>&lt;&gt;</v>
      </c>
      <c r="K439" s="7" t="str">
        <f ca="1">IFERROR(__xludf.DUMMYFUNCTION("IFERROR(TEXT((REGEXEXTRACT($C439, K$4)),""00""), ""&lt;&gt;"")"),"&lt;&gt;")</f>
        <v>&lt;&gt;</v>
      </c>
      <c r="L439" s="7" t="str">
        <f ca="1">IFERROR(__xludf.DUMMYFUNCTION("IFERROR(TEXT((REGEXEXTRACT($C439, L$4)),""00""), ""&lt;&gt;"")"),"&lt;&gt;")</f>
        <v>&lt;&gt;</v>
      </c>
      <c r="M439" s="7" t="str">
        <f ca="1">IFERROR(__xludf.DUMMYFUNCTION("IFERROR(TEXT((REGEXEXTRACT($C439, M$4)),""00""), ""&lt;&gt;"")"),"&lt;&gt;")</f>
        <v>&lt;&gt;</v>
      </c>
      <c r="N439" s="7" t="str">
        <f ca="1">IFERROR(__xludf.DUMMYFUNCTION("IFERROR(TEXT((REGEXEXTRACT($C439, N$4)),""00""), ""&lt;&gt;"")"),"&lt;&gt;")</f>
        <v>&lt;&gt;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x14ac:dyDescent="0.2">
      <c r="A440" s="7"/>
      <c r="B440" s="8" t="str">
        <f ca="1">IFERROR(__xludf.DUMMYFUNCTION("IFERROR(REGEXEXTRACT($A440, B$4), ""&lt;&gt;"")"),"&lt;&gt;")</f>
        <v>&lt;&gt;</v>
      </c>
      <c r="C440" s="7" t="str">
        <f ca="1">IFERROR(__xludf.DUMMYFUNCTION("IFERROR(REGEXEXTRACT($A440, C$4), ""&lt;&gt;"")"),"&lt;&gt;")</f>
        <v>&lt;&gt;</v>
      </c>
      <c r="D440" s="7"/>
      <c r="E440" s="7" t="str">
        <f ca="1">IFERROR(__xludf.DUMMYFUNCTION("IFERROR(REGEXEXTRACT($C440, E$4), ""&lt;&gt;"")"),"&lt;&gt;")</f>
        <v>&lt;&gt;</v>
      </c>
      <c r="F440" s="7" t="str">
        <f ca="1">IFERROR(__xludf.DUMMYFUNCTION("IFERROR(HEX2DEC(REGEXEXTRACT($C440, F$4)), ""&lt;&gt;"")"),"&lt;&gt;")</f>
        <v>&lt;&gt;</v>
      </c>
      <c r="G440" s="7" t="str">
        <f ca="1">IFERROR(__xludf.DUMMYFUNCTION("IFERROR(HEX2DEC(REGEXEXTRACT($C440, G$4)), ""&lt;&gt;"")"),"&lt;&gt;")</f>
        <v>&lt;&gt;</v>
      </c>
      <c r="H440" s="7"/>
      <c r="I440" s="7" t="str">
        <f ca="1">IFERROR(__xludf.DUMMYFUNCTION("IFERROR(TEXT((REGEXEXTRACT($C440, I$4)),""00""), ""&lt;&gt;"")"),"&lt;&gt;")</f>
        <v>&lt;&gt;</v>
      </c>
      <c r="J440" s="7" t="str">
        <f ca="1">IFERROR(__xludf.DUMMYFUNCTION("IFERROR(TEXT((REGEXEXTRACT($C440, J$4)),""00""), ""&lt;&gt;"")"),"&lt;&gt;")</f>
        <v>&lt;&gt;</v>
      </c>
      <c r="K440" s="7" t="str">
        <f ca="1">IFERROR(__xludf.DUMMYFUNCTION("IFERROR(TEXT((REGEXEXTRACT($C440, K$4)),""00""), ""&lt;&gt;"")"),"&lt;&gt;")</f>
        <v>&lt;&gt;</v>
      </c>
      <c r="L440" s="7" t="str">
        <f ca="1">IFERROR(__xludf.DUMMYFUNCTION("IFERROR(TEXT((REGEXEXTRACT($C440, L$4)),""00""), ""&lt;&gt;"")"),"&lt;&gt;")</f>
        <v>&lt;&gt;</v>
      </c>
      <c r="M440" s="7" t="str">
        <f ca="1">IFERROR(__xludf.DUMMYFUNCTION("IFERROR(TEXT((REGEXEXTRACT($C440, M$4)),""00""), ""&lt;&gt;"")"),"&lt;&gt;")</f>
        <v>&lt;&gt;</v>
      </c>
      <c r="N440" s="7" t="str">
        <f ca="1">IFERROR(__xludf.DUMMYFUNCTION("IFERROR(TEXT((REGEXEXTRACT($C440, N$4)),""00""), ""&lt;&gt;"")"),"&lt;&gt;")</f>
        <v>&lt;&gt;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x14ac:dyDescent="0.2">
      <c r="A441" s="7"/>
      <c r="B441" s="8" t="str">
        <f ca="1">IFERROR(__xludf.DUMMYFUNCTION("IFERROR(REGEXEXTRACT($A441, B$4), ""&lt;&gt;"")"),"&lt;&gt;")</f>
        <v>&lt;&gt;</v>
      </c>
      <c r="C441" s="7" t="str">
        <f ca="1">IFERROR(__xludf.DUMMYFUNCTION("IFERROR(REGEXEXTRACT($A441, C$4), ""&lt;&gt;"")"),"&lt;&gt;")</f>
        <v>&lt;&gt;</v>
      </c>
      <c r="D441" s="7"/>
      <c r="E441" s="7" t="str">
        <f ca="1">IFERROR(__xludf.DUMMYFUNCTION("IFERROR(REGEXEXTRACT($C441, E$4), ""&lt;&gt;"")"),"&lt;&gt;")</f>
        <v>&lt;&gt;</v>
      </c>
      <c r="F441" s="7" t="str">
        <f ca="1">IFERROR(__xludf.DUMMYFUNCTION("IFERROR(HEX2DEC(REGEXEXTRACT($C441, F$4)), ""&lt;&gt;"")"),"&lt;&gt;")</f>
        <v>&lt;&gt;</v>
      </c>
      <c r="G441" s="7" t="str">
        <f ca="1">IFERROR(__xludf.DUMMYFUNCTION("IFERROR(HEX2DEC(REGEXEXTRACT($C441, G$4)), ""&lt;&gt;"")"),"&lt;&gt;")</f>
        <v>&lt;&gt;</v>
      </c>
      <c r="H441" s="7"/>
      <c r="I441" s="7" t="str">
        <f ca="1">IFERROR(__xludf.DUMMYFUNCTION("IFERROR(TEXT((REGEXEXTRACT($C441, I$4)),""00""), ""&lt;&gt;"")"),"&lt;&gt;")</f>
        <v>&lt;&gt;</v>
      </c>
      <c r="J441" s="7" t="str">
        <f ca="1">IFERROR(__xludf.DUMMYFUNCTION("IFERROR(TEXT((REGEXEXTRACT($C441, J$4)),""00""), ""&lt;&gt;"")"),"&lt;&gt;")</f>
        <v>&lt;&gt;</v>
      </c>
      <c r="K441" s="7" t="str">
        <f ca="1">IFERROR(__xludf.DUMMYFUNCTION("IFERROR(TEXT((REGEXEXTRACT($C441, K$4)),""00""), ""&lt;&gt;"")"),"&lt;&gt;")</f>
        <v>&lt;&gt;</v>
      </c>
      <c r="L441" s="7" t="str">
        <f ca="1">IFERROR(__xludf.DUMMYFUNCTION("IFERROR(TEXT((REGEXEXTRACT($C441, L$4)),""00""), ""&lt;&gt;"")"),"&lt;&gt;")</f>
        <v>&lt;&gt;</v>
      </c>
      <c r="M441" s="7" t="str">
        <f ca="1">IFERROR(__xludf.DUMMYFUNCTION("IFERROR(TEXT((REGEXEXTRACT($C441, M$4)),""00""), ""&lt;&gt;"")"),"&lt;&gt;")</f>
        <v>&lt;&gt;</v>
      </c>
      <c r="N441" s="7" t="str">
        <f ca="1">IFERROR(__xludf.DUMMYFUNCTION("IFERROR(TEXT((REGEXEXTRACT($C441, N$4)),""00""), ""&lt;&gt;"")"),"&lt;&gt;")</f>
        <v>&lt;&gt;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x14ac:dyDescent="0.2">
      <c r="A442" s="7"/>
      <c r="B442" s="8" t="str">
        <f ca="1">IFERROR(__xludf.DUMMYFUNCTION("IFERROR(REGEXEXTRACT($A442, B$4), ""&lt;&gt;"")"),"&lt;&gt;")</f>
        <v>&lt;&gt;</v>
      </c>
      <c r="C442" s="7" t="str">
        <f ca="1">IFERROR(__xludf.DUMMYFUNCTION("IFERROR(REGEXEXTRACT($A442, C$4), ""&lt;&gt;"")"),"&lt;&gt;")</f>
        <v>&lt;&gt;</v>
      </c>
      <c r="D442" s="7"/>
      <c r="E442" s="7" t="str">
        <f ca="1">IFERROR(__xludf.DUMMYFUNCTION("IFERROR(REGEXEXTRACT($C442, E$4), ""&lt;&gt;"")"),"&lt;&gt;")</f>
        <v>&lt;&gt;</v>
      </c>
      <c r="F442" s="7" t="str">
        <f ca="1">IFERROR(__xludf.DUMMYFUNCTION("IFERROR(HEX2DEC(REGEXEXTRACT($C442, F$4)), ""&lt;&gt;"")"),"&lt;&gt;")</f>
        <v>&lt;&gt;</v>
      </c>
      <c r="G442" s="7" t="str">
        <f ca="1">IFERROR(__xludf.DUMMYFUNCTION("IFERROR(HEX2DEC(REGEXEXTRACT($C442, G$4)), ""&lt;&gt;"")"),"&lt;&gt;")</f>
        <v>&lt;&gt;</v>
      </c>
      <c r="H442" s="7"/>
      <c r="I442" s="7" t="str">
        <f ca="1">IFERROR(__xludf.DUMMYFUNCTION("IFERROR(TEXT((REGEXEXTRACT($C442, I$4)),""00""), ""&lt;&gt;"")"),"&lt;&gt;")</f>
        <v>&lt;&gt;</v>
      </c>
      <c r="J442" s="7" t="str">
        <f ca="1">IFERROR(__xludf.DUMMYFUNCTION("IFERROR(TEXT((REGEXEXTRACT($C442, J$4)),""00""), ""&lt;&gt;"")"),"&lt;&gt;")</f>
        <v>&lt;&gt;</v>
      </c>
      <c r="K442" s="7" t="str">
        <f ca="1">IFERROR(__xludf.DUMMYFUNCTION("IFERROR(TEXT((REGEXEXTRACT($C442, K$4)),""00""), ""&lt;&gt;"")"),"&lt;&gt;")</f>
        <v>&lt;&gt;</v>
      </c>
      <c r="L442" s="7" t="str">
        <f ca="1">IFERROR(__xludf.DUMMYFUNCTION("IFERROR(TEXT((REGEXEXTRACT($C442, L$4)),""00""), ""&lt;&gt;"")"),"&lt;&gt;")</f>
        <v>&lt;&gt;</v>
      </c>
      <c r="M442" s="7" t="str">
        <f ca="1">IFERROR(__xludf.DUMMYFUNCTION("IFERROR(TEXT((REGEXEXTRACT($C442, M$4)),""00""), ""&lt;&gt;"")"),"&lt;&gt;")</f>
        <v>&lt;&gt;</v>
      </c>
      <c r="N442" s="7" t="str">
        <f ca="1">IFERROR(__xludf.DUMMYFUNCTION("IFERROR(TEXT((REGEXEXTRACT($C442, N$4)),""00""), ""&lt;&gt;"")"),"&lt;&gt;")</f>
        <v>&lt;&gt;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x14ac:dyDescent="0.2">
      <c r="A443" s="7"/>
      <c r="B443" s="8" t="str">
        <f ca="1">IFERROR(__xludf.DUMMYFUNCTION("IFERROR(REGEXEXTRACT($A443, B$4), ""&lt;&gt;"")"),"&lt;&gt;")</f>
        <v>&lt;&gt;</v>
      </c>
      <c r="C443" s="7" t="str">
        <f ca="1">IFERROR(__xludf.DUMMYFUNCTION("IFERROR(REGEXEXTRACT($A443, C$4), ""&lt;&gt;"")"),"&lt;&gt;")</f>
        <v>&lt;&gt;</v>
      </c>
      <c r="D443" s="7"/>
      <c r="E443" s="7" t="str">
        <f ca="1">IFERROR(__xludf.DUMMYFUNCTION("IFERROR(REGEXEXTRACT($C443, E$4), ""&lt;&gt;"")"),"&lt;&gt;")</f>
        <v>&lt;&gt;</v>
      </c>
      <c r="F443" s="7" t="str">
        <f ca="1">IFERROR(__xludf.DUMMYFUNCTION("IFERROR(HEX2DEC(REGEXEXTRACT($C443, F$4)), ""&lt;&gt;"")"),"&lt;&gt;")</f>
        <v>&lt;&gt;</v>
      </c>
      <c r="G443" s="7" t="str">
        <f ca="1">IFERROR(__xludf.DUMMYFUNCTION("IFERROR(HEX2DEC(REGEXEXTRACT($C443, G$4)), ""&lt;&gt;"")"),"&lt;&gt;")</f>
        <v>&lt;&gt;</v>
      </c>
      <c r="H443" s="7"/>
      <c r="I443" s="7" t="str">
        <f ca="1">IFERROR(__xludf.DUMMYFUNCTION("IFERROR(TEXT((REGEXEXTRACT($C443, I$4)),""00""), ""&lt;&gt;"")"),"&lt;&gt;")</f>
        <v>&lt;&gt;</v>
      </c>
      <c r="J443" s="7" t="str">
        <f ca="1">IFERROR(__xludf.DUMMYFUNCTION("IFERROR(TEXT((REGEXEXTRACT($C443, J$4)),""00""), ""&lt;&gt;"")"),"&lt;&gt;")</f>
        <v>&lt;&gt;</v>
      </c>
      <c r="K443" s="7" t="str">
        <f ca="1">IFERROR(__xludf.DUMMYFUNCTION("IFERROR(TEXT((REGEXEXTRACT($C443, K$4)),""00""), ""&lt;&gt;"")"),"&lt;&gt;")</f>
        <v>&lt;&gt;</v>
      </c>
      <c r="L443" s="7" t="str">
        <f ca="1">IFERROR(__xludf.DUMMYFUNCTION("IFERROR(TEXT((REGEXEXTRACT($C443, L$4)),""00""), ""&lt;&gt;"")"),"&lt;&gt;")</f>
        <v>&lt;&gt;</v>
      </c>
      <c r="M443" s="7" t="str">
        <f ca="1">IFERROR(__xludf.DUMMYFUNCTION("IFERROR(TEXT((REGEXEXTRACT($C443, M$4)),""00""), ""&lt;&gt;"")"),"&lt;&gt;")</f>
        <v>&lt;&gt;</v>
      </c>
      <c r="N443" s="7" t="str">
        <f ca="1">IFERROR(__xludf.DUMMYFUNCTION("IFERROR(TEXT((REGEXEXTRACT($C443, N$4)),""00""), ""&lt;&gt;"")"),"&lt;&gt;")</f>
        <v>&lt;&gt;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x14ac:dyDescent="0.2">
      <c r="A444" s="7"/>
      <c r="B444" s="8" t="str">
        <f ca="1">IFERROR(__xludf.DUMMYFUNCTION("IFERROR(REGEXEXTRACT($A444, B$4), ""&lt;&gt;"")"),"&lt;&gt;")</f>
        <v>&lt;&gt;</v>
      </c>
      <c r="C444" s="7" t="str">
        <f ca="1">IFERROR(__xludf.DUMMYFUNCTION("IFERROR(REGEXEXTRACT($A444, C$4), ""&lt;&gt;"")"),"&lt;&gt;")</f>
        <v>&lt;&gt;</v>
      </c>
      <c r="D444" s="7"/>
      <c r="E444" s="7" t="str">
        <f ca="1">IFERROR(__xludf.DUMMYFUNCTION("IFERROR(REGEXEXTRACT($C444, E$4), ""&lt;&gt;"")"),"&lt;&gt;")</f>
        <v>&lt;&gt;</v>
      </c>
      <c r="F444" s="7" t="str">
        <f ca="1">IFERROR(__xludf.DUMMYFUNCTION("IFERROR(HEX2DEC(REGEXEXTRACT($C444, F$4)), ""&lt;&gt;"")"),"&lt;&gt;")</f>
        <v>&lt;&gt;</v>
      </c>
      <c r="G444" s="7" t="str">
        <f ca="1">IFERROR(__xludf.DUMMYFUNCTION("IFERROR(HEX2DEC(REGEXEXTRACT($C444, G$4)), ""&lt;&gt;"")"),"&lt;&gt;")</f>
        <v>&lt;&gt;</v>
      </c>
      <c r="H444" s="7"/>
      <c r="I444" s="7" t="str">
        <f ca="1">IFERROR(__xludf.DUMMYFUNCTION("IFERROR(TEXT((REGEXEXTRACT($C444, I$4)),""00""), ""&lt;&gt;"")"),"&lt;&gt;")</f>
        <v>&lt;&gt;</v>
      </c>
      <c r="J444" s="7" t="str">
        <f ca="1">IFERROR(__xludf.DUMMYFUNCTION("IFERROR(TEXT((REGEXEXTRACT($C444, J$4)),""00""), ""&lt;&gt;"")"),"&lt;&gt;")</f>
        <v>&lt;&gt;</v>
      </c>
      <c r="K444" s="7" t="str">
        <f ca="1">IFERROR(__xludf.DUMMYFUNCTION("IFERROR(TEXT((REGEXEXTRACT($C444, K$4)),""00""), ""&lt;&gt;"")"),"&lt;&gt;")</f>
        <v>&lt;&gt;</v>
      </c>
      <c r="L444" s="7" t="str">
        <f ca="1">IFERROR(__xludf.DUMMYFUNCTION("IFERROR(TEXT((REGEXEXTRACT($C444, L$4)),""00""), ""&lt;&gt;"")"),"&lt;&gt;")</f>
        <v>&lt;&gt;</v>
      </c>
      <c r="M444" s="7" t="str">
        <f ca="1">IFERROR(__xludf.DUMMYFUNCTION("IFERROR(TEXT((REGEXEXTRACT($C444, M$4)),""00""), ""&lt;&gt;"")"),"&lt;&gt;")</f>
        <v>&lt;&gt;</v>
      </c>
      <c r="N444" s="7" t="str">
        <f ca="1">IFERROR(__xludf.DUMMYFUNCTION("IFERROR(TEXT((REGEXEXTRACT($C444, N$4)),""00""), ""&lt;&gt;"")"),"&lt;&gt;")</f>
        <v>&lt;&gt;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x14ac:dyDescent="0.2">
      <c r="A445" s="7"/>
      <c r="B445" s="8" t="str">
        <f ca="1">IFERROR(__xludf.DUMMYFUNCTION("IFERROR(REGEXEXTRACT($A445, B$4), ""&lt;&gt;"")"),"&lt;&gt;")</f>
        <v>&lt;&gt;</v>
      </c>
      <c r="C445" s="7" t="str">
        <f ca="1">IFERROR(__xludf.DUMMYFUNCTION("IFERROR(REGEXEXTRACT($A445, C$4), ""&lt;&gt;"")"),"&lt;&gt;")</f>
        <v>&lt;&gt;</v>
      </c>
      <c r="D445" s="7"/>
      <c r="E445" s="7" t="str">
        <f ca="1">IFERROR(__xludf.DUMMYFUNCTION("IFERROR(REGEXEXTRACT($C445, E$4), ""&lt;&gt;"")"),"&lt;&gt;")</f>
        <v>&lt;&gt;</v>
      </c>
      <c r="F445" s="7" t="str">
        <f ca="1">IFERROR(__xludf.DUMMYFUNCTION("IFERROR(HEX2DEC(REGEXEXTRACT($C445, F$4)), ""&lt;&gt;"")"),"&lt;&gt;")</f>
        <v>&lt;&gt;</v>
      </c>
      <c r="G445" s="7" t="str">
        <f ca="1">IFERROR(__xludf.DUMMYFUNCTION("IFERROR(HEX2DEC(REGEXEXTRACT($C445, G$4)), ""&lt;&gt;"")"),"&lt;&gt;")</f>
        <v>&lt;&gt;</v>
      </c>
      <c r="H445" s="7"/>
      <c r="I445" s="7" t="str">
        <f ca="1">IFERROR(__xludf.DUMMYFUNCTION("IFERROR(TEXT((REGEXEXTRACT($C445, I$4)),""00""), ""&lt;&gt;"")"),"&lt;&gt;")</f>
        <v>&lt;&gt;</v>
      </c>
      <c r="J445" s="7" t="str">
        <f ca="1">IFERROR(__xludf.DUMMYFUNCTION("IFERROR(TEXT((REGEXEXTRACT($C445, J$4)),""00""), ""&lt;&gt;"")"),"&lt;&gt;")</f>
        <v>&lt;&gt;</v>
      </c>
      <c r="K445" s="7" t="str">
        <f ca="1">IFERROR(__xludf.DUMMYFUNCTION("IFERROR(TEXT((REGEXEXTRACT($C445, K$4)),""00""), ""&lt;&gt;"")"),"&lt;&gt;")</f>
        <v>&lt;&gt;</v>
      </c>
      <c r="L445" s="7" t="str">
        <f ca="1">IFERROR(__xludf.DUMMYFUNCTION("IFERROR(TEXT((REGEXEXTRACT($C445, L$4)),""00""), ""&lt;&gt;"")"),"&lt;&gt;")</f>
        <v>&lt;&gt;</v>
      </c>
      <c r="M445" s="7" t="str">
        <f ca="1">IFERROR(__xludf.DUMMYFUNCTION("IFERROR(TEXT((REGEXEXTRACT($C445, M$4)),""00""), ""&lt;&gt;"")"),"&lt;&gt;")</f>
        <v>&lt;&gt;</v>
      </c>
      <c r="N445" s="7" t="str">
        <f ca="1">IFERROR(__xludf.DUMMYFUNCTION("IFERROR(TEXT((REGEXEXTRACT($C445, N$4)),""00""), ""&lt;&gt;"")"),"&lt;&gt;")</f>
        <v>&lt;&gt;</v>
      </c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x14ac:dyDescent="0.2">
      <c r="A446" s="7"/>
      <c r="B446" s="8" t="str">
        <f ca="1">IFERROR(__xludf.DUMMYFUNCTION("IFERROR(REGEXEXTRACT($A446, B$4), ""&lt;&gt;"")"),"&lt;&gt;")</f>
        <v>&lt;&gt;</v>
      </c>
      <c r="C446" s="7" t="str">
        <f ca="1">IFERROR(__xludf.DUMMYFUNCTION("IFERROR(REGEXEXTRACT($A446, C$4), ""&lt;&gt;"")"),"&lt;&gt;")</f>
        <v>&lt;&gt;</v>
      </c>
      <c r="D446" s="7"/>
      <c r="E446" s="7" t="str">
        <f ca="1">IFERROR(__xludf.DUMMYFUNCTION("IFERROR(REGEXEXTRACT($C446, E$4), ""&lt;&gt;"")"),"&lt;&gt;")</f>
        <v>&lt;&gt;</v>
      </c>
      <c r="F446" s="7" t="str">
        <f ca="1">IFERROR(__xludf.DUMMYFUNCTION("IFERROR(HEX2DEC(REGEXEXTRACT($C446, F$4)), ""&lt;&gt;"")"),"&lt;&gt;")</f>
        <v>&lt;&gt;</v>
      </c>
      <c r="G446" s="7" t="str">
        <f ca="1">IFERROR(__xludf.DUMMYFUNCTION("IFERROR(HEX2DEC(REGEXEXTRACT($C446, G$4)), ""&lt;&gt;"")"),"&lt;&gt;")</f>
        <v>&lt;&gt;</v>
      </c>
      <c r="H446" s="7"/>
      <c r="I446" s="7" t="str">
        <f ca="1">IFERROR(__xludf.DUMMYFUNCTION("IFERROR(TEXT((REGEXEXTRACT($C446, I$4)),""00""), ""&lt;&gt;"")"),"&lt;&gt;")</f>
        <v>&lt;&gt;</v>
      </c>
      <c r="J446" s="7" t="str">
        <f ca="1">IFERROR(__xludf.DUMMYFUNCTION("IFERROR(TEXT((REGEXEXTRACT($C446, J$4)),""00""), ""&lt;&gt;"")"),"&lt;&gt;")</f>
        <v>&lt;&gt;</v>
      </c>
      <c r="K446" s="7" t="str">
        <f ca="1">IFERROR(__xludf.DUMMYFUNCTION("IFERROR(TEXT((REGEXEXTRACT($C446, K$4)),""00""), ""&lt;&gt;"")"),"&lt;&gt;")</f>
        <v>&lt;&gt;</v>
      </c>
      <c r="L446" s="7" t="str">
        <f ca="1">IFERROR(__xludf.DUMMYFUNCTION("IFERROR(TEXT((REGEXEXTRACT($C446, L$4)),""00""), ""&lt;&gt;"")"),"&lt;&gt;")</f>
        <v>&lt;&gt;</v>
      </c>
      <c r="M446" s="7" t="str">
        <f ca="1">IFERROR(__xludf.DUMMYFUNCTION("IFERROR(TEXT((REGEXEXTRACT($C446, M$4)),""00""), ""&lt;&gt;"")"),"&lt;&gt;")</f>
        <v>&lt;&gt;</v>
      </c>
      <c r="N446" s="7" t="str">
        <f ca="1">IFERROR(__xludf.DUMMYFUNCTION("IFERROR(TEXT((REGEXEXTRACT($C446, N$4)),""00""), ""&lt;&gt;"")"),"&lt;&gt;")</f>
        <v>&lt;&gt;</v>
      </c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x14ac:dyDescent="0.2">
      <c r="A447" s="7"/>
      <c r="B447" s="8" t="str">
        <f ca="1">IFERROR(__xludf.DUMMYFUNCTION("IFERROR(REGEXEXTRACT($A447, B$4), ""&lt;&gt;"")"),"&lt;&gt;")</f>
        <v>&lt;&gt;</v>
      </c>
      <c r="C447" s="7" t="str">
        <f ca="1">IFERROR(__xludf.DUMMYFUNCTION("IFERROR(REGEXEXTRACT($A447, C$4), ""&lt;&gt;"")"),"&lt;&gt;")</f>
        <v>&lt;&gt;</v>
      </c>
      <c r="D447" s="7"/>
      <c r="E447" s="7" t="str">
        <f ca="1">IFERROR(__xludf.DUMMYFUNCTION("IFERROR(REGEXEXTRACT($C447, E$4), ""&lt;&gt;"")"),"&lt;&gt;")</f>
        <v>&lt;&gt;</v>
      </c>
      <c r="F447" s="7" t="str">
        <f ca="1">IFERROR(__xludf.DUMMYFUNCTION("IFERROR(HEX2DEC(REGEXEXTRACT($C447, F$4)), ""&lt;&gt;"")"),"&lt;&gt;")</f>
        <v>&lt;&gt;</v>
      </c>
      <c r="G447" s="7" t="str">
        <f ca="1">IFERROR(__xludf.DUMMYFUNCTION("IFERROR(HEX2DEC(REGEXEXTRACT($C447, G$4)), ""&lt;&gt;"")"),"&lt;&gt;")</f>
        <v>&lt;&gt;</v>
      </c>
      <c r="H447" s="7"/>
      <c r="I447" s="7" t="str">
        <f ca="1">IFERROR(__xludf.DUMMYFUNCTION("IFERROR(TEXT((REGEXEXTRACT($C447, I$4)),""00""), ""&lt;&gt;"")"),"&lt;&gt;")</f>
        <v>&lt;&gt;</v>
      </c>
      <c r="J447" s="7" t="str">
        <f ca="1">IFERROR(__xludf.DUMMYFUNCTION("IFERROR(TEXT((REGEXEXTRACT($C447, J$4)),""00""), ""&lt;&gt;"")"),"&lt;&gt;")</f>
        <v>&lt;&gt;</v>
      </c>
      <c r="K447" s="7" t="str">
        <f ca="1">IFERROR(__xludf.DUMMYFUNCTION("IFERROR(TEXT((REGEXEXTRACT($C447, K$4)),""00""), ""&lt;&gt;"")"),"&lt;&gt;")</f>
        <v>&lt;&gt;</v>
      </c>
      <c r="L447" s="7" t="str">
        <f ca="1">IFERROR(__xludf.DUMMYFUNCTION("IFERROR(TEXT((REGEXEXTRACT($C447, L$4)),""00""), ""&lt;&gt;"")"),"&lt;&gt;")</f>
        <v>&lt;&gt;</v>
      </c>
      <c r="M447" s="7" t="str">
        <f ca="1">IFERROR(__xludf.DUMMYFUNCTION("IFERROR(TEXT((REGEXEXTRACT($C447, M$4)),""00""), ""&lt;&gt;"")"),"&lt;&gt;")</f>
        <v>&lt;&gt;</v>
      </c>
      <c r="N447" s="7" t="str">
        <f ca="1">IFERROR(__xludf.DUMMYFUNCTION("IFERROR(TEXT((REGEXEXTRACT($C447, N$4)),""00""), ""&lt;&gt;"")"),"&lt;&gt;")</f>
        <v>&lt;&gt;</v>
      </c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x14ac:dyDescent="0.2">
      <c r="A448" s="7"/>
      <c r="B448" s="8" t="str">
        <f ca="1">IFERROR(__xludf.DUMMYFUNCTION("IFERROR(REGEXEXTRACT($A448, B$4), ""&lt;&gt;"")"),"&lt;&gt;")</f>
        <v>&lt;&gt;</v>
      </c>
      <c r="C448" s="7" t="str">
        <f ca="1">IFERROR(__xludf.DUMMYFUNCTION("IFERROR(REGEXEXTRACT($A448, C$4), ""&lt;&gt;"")"),"&lt;&gt;")</f>
        <v>&lt;&gt;</v>
      </c>
      <c r="D448" s="7"/>
      <c r="E448" s="7" t="str">
        <f ca="1">IFERROR(__xludf.DUMMYFUNCTION("IFERROR(REGEXEXTRACT($C448, E$4), ""&lt;&gt;"")"),"&lt;&gt;")</f>
        <v>&lt;&gt;</v>
      </c>
      <c r="F448" s="7" t="str">
        <f ca="1">IFERROR(__xludf.DUMMYFUNCTION("IFERROR(HEX2DEC(REGEXEXTRACT($C448, F$4)), ""&lt;&gt;"")"),"&lt;&gt;")</f>
        <v>&lt;&gt;</v>
      </c>
      <c r="G448" s="7" t="str">
        <f ca="1">IFERROR(__xludf.DUMMYFUNCTION("IFERROR(HEX2DEC(REGEXEXTRACT($C448, G$4)), ""&lt;&gt;"")"),"&lt;&gt;")</f>
        <v>&lt;&gt;</v>
      </c>
      <c r="H448" s="7"/>
      <c r="I448" s="7" t="str">
        <f ca="1">IFERROR(__xludf.DUMMYFUNCTION("IFERROR(TEXT((REGEXEXTRACT($C448, I$4)),""00""), ""&lt;&gt;"")"),"&lt;&gt;")</f>
        <v>&lt;&gt;</v>
      </c>
      <c r="J448" s="7" t="str">
        <f ca="1">IFERROR(__xludf.DUMMYFUNCTION("IFERROR(TEXT((REGEXEXTRACT($C448, J$4)),""00""), ""&lt;&gt;"")"),"&lt;&gt;")</f>
        <v>&lt;&gt;</v>
      </c>
      <c r="K448" s="7" t="str">
        <f ca="1">IFERROR(__xludf.DUMMYFUNCTION("IFERROR(TEXT((REGEXEXTRACT($C448, K$4)),""00""), ""&lt;&gt;"")"),"&lt;&gt;")</f>
        <v>&lt;&gt;</v>
      </c>
      <c r="L448" s="7" t="str">
        <f ca="1">IFERROR(__xludf.DUMMYFUNCTION("IFERROR(TEXT((REGEXEXTRACT($C448, L$4)),""00""), ""&lt;&gt;"")"),"&lt;&gt;")</f>
        <v>&lt;&gt;</v>
      </c>
      <c r="M448" s="7" t="str">
        <f ca="1">IFERROR(__xludf.DUMMYFUNCTION("IFERROR(TEXT((REGEXEXTRACT($C448, M$4)),""00""), ""&lt;&gt;"")"),"&lt;&gt;")</f>
        <v>&lt;&gt;</v>
      </c>
      <c r="N448" s="7" t="str">
        <f ca="1">IFERROR(__xludf.DUMMYFUNCTION("IFERROR(TEXT((REGEXEXTRACT($C448, N$4)),""00""), ""&lt;&gt;"")"),"&lt;&gt;")</f>
        <v>&lt;&gt;</v>
      </c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x14ac:dyDescent="0.2">
      <c r="A449" s="7"/>
      <c r="B449" s="8" t="str">
        <f ca="1">IFERROR(__xludf.DUMMYFUNCTION("IFERROR(REGEXEXTRACT($A449, B$4), ""&lt;&gt;"")"),"&lt;&gt;")</f>
        <v>&lt;&gt;</v>
      </c>
      <c r="C449" s="7" t="str">
        <f ca="1">IFERROR(__xludf.DUMMYFUNCTION("IFERROR(REGEXEXTRACT($A449, C$4), ""&lt;&gt;"")"),"&lt;&gt;")</f>
        <v>&lt;&gt;</v>
      </c>
      <c r="D449" s="7"/>
      <c r="E449" s="7" t="str">
        <f ca="1">IFERROR(__xludf.DUMMYFUNCTION("IFERROR(REGEXEXTRACT($C449, E$4), ""&lt;&gt;"")"),"&lt;&gt;")</f>
        <v>&lt;&gt;</v>
      </c>
      <c r="F449" s="7" t="str">
        <f ca="1">IFERROR(__xludf.DUMMYFUNCTION("IFERROR(HEX2DEC(REGEXEXTRACT($C449, F$4)), ""&lt;&gt;"")"),"&lt;&gt;")</f>
        <v>&lt;&gt;</v>
      </c>
      <c r="G449" s="7" t="str">
        <f ca="1">IFERROR(__xludf.DUMMYFUNCTION("IFERROR(HEX2DEC(REGEXEXTRACT($C449, G$4)), ""&lt;&gt;"")"),"&lt;&gt;")</f>
        <v>&lt;&gt;</v>
      </c>
      <c r="H449" s="7"/>
      <c r="I449" s="7" t="str">
        <f ca="1">IFERROR(__xludf.DUMMYFUNCTION("IFERROR(TEXT((REGEXEXTRACT($C449, I$4)),""00""), ""&lt;&gt;"")"),"&lt;&gt;")</f>
        <v>&lt;&gt;</v>
      </c>
      <c r="J449" s="7" t="str">
        <f ca="1">IFERROR(__xludf.DUMMYFUNCTION("IFERROR(TEXT((REGEXEXTRACT($C449, J$4)),""00""), ""&lt;&gt;"")"),"&lt;&gt;")</f>
        <v>&lt;&gt;</v>
      </c>
      <c r="K449" s="7" t="str">
        <f ca="1">IFERROR(__xludf.DUMMYFUNCTION("IFERROR(TEXT((REGEXEXTRACT($C449, K$4)),""00""), ""&lt;&gt;"")"),"&lt;&gt;")</f>
        <v>&lt;&gt;</v>
      </c>
      <c r="L449" s="7" t="str">
        <f ca="1">IFERROR(__xludf.DUMMYFUNCTION("IFERROR(TEXT((REGEXEXTRACT($C449, L$4)),""00""), ""&lt;&gt;"")"),"&lt;&gt;")</f>
        <v>&lt;&gt;</v>
      </c>
      <c r="M449" s="7" t="str">
        <f ca="1">IFERROR(__xludf.DUMMYFUNCTION("IFERROR(TEXT((REGEXEXTRACT($C449, M$4)),""00""), ""&lt;&gt;"")"),"&lt;&gt;")</f>
        <v>&lt;&gt;</v>
      </c>
      <c r="N449" s="7" t="str">
        <f ca="1">IFERROR(__xludf.DUMMYFUNCTION("IFERROR(TEXT((REGEXEXTRACT($C449, N$4)),""00""), ""&lt;&gt;"")"),"&lt;&gt;")</f>
        <v>&lt;&gt;</v>
      </c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x14ac:dyDescent="0.2">
      <c r="A450" s="7"/>
      <c r="B450" s="8" t="str">
        <f ca="1">IFERROR(__xludf.DUMMYFUNCTION("IFERROR(REGEXEXTRACT($A450, B$4), ""&lt;&gt;"")"),"&lt;&gt;")</f>
        <v>&lt;&gt;</v>
      </c>
      <c r="C450" s="7" t="str">
        <f ca="1">IFERROR(__xludf.DUMMYFUNCTION("IFERROR(REGEXEXTRACT($A450, C$4), ""&lt;&gt;"")"),"&lt;&gt;")</f>
        <v>&lt;&gt;</v>
      </c>
      <c r="D450" s="7"/>
      <c r="E450" s="7" t="str">
        <f ca="1">IFERROR(__xludf.DUMMYFUNCTION("IFERROR(REGEXEXTRACT($C450, E$4), ""&lt;&gt;"")"),"&lt;&gt;")</f>
        <v>&lt;&gt;</v>
      </c>
      <c r="F450" s="7" t="str">
        <f ca="1">IFERROR(__xludf.DUMMYFUNCTION("IFERROR(HEX2DEC(REGEXEXTRACT($C450, F$4)), ""&lt;&gt;"")"),"&lt;&gt;")</f>
        <v>&lt;&gt;</v>
      </c>
      <c r="G450" s="7" t="str">
        <f ca="1">IFERROR(__xludf.DUMMYFUNCTION("IFERROR(HEX2DEC(REGEXEXTRACT($C450, G$4)), ""&lt;&gt;"")"),"&lt;&gt;")</f>
        <v>&lt;&gt;</v>
      </c>
      <c r="H450" s="7"/>
      <c r="I450" s="7" t="str">
        <f ca="1">IFERROR(__xludf.DUMMYFUNCTION("IFERROR(TEXT((REGEXEXTRACT($C450, I$4)),""00""), ""&lt;&gt;"")"),"&lt;&gt;")</f>
        <v>&lt;&gt;</v>
      </c>
      <c r="J450" s="7" t="str">
        <f ca="1">IFERROR(__xludf.DUMMYFUNCTION("IFERROR(TEXT((REGEXEXTRACT($C450, J$4)),""00""), ""&lt;&gt;"")"),"&lt;&gt;")</f>
        <v>&lt;&gt;</v>
      </c>
      <c r="K450" s="7" t="str">
        <f ca="1">IFERROR(__xludf.DUMMYFUNCTION("IFERROR(TEXT((REGEXEXTRACT($C450, K$4)),""00""), ""&lt;&gt;"")"),"&lt;&gt;")</f>
        <v>&lt;&gt;</v>
      </c>
      <c r="L450" s="7" t="str">
        <f ca="1">IFERROR(__xludf.DUMMYFUNCTION("IFERROR(TEXT((REGEXEXTRACT($C450, L$4)),""00""), ""&lt;&gt;"")"),"&lt;&gt;")</f>
        <v>&lt;&gt;</v>
      </c>
      <c r="M450" s="7" t="str">
        <f ca="1">IFERROR(__xludf.DUMMYFUNCTION("IFERROR(TEXT((REGEXEXTRACT($C450, M$4)),""00""), ""&lt;&gt;"")"),"&lt;&gt;")</f>
        <v>&lt;&gt;</v>
      </c>
      <c r="N450" s="7" t="str">
        <f ca="1">IFERROR(__xludf.DUMMYFUNCTION("IFERROR(TEXT((REGEXEXTRACT($C450, N$4)),""00""), ""&lt;&gt;"")"),"&lt;&gt;")</f>
        <v>&lt;&gt;</v>
      </c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x14ac:dyDescent="0.2">
      <c r="A451" s="7"/>
      <c r="B451" s="8" t="str">
        <f ca="1">IFERROR(__xludf.DUMMYFUNCTION("IFERROR(REGEXEXTRACT($A451, B$4), ""&lt;&gt;"")"),"&lt;&gt;")</f>
        <v>&lt;&gt;</v>
      </c>
      <c r="C451" s="7" t="str">
        <f ca="1">IFERROR(__xludf.DUMMYFUNCTION("IFERROR(REGEXEXTRACT($A451, C$4), ""&lt;&gt;"")"),"&lt;&gt;")</f>
        <v>&lt;&gt;</v>
      </c>
      <c r="D451" s="7"/>
      <c r="E451" s="7" t="str">
        <f ca="1">IFERROR(__xludf.DUMMYFUNCTION("IFERROR(REGEXEXTRACT($C451, E$4), ""&lt;&gt;"")"),"&lt;&gt;")</f>
        <v>&lt;&gt;</v>
      </c>
      <c r="F451" s="7" t="str">
        <f ca="1">IFERROR(__xludf.DUMMYFUNCTION("IFERROR(HEX2DEC(REGEXEXTRACT($C451, F$4)), ""&lt;&gt;"")"),"&lt;&gt;")</f>
        <v>&lt;&gt;</v>
      </c>
      <c r="G451" s="7" t="str">
        <f ca="1">IFERROR(__xludf.DUMMYFUNCTION("IFERROR(HEX2DEC(REGEXEXTRACT($C451, G$4)), ""&lt;&gt;"")"),"&lt;&gt;")</f>
        <v>&lt;&gt;</v>
      </c>
      <c r="H451" s="7"/>
      <c r="I451" s="7" t="str">
        <f ca="1">IFERROR(__xludf.DUMMYFUNCTION("IFERROR(TEXT((REGEXEXTRACT($C451, I$4)),""00""), ""&lt;&gt;"")"),"&lt;&gt;")</f>
        <v>&lt;&gt;</v>
      </c>
      <c r="J451" s="7" t="str">
        <f ca="1">IFERROR(__xludf.DUMMYFUNCTION("IFERROR(TEXT((REGEXEXTRACT($C451, J$4)),""00""), ""&lt;&gt;"")"),"&lt;&gt;")</f>
        <v>&lt;&gt;</v>
      </c>
      <c r="K451" s="7" t="str">
        <f ca="1">IFERROR(__xludf.DUMMYFUNCTION("IFERROR(TEXT((REGEXEXTRACT($C451, K$4)),""00""), ""&lt;&gt;"")"),"&lt;&gt;")</f>
        <v>&lt;&gt;</v>
      </c>
      <c r="L451" s="7" t="str">
        <f ca="1">IFERROR(__xludf.DUMMYFUNCTION("IFERROR(TEXT((REGEXEXTRACT($C451, L$4)),""00""), ""&lt;&gt;"")"),"&lt;&gt;")</f>
        <v>&lt;&gt;</v>
      </c>
      <c r="M451" s="7" t="str">
        <f ca="1">IFERROR(__xludf.DUMMYFUNCTION("IFERROR(TEXT((REGEXEXTRACT($C451, M$4)),""00""), ""&lt;&gt;"")"),"&lt;&gt;")</f>
        <v>&lt;&gt;</v>
      </c>
      <c r="N451" s="7" t="str">
        <f ca="1">IFERROR(__xludf.DUMMYFUNCTION("IFERROR(TEXT((REGEXEXTRACT($C451, N$4)),""00""), ""&lt;&gt;"")"),"&lt;&gt;")</f>
        <v>&lt;&gt;</v>
      </c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x14ac:dyDescent="0.2">
      <c r="A452" s="7"/>
      <c r="B452" s="8" t="str">
        <f ca="1">IFERROR(__xludf.DUMMYFUNCTION("IFERROR(REGEXEXTRACT($A452, B$4), ""&lt;&gt;"")"),"&lt;&gt;")</f>
        <v>&lt;&gt;</v>
      </c>
      <c r="C452" s="7" t="str">
        <f ca="1">IFERROR(__xludf.DUMMYFUNCTION("IFERROR(REGEXEXTRACT($A452, C$4), ""&lt;&gt;"")"),"&lt;&gt;")</f>
        <v>&lt;&gt;</v>
      </c>
      <c r="D452" s="7"/>
      <c r="E452" s="7" t="str">
        <f ca="1">IFERROR(__xludf.DUMMYFUNCTION("IFERROR(REGEXEXTRACT($C452, E$4), ""&lt;&gt;"")"),"&lt;&gt;")</f>
        <v>&lt;&gt;</v>
      </c>
      <c r="F452" s="7" t="str">
        <f ca="1">IFERROR(__xludf.DUMMYFUNCTION("IFERROR(HEX2DEC(REGEXEXTRACT($C452, F$4)), ""&lt;&gt;"")"),"&lt;&gt;")</f>
        <v>&lt;&gt;</v>
      </c>
      <c r="G452" s="7" t="str">
        <f ca="1">IFERROR(__xludf.DUMMYFUNCTION("IFERROR(HEX2DEC(REGEXEXTRACT($C452, G$4)), ""&lt;&gt;"")"),"&lt;&gt;")</f>
        <v>&lt;&gt;</v>
      </c>
      <c r="H452" s="7"/>
      <c r="I452" s="7" t="str">
        <f ca="1">IFERROR(__xludf.DUMMYFUNCTION("IFERROR(TEXT((REGEXEXTRACT($C452, I$4)),""00""), ""&lt;&gt;"")"),"&lt;&gt;")</f>
        <v>&lt;&gt;</v>
      </c>
      <c r="J452" s="7" t="str">
        <f ca="1">IFERROR(__xludf.DUMMYFUNCTION("IFERROR(TEXT((REGEXEXTRACT($C452, J$4)),""00""), ""&lt;&gt;"")"),"&lt;&gt;")</f>
        <v>&lt;&gt;</v>
      </c>
      <c r="K452" s="7" t="str">
        <f ca="1">IFERROR(__xludf.DUMMYFUNCTION("IFERROR(TEXT((REGEXEXTRACT($C452, K$4)),""00""), ""&lt;&gt;"")"),"&lt;&gt;")</f>
        <v>&lt;&gt;</v>
      </c>
      <c r="L452" s="7" t="str">
        <f ca="1">IFERROR(__xludf.DUMMYFUNCTION("IFERROR(TEXT((REGEXEXTRACT($C452, L$4)),""00""), ""&lt;&gt;"")"),"&lt;&gt;")</f>
        <v>&lt;&gt;</v>
      </c>
      <c r="M452" s="7" t="str">
        <f ca="1">IFERROR(__xludf.DUMMYFUNCTION("IFERROR(TEXT((REGEXEXTRACT($C452, M$4)),""00""), ""&lt;&gt;"")"),"&lt;&gt;")</f>
        <v>&lt;&gt;</v>
      </c>
      <c r="N452" s="7" t="str">
        <f ca="1">IFERROR(__xludf.DUMMYFUNCTION("IFERROR(TEXT((REGEXEXTRACT($C452, N$4)),""00""), ""&lt;&gt;"")"),"&lt;&gt;")</f>
        <v>&lt;&gt;</v>
      </c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x14ac:dyDescent="0.2">
      <c r="A453" s="7"/>
      <c r="B453" s="8" t="str">
        <f ca="1">IFERROR(__xludf.DUMMYFUNCTION("IFERROR(REGEXEXTRACT($A453, B$4), ""&lt;&gt;"")"),"&lt;&gt;")</f>
        <v>&lt;&gt;</v>
      </c>
      <c r="C453" s="7" t="str">
        <f ca="1">IFERROR(__xludf.DUMMYFUNCTION("IFERROR(REGEXEXTRACT($A453, C$4), ""&lt;&gt;"")"),"&lt;&gt;")</f>
        <v>&lt;&gt;</v>
      </c>
      <c r="D453" s="7"/>
      <c r="E453" s="7" t="str">
        <f ca="1">IFERROR(__xludf.DUMMYFUNCTION("IFERROR(REGEXEXTRACT($C453, E$4), ""&lt;&gt;"")"),"&lt;&gt;")</f>
        <v>&lt;&gt;</v>
      </c>
      <c r="F453" s="7" t="str">
        <f ca="1">IFERROR(__xludf.DUMMYFUNCTION("IFERROR(HEX2DEC(REGEXEXTRACT($C453, F$4)), ""&lt;&gt;"")"),"&lt;&gt;")</f>
        <v>&lt;&gt;</v>
      </c>
      <c r="G453" s="7" t="str">
        <f ca="1">IFERROR(__xludf.DUMMYFUNCTION("IFERROR(HEX2DEC(REGEXEXTRACT($C453, G$4)), ""&lt;&gt;"")"),"&lt;&gt;")</f>
        <v>&lt;&gt;</v>
      </c>
      <c r="H453" s="7"/>
      <c r="I453" s="7" t="str">
        <f ca="1">IFERROR(__xludf.DUMMYFUNCTION("IFERROR(TEXT((REGEXEXTRACT($C453, I$4)),""00""), ""&lt;&gt;"")"),"&lt;&gt;")</f>
        <v>&lt;&gt;</v>
      </c>
      <c r="J453" s="7" t="str">
        <f ca="1">IFERROR(__xludf.DUMMYFUNCTION("IFERROR(TEXT((REGEXEXTRACT($C453, J$4)),""00""), ""&lt;&gt;"")"),"&lt;&gt;")</f>
        <v>&lt;&gt;</v>
      </c>
      <c r="K453" s="7" t="str">
        <f ca="1">IFERROR(__xludf.DUMMYFUNCTION("IFERROR(TEXT((REGEXEXTRACT($C453, K$4)),""00""), ""&lt;&gt;"")"),"&lt;&gt;")</f>
        <v>&lt;&gt;</v>
      </c>
      <c r="L453" s="7" t="str">
        <f ca="1">IFERROR(__xludf.DUMMYFUNCTION("IFERROR(TEXT((REGEXEXTRACT($C453, L$4)),""00""), ""&lt;&gt;"")"),"&lt;&gt;")</f>
        <v>&lt;&gt;</v>
      </c>
      <c r="M453" s="7" t="str">
        <f ca="1">IFERROR(__xludf.DUMMYFUNCTION("IFERROR(TEXT((REGEXEXTRACT($C453, M$4)),""00""), ""&lt;&gt;"")"),"&lt;&gt;")</f>
        <v>&lt;&gt;</v>
      </c>
      <c r="N453" s="7" t="str">
        <f ca="1">IFERROR(__xludf.DUMMYFUNCTION("IFERROR(TEXT((REGEXEXTRACT($C453, N$4)),""00""), ""&lt;&gt;"")"),"&lt;&gt;")</f>
        <v>&lt;&gt;</v>
      </c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x14ac:dyDescent="0.2">
      <c r="A454" s="7"/>
      <c r="B454" s="8" t="str">
        <f ca="1">IFERROR(__xludf.DUMMYFUNCTION("IFERROR(REGEXEXTRACT($A454, B$4), ""&lt;&gt;"")"),"&lt;&gt;")</f>
        <v>&lt;&gt;</v>
      </c>
      <c r="C454" s="7" t="str">
        <f ca="1">IFERROR(__xludf.DUMMYFUNCTION("IFERROR(REGEXEXTRACT($A454, C$4), ""&lt;&gt;"")"),"&lt;&gt;")</f>
        <v>&lt;&gt;</v>
      </c>
      <c r="D454" s="7"/>
      <c r="E454" s="7" t="str">
        <f ca="1">IFERROR(__xludf.DUMMYFUNCTION("IFERROR(REGEXEXTRACT($C454, E$4), ""&lt;&gt;"")"),"&lt;&gt;")</f>
        <v>&lt;&gt;</v>
      </c>
      <c r="F454" s="7" t="str">
        <f ca="1">IFERROR(__xludf.DUMMYFUNCTION("IFERROR(HEX2DEC(REGEXEXTRACT($C454, F$4)), ""&lt;&gt;"")"),"&lt;&gt;")</f>
        <v>&lt;&gt;</v>
      </c>
      <c r="G454" s="7" t="str">
        <f ca="1">IFERROR(__xludf.DUMMYFUNCTION("IFERROR(HEX2DEC(REGEXEXTRACT($C454, G$4)), ""&lt;&gt;"")"),"&lt;&gt;")</f>
        <v>&lt;&gt;</v>
      </c>
      <c r="H454" s="7"/>
      <c r="I454" s="7" t="str">
        <f ca="1">IFERROR(__xludf.DUMMYFUNCTION("IFERROR(TEXT((REGEXEXTRACT($C454, I$4)),""00""), ""&lt;&gt;"")"),"&lt;&gt;")</f>
        <v>&lt;&gt;</v>
      </c>
      <c r="J454" s="7" t="str">
        <f ca="1">IFERROR(__xludf.DUMMYFUNCTION("IFERROR(TEXT((REGEXEXTRACT($C454, J$4)),""00""), ""&lt;&gt;"")"),"&lt;&gt;")</f>
        <v>&lt;&gt;</v>
      </c>
      <c r="K454" s="7" t="str">
        <f ca="1">IFERROR(__xludf.DUMMYFUNCTION("IFERROR(TEXT((REGEXEXTRACT($C454, K$4)),""00""), ""&lt;&gt;"")"),"&lt;&gt;")</f>
        <v>&lt;&gt;</v>
      </c>
      <c r="L454" s="7" t="str">
        <f ca="1">IFERROR(__xludf.DUMMYFUNCTION("IFERROR(TEXT((REGEXEXTRACT($C454, L$4)),""00""), ""&lt;&gt;"")"),"&lt;&gt;")</f>
        <v>&lt;&gt;</v>
      </c>
      <c r="M454" s="7" t="str">
        <f ca="1">IFERROR(__xludf.DUMMYFUNCTION("IFERROR(TEXT((REGEXEXTRACT($C454, M$4)),""00""), ""&lt;&gt;"")"),"&lt;&gt;")</f>
        <v>&lt;&gt;</v>
      </c>
      <c r="N454" s="7" t="str">
        <f ca="1">IFERROR(__xludf.DUMMYFUNCTION("IFERROR(TEXT((REGEXEXTRACT($C454, N$4)),""00""), ""&lt;&gt;"")"),"&lt;&gt;")</f>
        <v>&lt;&gt;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x14ac:dyDescent="0.2">
      <c r="A455" s="7"/>
      <c r="B455" s="8" t="str">
        <f ca="1">IFERROR(__xludf.DUMMYFUNCTION("IFERROR(REGEXEXTRACT($A455, B$4), ""&lt;&gt;"")"),"&lt;&gt;")</f>
        <v>&lt;&gt;</v>
      </c>
      <c r="C455" s="7" t="str">
        <f ca="1">IFERROR(__xludf.DUMMYFUNCTION("IFERROR(REGEXEXTRACT($A455, C$4), ""&lt;&gt;"")"),"&lt;&gt;")</f>
        <v>&lt;&gt;</v>
      </c>
      <c r="D455" s="7"/>
      <c r="E455" s="7" t="str">
        <f ca="1">IFERROR(__xludf.DUMMYFUNCTION("IFERROR(REGEXEXTRACT($C455, E$4), ""&lt;&gt;"")"),"&lt;&gt;")</f>
        <v>&lt;&gt;</v>
      </c>
      <c r="F455" s="7" t="str">
        <f ca="1">IFERROR(__xludf.DUMMYFUNCTION("IFERROR(HEX2DEC(REGEXEXTRACT($C455, F$4)), ""&lt;&gt;"")"),"&lt;&gt;")</f>
        <v>&lt;&gt;</v>
      </c>
      <c r="G455" s="7" t="str">
        <f ca="1">IFERROR(__xludf.DUMMYFUNCTION("IFERROR(HEX2DEC(REGEXEXTRACT($C455, G$4)), ""&lt;&gt;"")"),"&lt;&gt;")</f>
        <v>&lt;&gt;</v>
      </c>
      <c r="H455" s="7"/>
      <c r="I455" s="7" t="str">
        <f ca="1">IFERROR(__xludf.DUMMYFUNCTION("IFERROR(TEXT((REGEXEXTRACT($C455, I$4)),""00""), ""&lt;&gt;"")"),"&lt;&gt;")</f>
        <v>&lt;&gt;</v>
      </c>
      <c r="J455" s="7" t="str">
        <f ca="1">IFERROR(__xludf.DUMMYFUNCTION("IFERROR(TEXT((REGEXEXTRACT($C455, J$4)),""00""), ""&lt;&gt;"")"),"&lt;&gt;")</f>
        <v>&lt;&gt;</v>
      </c>
      <c r="K455" s="7" t="str">
        <f ca="1">IFERROR(__xludf.DUMMYFUNCTION("IFERROR(TEXT((REGEXEXTRACT($C455, K$4)),""00""), ""&lt;&gt;"")"),"&lt;&gt;")</f>
        <v>&lt;&gt;</v>
      </c>
      <c r="L455" s="7" t="str">
        <f ca="1">IFERROR(__xludf.DUMMYFUNCTION("IFERROR(TEXT((REGEXEXTRACT($C455, L$4)),""00""), ""&lt;&gt;"")"),"&lt;&gt;")</f>
        <v>&lt;&gt;</v>
      </c>
      <c r="M455" s="7" t="str">
        <f ca="1">IFERROR(__xludf.DUMMYFUNCTION("IFERROR(TEXT((REGEXEXTRACT($C455, M$4)),""00""), ""&lt;&gt;"")"),"&lt;&gt;")</f>
        <v>&lt;&gt;</v>
      </c>
      <c r="N455" s="7" t="str">
        <f ca="1">IFERROR(__xludf.DUMMYFUNCTION("IFERROR(TEXT((REGEXEXTRACT($C455, N$4)),""00""), ""&lt;&gt;"")"),"&lt;&gt;")</f>
        <v>&lt;&gt;</v>
      </c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x14ac:dyDescent="0.2">
      <c r="A456" s="7"/>
      <c r="B456" s="8" t="str">
        <f ca="1">IFERROR(__xludf.DUMMYFUNCTION("IFERROR(REGEXEXTRACT($A456, B$4), ""&lt;&gt;"")"),"&lt;&gt;")</f>
        <v>&lt;&gt;</v>
      </c>
      <c r="C456" s="7" t="str">
        <f ca="1">IFERROR(__xludf.DUMMYFUNCTION("IFERROR(REGEXEXTRACT($A456, C$4), ""&lt;&gt;"")"),"&lt;&gt;")</f>
        <v>&lt;&gt;</v>
      </c>
      <c r="D456" s="7"/>
      <c r="E456" s="7" t="str">
        <f ca="1">IFERROR(__xludf.DUMMYFUNCTION("IFERROR(REGEXEXTRACT($C456, E$4), ""&lt;&gt;"")"),"&lt;&gt;")</f>
        <v>&lt;&gt;</v>
      </c>
      <c r="F456" s="7" t="str">
        <f ca="1">IFERROR(__xludf.DUMMYFUNCTION("IFERROR(HEX2DEC(REGEXEXTRACT($C456, F$4)), ""&lt;&gt;"")"),"&lt;&gt;")</f>
        <v>&lt;&gt;</v>
      </c>
      <c r="G456" s="7" t="str">
        <f ca="1">IFERROR(__xludf.DUMMYFUNCTION("IFERROR(HEX2DEC(REGEXEXTRACT($C456, G$4)), ""&lt;&gt;"")"),"&lt;&gt;")</f>
        <v>&lt;&gt;</v>
      </c>
      <c r="H456" s="7"/>
      <c r="I456" s="7" t="str">
        <f ca="1">IFERROR(__xludf.DUMMYFUNCTION("IFERROR(TEXT((REGEXEXTRACT($C456, I$4)),""00""), ""&lt;&gt;"")"),"&lt;&gt;")</f>
        <v>&lt;&gt;</v>
      </c>
      <c r="J456" s="7" t="str">
        <f ca="1">IFERROR(__xludf.DUMMYFUNCTION("IFERROR(TEXT((REGEXEXTRACT($C456, J$4)),""00""), ""&lt;&gt;"")"),"&lt;&gt;")</f>
        <v>&lt;&gt;</v>
      </c>
      <c r="K456" s="7" t="str">
        <f ca="1">IFERROR(__xludf.DUMMYFUNCTION("IFERROR(TEXT((REGEXEXTRACT($C456, K$4)),""00""), ""&lt;&gt;"")"),"&lt;&gt;")</f>
        <v>&lt;&gt;</v>
      </c>
      <c r="L456" s="7" t="str">
        <f ca="1">IFERROR(__xludf.DUMMYFUNCTION("IFERROR(TEXT((REGEXEXTRACT($C456, L$4)),""00""), ""&lt;&gt;"")"),"&lt;&gt;")</f>
        <v>&lt;&gt;</v>
      </c>
      <c r="M456" s="7" t="str">
        <f ca="1">IFERROR(__xludf.DUMMYFUNCTION("IFERROR(TEXT((REGEXEXTRACT($C456, M$4)),""00""), ""&lt;&gt;"")"),"&lt;&gt;")</f>
        <v>&lt;&gt;</v>
      </c>
      <c r="N456" s="7" t="str">
        <f ca="1">IFERROR(__xludf.DUMMYFUNCTION("IFERROR(TEXT((REGEXEXTRACT($C456, N$4)),""00""), ""&lt;&gt;"")"),"&lt;&gt;")</f>
        <v>&lt;&gt;</v>
      </c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x14ac:dyDescent="0.2">
      <c r="A457" s="7"/>
      <c r="B457" s="8" t="str">
        <f ca="1">IFERROR(__xludf.DUMMYFUNCTION("IFERROR(REGEXEXTRACT($A457, B$4), ""&lt;&gt;"")"),"&lt;&gt;")</f>
        <v>&lt;&gt;</v>
      </c>
      <c r="C457" s="7" t="str">
        <f ca="1">IFERROR(__xludf.DUMMYFUNCTION("IFERROR(REGEXEXTRACT($A457, C$4), ""&lt;&gt;"")"),"&lt;&gt;")</f>
        <v>&lt;&gt;</v>
      </c>
      <c r="D457" s="7"/>
      <c r="E457" s="7" t="str">
        <f ca="1">IFERROR(__xludf.DUMMYFUNCTION("IFERROR(REGEXEXTRACT($C457, E$4), ""&lt;&gt;"")"),"&lt;&gt;")</f>
        <v>&lt;&gt;</v>
      </c>
      <c r="F457" s="7" t="str">
        <f ca="1">IFERROR(__xludf.DUMMYFUNCTION("IFERROR(HEX2DEC(REGEXEXTRACT($C457, F$4)), ""&lt;&gt;"")"),"&lt;&gt;")</f>
        <v>&lt;&gt;</v>
      </c>
      <c r="G457" s="7" t="str">
        <f ca="1">IFERROR(__xludf.DUMMYFUNCTION("IFERROR(HEX2DEC(REGEXEXTRACT($C457, G$4)), ""&lt;&gt;"")"),"&lt;&gt;")</f>
        <v>&lt;&gt;</v>
      </c>
      <c r="H457" s="7"/>
      <c r="I457" s="7" t="str">
        <f ca="1">IFERROR(__xludf.DUMMYFUNCTION("IFERROR(TEXT((REGEXEXTRACT($C457, I$4)),""00""), ""&lt;&gt;"")"),"&lt;&gt;")</f>
        <v>&lt;&gt;</v>
      </c>
      <c r="J457" s="7" t="str">
        <f ca="1">IFERROR(__xludf.DUMMYFUNCTION("IFERROR(TEXT((REGEXEXTRACT($C457, J$4)),""00""), ""&lt;&gt;"")"),"&lt;&gt;")</f>
        <v>&lt;&gt;</v>
      </c>
      <c r="K457" s="7" t="str">
        <f ca="1">IFERROR(__xludf.DUMMYFUNCTION("IFERROR(TEXT((REGEXEXTRACT($C457, K$4)),""00""), ""&lt;&gt;"")"),"&lt;&gt;")</f>
        <v>&lt;&gt;</v>
      </c>
      <c r="L457" s="7" t="str">
        <f ca="1">IFERROR(__xludf.DUMMYFUNCTION("IFERROR(TEXT((REGEXEXTRACT($C457, L$4)),""00""), ""&lt;&gt;"")"),"&lt;&gt;")</f>
        <v>&lt;&gt;</v>
      </c>
      <c r="M457" s="7" t="str">
        <f ca="1">IFERROR(__xludf.DUMMYFUNCTION("IFERROR(TEXT((REGEXEXTRACT($C457, M$4)),""00""), ""&lt;&gt;"")"),"&lt;&gt;")</f>
        <v>&lt;&gt;</v>
      </c>
      <c r="N457" s="7" t="str">
        <f ca="1">IFERROR(__xludf.DUMMYFUNCTION("IFERROR(TEXT((REGEXEXTRACT($C457, N$4)),""00""), ""&lt;&gt;"")"),"&lt;&gt;")</f>
        <v>&lt;&gt;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x14ac:dyDescent="0.2">
      <c r="A458" s="7"/>
      <c r="B458" s="8" t="str">
        <f ca="1">IFERROR(__xludf.DUMMYFUNCTION("IFERROR(REGEXEXTRACT($A458, B$4), ""&lt;&gt;"")"),"&lt;&gt;")</f>
        <v>&lt;&gt;</v>
      </c>
      <c r="C458" s="7" t="str">
        <f ca="1">IFERROR(__xludf.DUMMYFUNCTION("IFERROR(REGEXEXTRACT($A458, C$4), ""&lt;&gt;"")"),"&lt;&gt;")</f>
        <v>&lt;&gt;</v>
      </c>
      <c r="D458" s="7"/>
      <c r="E458" s="7" t="str">
        <f ca="1">IFERROR(__xludf.DUMMYFUNCTION("IFERROR(REGEXEXTRACT($C458, E$4), ""&lt;&gt;"")"),"&lt;&gt;")</f>
        <v>&lt;&gt;</v>
      </c>
      <c r="F458" s="7" t="str">
        <f ca="1">IFERROR(__xludf.DUMMYFUNCTION("IFERROR(HEX2DEC(REGEXEXTRACT($C458, F$4)), ""&lt;&gt;"")"),"&lt;&gt;")</f>
        <v>&lt;&gt;</v>
      </c>
      <c r="G458" s="7" t="str">
        <f ca="1">IFERROR(__xludf.DUMMYFUNCTION("IFERROR(HEX2DEC(REGEXEXTRACT($C458, G$4)), ""&lt;&gt;"")"),"&lt;&gt;")</f>
        <v>&lt;&gt;</v>
      </c>
      <c r="H458" s="7"/>
      <c r="I458" s="7" t="str">
        <f ca="1">IFERROR(__xludf.DUMMYFUNCTION("IFERROR(TEXT((REGEXEXTRACT($C458, I$4)),""00""), ""&lt;&gt;"")"),"&lt;&gt;")</f>
        <v>&lt;&gt;</v>
      </c>
      <c r="J458" s="7" t="str">
        <f ca="1">IFERROR(__xludf.DUMMYFUNCTION("IFERROR(TEXT((REGEXEXTRACT($C458, J$4)),""00""), ""&lt;&gt;"")"),"&lt;&gt;")</f>
        <v>&lt;&gt;</v>
      </c>
      <c r="K458" s="7" t="str">
        <f ca="1">IFERROR(__xludf.DUMMYFUNCTION("IFERROR(TEXT((REGEXEXTRACT($C458, K$4)),""00""), ""&lt;&gt;"")"),"&lt;&gt;")</f>
        <v>&lt;&gt;</v>
      </c>
      <c r="L458" s="7" t="str">
        <f ca="1">IFERROR(__xludf.DUMMYFUNCTION("IFERROR(TEXT((REGEXEXTRACT($C458, L$4)),""00""), ""&lt;&gt;"")"),"&lt;&gt;")</f>
        <v>&lt;&gt;</v>
      </c>
      <c r="M458" s="7" t="str">
        <f ca="1">IFERROR(__xludf.DUMMYFUNCTION("IFERROR(TEXT((REGEXEXTRACT($C458, M$4)),""00""), ""&lt;&gt;"")"),"&lt;&gt;")</f>
        <v>&lt;&gt;</v>
      </c>
      <c r="N458" s="7" t="str">
        <f ca="1">IFERROR(__xludf.DUMMYFUNCTION("IFERROR(TEXT((REGEXEXTRACT($C458, N$4)),""00""), ""&lt;&gt;"")"),"&lt;&gt;")</f>
        <v>&lt;&gt;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x14ac:dyDescent="0.2">
      <c r="A459" s="7"/>
      <c r="B459" s="8" t="str">
        <f ca="1">IFERROR(__xludf.DUMMYFUNCTION("IFERROR(REGEXEXTRACT($A459, B$4), ""&lt;&gt;"")"),"&lt;&gt;")</f>
        <v>&lt;&gt;</v>
      </c>
      <c r="C459" s="7" t="str">
        <f ca="1">IFERROR(__xludf.DUMMYFUNCTION("IFERROR(REGEXEXTRACT($A459, C$4), ""&lt;&gt;"")"),"&lt;&gt;")</f>
        <v>&lt;&gt;</v>
      </c>
      <c r="D459" s="7"/>
      <c r="E459" s="7" t="str">
        <f ca="1">IFERROR(__xludf.DUMMYFUNCTION("IFERROR(REGEXEXTRACT($C459, E$4), ""&lt;&gt;"")"),"&lt;&gt;")</f>
        <v>&lt;&gt;</v>
      </c>
      <c r="F459" s="7" t="str">
        <f ca="1">IFERROR(__xludf.DUMMYFUNCTION("IFERROR(HEX2DEC(REGEXEXTRACT($C459, F$4)), ""&lt;&gt;"")"),"&lt;&gt;")</f>
        <v>&lt;&gt;</v>
      </c>
      <c r="G459" s="7" t="str">
        <f ca="1">IFERROR(__xludf.DUMMYFUNCTION("IFERROR(HEX2DEC(REGEXEXTRACT($C459, G$4)), ""&lt;&gt;"")"),"&lt;&gt;")</f>
        <v>&lt;&gt;</v>
      </c>
      <c r="H459" s="7"/>
      <c r="I459" s="7" t="str">
        <f ca="1">IFERROR(__xludf.DUMMYFUNCTION("IFERROR(TEXT((REGEXEXTRACT($C459, I$4)),""00""), ""&lt;&gt;"")"),"&lt;&gt;")</f>
        <v>&lt;&gt;</v>
      </c>
      <c r="J459" s="7" t="str">
        <f ca="1">IFERROR(__xludf.DUMMYFUNCTION("IFERROR(TEXT((REGEXEXTRACT($C459, J$4)),""00""), ""&lt;&gt;"")"),"&lt;&gt;")</f>
        <v>&lt;&gt;</v>
      </c>
      <c r="K459" s="7" t="str">
        <f ca="1">IFERROR(__xludf.DUMMYFUNCTION("IFERROR(TEXT((REGEXEXTRACT($C459, K$4)),""00""), ""&lt;&gt;"")"),"&lt;&gt;")</f>
        <v>&lt;&gt;</v>
      </c>
      <c r="L459" s="7" t="str">
        <f ca="1">IFERROR(__xludf.DUMMYFUNCTION("IFERROR(TEXT((REGEXEXTRACT($C459, L$4)),""00""), ""&lt;&gt;"")"),"&lt;&gt;")</f>
        <v>&lt;&gt;</v>
      </c>
      <c r="M459" s="7" t="str">
        <f ca="1">IFERROR(__xludf.DUMMYFUNCTION("IFERROR(TEXT((REGEXEXTRACT($C459, M$4)),""00""), ""&lt;&gt;"")"),"&lt;&gt;")</f>
        <v>&lt;&gt;</v>
      </c>
      <c r="N459" s="7" t="str">
        <f ca="1">IFERROR(__xludf.DUMMYFUNCTION("IFERROR(TEXT((REGEXEXTRACT($C459, N$4)),""00""), ""&lt;&gt;"")"),"&lt;&gt;")</f>
        <v>&lt;&gt;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x14ac:dyDescent="0.2">
      <c r="A460" s="7"/>
      <c r="B460" s="8" t="str">
        <f ca="1">IFERROR(__xludf.DUMMYFUNCTION("IFERROR(REGEXEXTRACT($A460, B$4), ""&lt;&gt;"")"),"&lt;&gt;")</f>
        <v>&lt;&gt;</v>
      </c>
      <c r="C460" s="7" t="str">
        <f ca="1">IFERROR(__xludf.DUMMYFUNCTION("IFERROR(REGEXEXTRACT($A460, C$4), ""&lt;&gt;"")"),"&lt;&gt;")</f>
        <v>&lt;&gt;</v>
      </c>
      <c r="D460" s="7"/>
      <c r="E460" s="7" t="str">
        <f ca="1">IFERROR(__xludf.DUMMYFUNCTION("IFERROR(REGEXEXTRACT($C460, E$4), ""&lt;&gt;"")"),"&lt;&gt;")</f>
        <v>&lt;&gt;</v>
      </c>
      <c r="F460" s="7" t="str">
        <f ca="1">IFERROR(__xludf.DUMMYFUNCTION("IFERROR(HEX2DEC(REGEXEXTRACT($C460, F$4)), ""&lt;&gt;"")"),"&lt;&gt;")</f>
        <v>&lt;&gt;</v>
      </c>
      <c r="G460" s="7" t="str">
        <f ca="1">IFERROR(__xludf.DUMMYFUNCTION("IFERROR(HEX2DEC(REGEXEXTRACT($C460, G$4)), ""&lt;&gt;"")"),"&lt;&gt;")</f>
        <v>&lt;&gt;</v>
      </c>
      <c r="H460" s="7"/>
      <c r="I460" s="7" t="str">
        <f ca="1">IFERROR(__xludf.DUMMYFUNCTION("IFERROR(TEXT((REGEXEXTRACT($C460, I$4)),""00""), ""&lt;&gt;"")"),"&lt;&gt;")</f>
        <v>&lt;&gt;</v>
      </c>
      <c r="J460" s="7" t="str">
        <f ca="1">IFERROR(__xludf.DUMMYFUNCTION("IFERROR(TEXT((REGEXEXTRACT($C460, J$4)),""00""), ""&lt;&gt;"")"),"&lt;&gt;")</f>
        <v>&lt;&gt;</v>
      </c>
      <c r="K460" s="7" t="str">
        <f ca="1">IFERROR(__xludf.DUMMYFUNCTION("IFERROR(TEXT((REGEXEXTRACT($C460, K$4)),""00""), ""&lt;&gt;"")"),"&lt;&gt;")</f>
        <v>&lt;&gt;</v>
      </c>
      <c r="L460" s="7" t="str">
        <f ca="1">IFERROR(__xludf.DUMMYFUNCTION("IFERROR(TEXT((REGEXEXTRACT($C460, L$4)),""00""), ""&lt;&gt;"")"),"&lt;&gt;")</f>
        <v>&lt;&gt;</v>
      </c>
      <c r="M460" s="7" t="str">
        <f ca="1">IFERROR(__xludf.DUMMYFUNCTION("IFERROR(TEXT((REGEXEXTRACT($C460, M$4)),""00""), ""&lt;&gt;"")"),"&lt;&gt;")</f>
        <v>&lt;&gt;</v>
      </c>
      <c r="N460" s="7" t="str">
        <f ca="1">IFERROR(__xludf.DUMMYFUNCTION("IFERROR(TEXT((REGEXEXTRACT($C460, N$4)),""00""), ""&lt;&gt;"")"),"&lt;&gt;")</f>
        <v>&lt;&gt;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x14ac:dyDescent="0.2">
      <c r="A461" s="7"/>
      <c r="B461" s="8" t="str">
        <f ca="1">IFERROR(__xludf.DUMMYFUNCTION("IFERROR(REGEXEXTRACT($A461, B$4), ""&lt;&gt;"")"),"&lt;&gt;")</f>
        <v>&lt;&gt;</v>
      </c>
      <c r="C461" s="7" t="str">
        <f ca="1">IFERROR(__xludf.DUMMYFUNCTION("IFERROR(REGEXEXTRACT($A461, C$4), ""&lt;&gt;"")"),"&lt;&gt;")</f>
        <v>&lt;&gt;</v>
      </c>
      <c r="D461" s="7"/>
      <c r="E461" s="7" t="str">
        <f ca="1">IFERROR(__xludf.DUMMYFUNCTION("IFERROR(REGEXEXTRACT($C461, E$4), ""&lt;&gt;"")"),"&lt;&gt;")</f>
        <v>&lt;&gt;</v>
      </c>
      <c r="F461" s="7" t="str">
        <f ca="1">IFERROR(__xludf.DUMMYFUNCTION("IFERROR(HEX2DEC(REGEXEXTRACT($C461, F$4)), ""&lt;&gt;"")"),"&lt;&gt;")</f>
        <v>&lt;&gt;</v>
      </c>
      <c r="G461" s="7" t="str">
        <f ca="1">IFERROR(__xludf.DUMMYFUNCTION("IFERROR(HEX2DEC(REGEXEXTRACT($C461, G$4)), ""&lt;&gt;"")"),"&lt;&gt;")</f>
        <v>&lt;&gt;</v>
      </c>
      <c r="H461" s="7"/>
      <c r="I461" s="7" t="str">
        <f ca="1">IFERROR(__xludf.DUMMYFUNCTION("IFERROR(TEXT((REGEXEXTRACT($C461, I$4)),""00""), ""&lt;&gt;"")"),"&lt;&gt;")</f>
        <v>&lt;&gt;</v>
      </c>
      <c r="J461" s="7" t="str">
        <f ca="1">IFERROR(__xludf.DUMMYFUNCTION("IFERROR(TEXT((REGEXEXTRACT($C461, J$4)),""00""), ""&lt;&gt;"")"),"&lt;&gt;")</f>
        <v>&lt;&gt;</v>
      </c>
      <c r="K461" s="7" t="str">
        <f ca="1">IFERROR(__xludf.DUMMYFUNCTION("IFERROR(TEXT((REGEXEXTRACT($C461, K$4)),""00""), ""&lt;&gt;"")"),"&lt;&gt;")</f>
        <v>&lt;&gt;</v>
      </c>
      <c r="L461" s="7" t="str">
        <f ca="1">IFERROR(__xludf.DUMMYFUNCTION("IFERROR(TEXT((REGEXEXTRACT($C461, L$4)),""00""), ""&lt;&gt;"")"),"&lt;&gt;")</f>
        <v>&lt;&gt;</v>
      </c>
      <c r="M461" s="7" t="str">
        <f ca="1">IFERROR(__xludf.DUMMYFUNCTION("IFERROR(TEXT((REGEXEXTRACT($C461, M$4)),""00""), ""&lt;&gt;"")"),"&lt;&gt;")</f>
        <v>&lt;&gt;</v>
      </c>
      <c r="N461" s="7" t="str">
        <f ca="1">IFERROR(__xludf.DUMMYFUNCTION("IFERROR(TEXT((REGEXEXTRACT($C461, N$4)),""00""), ""&lt;&gt;"")"),"&lt;&gt;")</f>
        <v>&lt;&gt;</v>
      </c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x14ac:dyDescent="0.2">
      <c r="A462" s="7"/>
      <c r="B462" s="8" t="str">
        <f ca="1">IFERROR(__xludf.DUMMYFUNCTION("IFERROR(REGEXEXTRACT($A462, B$4), ""&lt;&gt;"")"),"&lt;&gt;")</f>
        <v>&lt;&gt;</v>
      </c>
      <c r="C462" s="7" t="str">
        <f ca="1">IFERROR(__xludf.DUMMYFUNCTION("IFERROR(REGEXEXTRACT($A462, C$4), ""&lt;&gt;"")"),"&lt;&gt;")</f>
        <v>&lt;&gt;</v>
      </c>
      <c r="D462" s="7"/>
      <c r="E462" s="7" t="str">
        <f ca="1">IFERROR(__xludf.DUMMYFUNCTION("IFERROR(REGEXEXTRACT($C462, E$4), ""&lt;&gt;"")"),"&lt;&gt;")</f>
        <v>&lt;&gt;</v>
      </c>
      <c r="F462" s="7" t="str">
        <f ca="1">IFERROR(__xludf.DUMMYFUNCTION("IFERROR(HEX2DEC(REGEXEXTRACT($C462, F$4)), ""&lt;&gt;"")"),"&lt;&gt;")</f>
        <v>&lt;&gt;</v>
      </c>
      <c r="G462" s="7" t="str">
        <f ca="1">IFERROR(__xludf.DUMMYFUNCTION("IFERROR(HEX2DEC(REGEXEXTRACT($C462, G$4)), ""&lt;&gt;"")"),"&lt;&gt;")</f>
        <v>&lt;&gt;</v>
      </c>
      <c r="H462" s="7"/>
      <c r="I462" s="7" t="str">
        <f ca="1">IFERROR(__xludf.DUMMYFUNCTION("IFERROR(TEXT((REGEXEXTRACT($C462, I$4)),""00""), ""&lt;&gt;"")"),"&lt;&gt;")</f>
        <v>&lt;&gt;</v>
      </c>
      <c r="J462" s="7" t="str">
        <f ca="1">IFERROR(__xludf.DUMMYFUNCTION("IFERROR(TEXT((REGEXEXTRACT($C462, J$4)),""00""), ""&lt;&gt;"")"),"&lt;&gt;")</f>
        <v>&lt;&gt;</v>
      </c>
      <c r="K462" s="7" t="str">
        <f ca="1">IFERROR(__xludf.DUMMYFUNCTION("IFERROR(TEXT((REGEXEXTRACT($C462, K$4)),""00""), ""&lt;&gt;"")"),"&lt;&gt;")</f>
        <v>&lt;&gt;</v>
      </c>
      <c r="L462" s="7" t="str">
        <f ca="1">IFERROR(__xludf.DUMMYFUNCTION("IFERROR(TEXT((REGEXEXTRACT($C462, L$4)),""00""), ""&lt;&gt;"")"),"&lt;&gt;")</f>
        <v>&lt;&gt;</v>
      </c>
      <c r="M462" s="7" t="str">
        <f ca="1">IFERROR(__xludf.DUMMYFUNCTION("IFERROR(TEXT((REGEXEXTRACT($C462, M$4)),""00""), ""&lt;&gt;"")"),"&lt;&gt;")</f>
        <v>&lt;&gt;</v>
      </c>
      <c r="N462" s="7" t="str">
        <f ca="1">IFERROR(__xludf.DUMMYFUNCTION("IFERROR(TEXT((REGEXEXTRACT($C462, N$4)),""00""), ""&lt;&gt;"")"),"&lt;&gt;")</f>
        <v>&lt;&gt;</v>
      </c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x14ac:dyDescent="0.2">
      <c r="A463" s="7"/>
      <c r="B463" s="8" t="str">
        <f ca="1">IFERROR(__xludf.DUMMYFUNCTION("IFERROR(REGEXEXTRACT($A463, B$4), ""&lt;&gt;"")"),"&lt;&gt;")</f>
        <v>&lt;&gt;</v>
      </c>
      <c r="C463" s="7" t="str">
        <f ca="1">IFERROR(__xludf.DUMMYFUNCTION("IFERROR(REGEXEXTRACT($A463, C$4), ""&lt;&gt;"")"),"&lt;&gt;")</f>
        <v>&lt;&gt;</v>
      </c>
      <c r="D463" s="7"/>
      <c r="E463" s="7" t="str">
        <f ca="1">IFERROR(__xludf.DUMMYFUNCTION("IFERROR(REGEXEXTRACT($C463, E$4), ""&lt;&gt;"")"),"&lt;&gt;")</f>
        <v>&lt;&gt;</v>
      </c>
      <c r="F463" s="7" t="str">
        <f ca="1">IFERROR(__xludf.DUMMYFUNCTION("IFERROR(HEX2DEC(REGEXEXTRACT($C463, F$4)), ""&lt;&gt;"")"),"&lt;&gt;")</f>
        <v>&lt;&gt;</v>
      </c>
      <c r="G463" s="7" t="str">
        <f ca="1">IFERROR(__xludf.DUMMYFUNCTION("IFERROR(HEX2DEC(REGEXEXTRACT($C463, G$4)), ""&lt;&gt;"")"),"&lt;&gt;")</f>
        <v>&lt;&gt;</v>
      </c>
      <c r="H463" s="7"/>
      <c r="I463" s="7" t="str">
        <f ca="1">IFERROR(__xludf.DUMMYFUNCTION("IFERROR(TEXT((REGEXEXTRACT($C463, I$4)),""00""), ""&lt;&gt;"")"),"&lt;&gt;")</f>
        <v>&lt;&gt;</v>
      </c>
      <c r="J463" s="7" t="str">
        <f ca="1">IFERROR(__xludf.DUMMYFUNCTION("IFERROR(TEXT((REGEXEXTRACT($C463, J$4)),""00""), ""&lt;&gt;"")"),"&lt;&gt;")</f>
        <v>&lt;&gt;</v>
      </c>
      <c r="K463" s="7" t="str">
        <f ca="1">IFERROR(__xludf.DUMMYFUNCTION("IFERROR(TEXT((REGEXEXTRACT($C463, K$4)),""00""), ""&lt;&gt;"")"),"&lt;&gt;")</f>
        <v>&lt;&gt;</v>
      </c>
      <c r="L463" s="7" t="str">
        <f ca="1">IFERROR(__xludf.DUMMYFUNCTION("IFERROR(TEXT((REGEXEXTRACT($C463, L$4)),""00""), ""&lt;&gt;"")"),"&lt;&gt;")</f>
        <v>&lt;&gt;</v>
      </c>
      <c r="M463" s="7" t="str">
        <f ca="1">IFERROR(__xludf.DUMMYFUNCTION("IFERROR(TEXT((REGEXEXTRACT($C463, M$4)),""00""), ""&lt;&gt;"")"),"&lt;&gt;")</f>
        <v>&lt;&gt;</v>
      </c>
      <c r="N463" s="7" t="str">
        <f ca="1">IFERROR(__xludf.DUMMYFUNCTION("IFERROR(TEXT((REGEXEXTRACT($C463, N$4)),""00""), ""&lt;&gt;"")"),"&lt;&gt;")</f>
        <v>&lt;&gt;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x14ac:dyDescent="0.2">
      <c r="A464" s="7"/>
      <c r="B464" s="8" t="str">
        <f ca="1">IFERROR(__xludf.DUMMYFUNCTION("IFERROR(REGEXEXTRACT($A464, B$4), ""&lt;&gt;"")"),"&lt;&gt;")</f>
        <v>&lt;&gt;</v>
      </c>
      <c r="C464" s="7" t="str">
        <f ca="1">IFERROR(__xludf.DUMMYFUNCTION("IFERROR(REGEXEXTRACT($A464, C$4), ""&lt;&gt;"")"),"&lt;&gt;")</f>
        <v>&lt;&gt;</v>
      </c>
      <c r="D464" s="7"/>
      <c r="E464" s="7" t="str">
        <f ca="1">IFERROR(__xludf.DUMMYFUNCTION("IFERROR(REGEXEXTRACT($C464, E$4), ""&lt;&gt;"")"),"&lt;&gt;")</f>
        <v>&lt;&gt;</v>
      </c>
      <c r="F464" s="7" t="str">
        <f ca="1">IFERROR(__xludf.DUMMYFUNCTION("IFERROR(HEX2DEC(REGEXEXTRACT($C464, F$4)), ""&lt;&gt;"")"),"&lt;&gt;")</f>
        <v>&lt;&gt;</v>
      </c>
      <c r="G464" s="7" t="str">
        <f ca="1">IFERROR(__xludf.DUMMYFUNCTION("IFERROR(HEX2DEC(REGEXEXTRACT($C464, G$4)), ""&lt;&gt;"")"),"&lt;&gt;")</f>
        <v>&lt;&gt;</v>
      </c>
      <c r="H464" s="7"/>
      <c r="I464" s="7" t="str">
        <f ca="1">IFERROR(__xludf.DUMMYFUNCTION("IFERROR(TEXT((REGEXEXTRACT($C464, I$4)),""00""), ""&lt;&gt;"")"),"&lt;&gt;")</f>
        <v>&lt;&gt;</v>
      </c>
      <c r="J464" s="7" t="str">
        <f ca="1">IFERROR(__xludf.DUMMYFUNCTION("IFERROR(TEXT((REGEXEXTRACT($C464, J$4)),""00""), ""&lt;&gt;"")"),"&lt;&gt;")</f>
        <v>&lt;&gt;</v>
      </c>
      <c r="K464" s="7" t="str">
        <f ca="1">IFERROR(__xludf.DUMMYFUNCTION("IFERROR(TEXT((REGEXEXTRACT($C464, K$4)),""00""), ""&lt;&gt;"")"),"&lt;&gt;")</f>
        <v>&lt;&gt;</v>
      </c>
      <c r="L464" s="7" t="str">
        <f ca="1">IFERROR(__xludf.DUMMYFUNCTION("IFERROR(TEXT((REGEXEXTRACT($C464, L$4)),""00""), ""&lt;&gt;"")"),"&lt;&gt;")</f>
        <v>&lt;&gt;</v>
      </c>
      <c r="M464" s="7" t="str">
        <f ca="1">IFERROR(__xludf.DUMMYFUNCTION("IFERROR(TEXT((REGEXEXTRACT($C464, M$4)),""00""), ""&lt;&gt;"")"),"&lt;&gt;")</f>
        <v>&lt;&gt;</v>
      </c>
      <c r="N464" s="7" t="str">
        <f ca="1">IFERROR(__xludf.DUMMYFUNCTION("IFERROR(TEXT((REGEXEXTRACT($C464, N$4)),""00""), ""&lt;&gt;"")"),"&lt;&gt;")</f>
        <v>&lt;&gt;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x14ac:dyDescent="0.2">
      <c r="A465" s="7"/>
      <c r="B465" s="8" t="str">
        <f ca="1">IFERROR(__xludf.DUMMYFUNCTION("IFERROR(REGEXEXTRACT($A465, B$4), ""&lt;&gt;"")"),"&lt;&gt;")</f>
        <v>&lt;&gt;</v>
      </c>
      <c r="C465" s="7" t="str">
        <f ca="1">IFERROR(__xludf.DUMMYFUNCTION("IFERROR(REGEXEXTRACT($A465, C$4), ""&lt;&gt;"")"),"&lt;&gt;")</f>
        <v>&lt;&gt;</v>
      </c>
      <c r="D465" s="7"/>
      <c r="E465" s="7" t="str">
        <f ca="1">IFERROR(__xludf.DUMMYFUNCTION("IFERROR(REGEXEXTRACT($C465, E$4), ""&lt;&gt;"")"),"&lt;&gt;")</f>
        <v>&lt;&gt;</v>
      </c>
      <c r="F465" s="7" t="str">
        <f ca="1">IFERROR(__xludf.DUMMYFUNCTION("IFERROR(HEX2DEC(REGEXEXTRACT($C465, F$4)), ""&lt;&gt;"")"),"&lt;&gt;")</f>
        <v>&lt;&gt;</v>
      </c>
      <c r="G465" s="7" t="str">
        <f ca="1">IFERROR(__xludf.DUMMYFUNCTION("IFERROR(HEX2DEC(REGEXEXTRACT($C465, G$4)), ""&lt;&gt;"")"),"&lt;&gt;")</f>
        <v>&lt;&gt;</v>
      </c>
      <c r="H465" s="7"/>
      <c r="I465" s="7" t="str">
        <f ca="1">IFERROR(__xludf.DUMMYFUNCTION("IFERROR(TEXT((REGEXEXTRACT($C465, I$4)),""00""), ""&lt;&gt;"")"),"&lt;&gt;")</f>
        <v>&lt;&gt;</v>
      </c>
      <c r="J465" s="7" t="str">
        <f ca="1">IFERROR(__xludf.DUMMYFUNCTION("IFERROR(TEXT((REGEXEXTRACT($C465, J$4)),""00""), ""&lt;&gt;"")"),"&lt;&gt;")</f>
        <v>&lt;&gt;</v>
      </c>
      <c r="K465" s="7" t="str">
        <f ca="1">IFERROR(__xludf.DUMMYFUNCTION("IFERROR(TEXT((REGEXEXTRACT($C465, K$4)),""00""), ""&lt;&gt;"")"),"&lt;&gt;")</f>
        <v>&lt;&gt;</v>
      </c>
      <c r="L465" s="7" t="str">
        <f ca="1">IFERROR(__xludf.DUMMYFUNCTION("IFERROR(TEXT((REGEXEXTRACT($C465, L$4)),""00""), ""&lt;&gt;"")"),"&lt;&gt;")</f>
        <v>&lt;&gt;</v>
      </c>
      <c r="M465" s="7" t="str">
        <f ca="1">IFERROR(__xludf.DUMMYFUNCTION("IFERROR(TEXT((REGEXEXTRACT($C465, M$4)),""00""), ""&lt;&gt;"")"),"&lt;&gt;")</f>
        <v>&lt;&gt;</v>
      </c>
      <c r="N465" s="7" t="str">
        <f ca="1">IFERROR(__xludf.DUMMYFUNCTION("IFERROR(TEXT((REGEXEXTRACT($C465, N$4)),""00""), ""&lt;&gt;"")"),"&lt;&gt;")</f>
        <v>&lt;&gt;</v>
      </c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x14ac:dyDescent="0.2">
      <c r="A466" s="7"/>
      <c r="B466" s="8" t="str">
        <f ca="1">IFERROR(__xludf.DUMMYFUNCTION("IFERROR(REGEXEXTRACT($A466, B$4), ""&lt;&gt;"")"),"&lt;&gt;")</f>
        <v>&lt;&gt;</v>
      </c>
      <c r="C466" s="7" t="str">
        <f ca="1">IFERROR(__xludf.DUMMYFUNCTION("IFERROR(REGEXEXTRACT($A466, C$4), ""&lt;&gt;"")"),"&lt;&gt;")</f>
        <v>&lt;&gt;</v>
      </c>
      <c r="D466" s="7"/>
      <c r="E466" s="7" t="str">
        <f ca="1">IFERROR(__xludf.DUMMYFUNCTION("IFERROR(REGEXEXTRACT($C466, E$4), ""&lt;&gt;"")"),"&lt;&gt;")</f>
        <v>&lt;&gt;</v>
      </c>
      <c r="F466" s="7" t="str">
        <f ca="1">IFERROR(__xludf.DUMMYFUNCTION("IFERROR(HEX2DEC(REGEXEXTRACT($C466, F$4)), ""&lt;&gt;"")"),"&lt;&gt;")</f>
        <v>&lt;&gt;</v>
      </c>
      <c r="G466" s="7" t="str">
        <f ca="1">IFERROR(__xludf.DUMMYFUNCTION("IFERROR(HEX2DEC(REGEXEXTRACT($C466, G$4)), ""&lt;&gt;"")"),"&lt;&gt;")</f>
        <v>&lt;&gt;</v>
      </c>
      <c r="H466" s="7"/>
      <c r="I466" s="7" t="str">
        <f ca="1">IFERROR(__xludf.DUMMYFUNCTION("IFERROR(TEXT((REGEXEXTRACT($C466, I$4)),""00""), ""&lt;&gt;"")"),"&lt;&gt;")</f>
        <v>&lt;&gt;</v>
      </c>
      <c r="J466" s="7" t="str">
        <f ca="1">IFERROR(__xludf.DUMMYFUNCTION("IFERROR(TEXT((REGEXEXTRACT($C466, J$4)),""00""), ""&lt;&gt;"")"),"&lt;&gt;")</f>
        <v>&lt;&gt;</v>
      </c>
      <c r="K466" s="7" t="str">
        <f ca="1">IFERROR(__xludf.DUMMYFUNCTION("IFERROR(TEXT((REGEXEXTRACT($C466, K$4)),""00""), ""&lt;&gt;"")"),"&lt;&gt;")</f>
        <v>&lt;&gt;</v>
      </c>
      <c r="L466" s="7" t="str">
        <f ca="1">IFERROR(__xludf.DUMMYFUNCTION("IFERROR(TEXT((REGEXEXTRACT($C466, L$4)),""00""), ""&lt;&gt;"")"),"&lt;&gt;")</f>
        <v>&lt;&gt;</v>
      </c>
      <c r="M466" s="7" t="str">
        <f ca="1">IFERROR(__xludf.DUMMYFUNCTION("IFERROR(TEXT((REGEXEXTRACT($C466, M$4)),""00""), ""&lt;&gt;"")"),"&lt;&gt;")</f>
        <v>&lt;&gt;</v>
      </c>
      <c r="N466" s="7" t="str">
        <f ca="1">IFERROR(__xludf.DUMMYFUNCTION("IFERROR(TEXT((REGEXEXTRACT($C466, N$4)),""00""), ""&lt;&gt;"")"),"&lt;&gt;")</f>
        <v>&lt;&gt;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x14ac:dyDescent="0.2">
      <c r="A467" s="7"/>
      <c r="B467" s="8" t="str">
        <f ca="1">IFERROR(__xludf.DUMMYFUNCTION("IFERROR(REGEXEXTRACT($A467, B$4), ""&lt;&gt;"")"),"&lt;&gt;")</f>
        <v>&lt;&gt;</v>
      </c>
      <c r="C467" s="7" t="str">
        <f ca="1">IFERROR(__xludf.DUMMYFUNCTION("IFERROR(REGEXEXTRACT($A467, C$4), ""&lt;&gt;"")"),"&lt;&gt;")</f>
        <v>&lt;&gt;</v>
      </c>
      <c r="D467" s="7"/>
      <c r="E467" s="7" t="str">
        <f ca="1">IFERROR(__xludf.DUMMYFUNCTION("IFERROR(REGEXEXTRACT($C467, E$4), ""&lt;&gt;"")"),"&lt;&gt;")</f>
        <v>&lt;&gt;</v>
      </c>
      <c r="F467" s="7" t="str">
        <f ca="1">IFERROR(__xludf.DUMMYFUNCTION("IFERROR(HEX2DEC(REGEXEXTRACT($C467, F$4)), ""&lt;&gt;"")"),"&lt;&gt;")</f>
        <v>&lt;&gt;</v>
      </c>
      <c r="G467" s="7" t="str">
        <f ca="1">IFERROR(__xludf.DUMMYFUNCTION("IFERROR(HEX2DEC(REGEXEXTRACT($C467, G$4)), ""&lt;&gt;"")"),"&lt;&gt;")</f>
        <v>&lt;&gt;</v>
      </c>
      <c r="H467" s="7"/>
      <c r="I467" s="7" t="str">
        <f ca="1">IFERROR(__xludf.DUMMYFUNCTION("IFERROR(TEXT((REGEXEXTRACT($C467, I$4)),""00""), ""&lt;&gt;"")"),"&lt;&gt;")</f>
        <v>&lt;&gt;</v>
      </c>
      <c r="J467" s="7" t="str">
        <f ca="1">IFERROR(__xludf.DUMMYFUNCTION("IFERROR(TEXT((REGEXEXTRACT($C467, J$4)),""00""), ""&lt;&gt;"")"),"&lt;&gt;")</f>
        <v>&lt;&gt;</v>
      </c>
      <c r="K467" s="7" t="str">
        <f ca="1">IFERROR(__xludf.DUMMYFUNCTION("IFERROR(TEXT((REGEXEXTRACT($C467, K$4)),""00""), ""&lt;&gt;"")"),"&lt;&gt;")</f>
        <v>&lt;&gt;</v>
      </c>
      <c r="L467" s="7" t="str">
        <f ca="1">IFERROR(__xludf.DUMMYFUNCTION("IFERROR(TEXT((REGEXEXTRACT($C467, L$4)),""00""), ""&lt;&gt;"")"),"&lt;&gt;")</f>
        <v>&lt;&gt;</v>
      </c>
      <c r="M467" s="7" t="str">
        <f ca="1">IFERROR(__xludf.DUMMYFUNCTION("IFERROR(TEXT((REGEXEXTRACT($C467, M$4)),""00""), ""&lt;&gt;"")"),"&lt;&gt;")</f>
        <v>&lt;&gt;</v>
      </c>
      <c r="N467" s="7" t="str">
        <f ca="1">IFERROR(__xludf.DUMMYFUNCTION("IFERROR(TEXT((REGEXEXTRACT($C467, N$4)),""00""), ""&lt;&gt;"")"),"&lt;&gt;")</f>
        <v>&lt;&gt;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x14ac:dyDescent="0.2">
      <c r="A468" s="7"/>
      <c r="B468" s="8" t="str">
        <f ca="1">IFERROR(__xludf.DUMMYFUNCTION("IFERROR(REGEXEXTRACT($A468, B$4), ""&lt;&gt;"")"),"&lt;&gt;")</f>
        <v>&lt;&gt;</v>
      </c>
      <c r="C468" s="7" t="str">
        <f ca="1">IFERROR(__xludf.DUMMYFUNCTION("IFERROR(REGEXEXTRACT($A468, C$4), ""&lt;&gt;"")"),"&lt;&gt;")</f>
        <v>&lt;&gt;</v>
      </c>
      <c r="D468" s="7"/>
      <c r="E468" s="7" t="str">
        <f ca="1">IFERROR(__xludf.DUMMYFUNCTION("IFERROR(REGEXEXTRACT($C468, E$4), ""&lt;&gt;"")"),"&lt;&gt;")</f>
        <v>&lt;&gt;</v>
      </c>
      <c r="F468" s="7" t="str">
        <f ca="1">IFERROR(__xludf.DUMMYFUNCTION("IFERROR(HEX2DEC(REGEXEXTRACT($C468, F$4)), ""&lt;&gt;"")"),"&lt;&gt;")</f>
        <v>&lt;&gt;</v>
      </c>
      <c r="G468" s="7" t="str">
        <f ca="1">IFERROR(__xludf.DUMMYFUNCTION("IFERROR(HEX2DEC(REGEXEXTRACT($C468, G$4)), ""&lt;&gt;"")"),"&lt;&gt;")</f>
        <v>&lt;&gt;</v>
      </c>
      <c r="H468" s="7"/>
      <c r="I468" s="7" t="str">
        <f ca="1">IFERROR(__xludf.DUMMYFUNCTION("IFERROR(TEXT((REGEXEXTRACT($C468, I$4)),""00""), ""&lt;&gt;"")"),"&lt;&gt;")</f>
        <v>&lt;&gt;</v>
      </c>
      <c r="J468" s="7" t="str">
        <f ca="1">IFERROR(__xludf.DUMMYFUNCTION("IFERROR(TEXT((REGEXEXTRACT($C468, J$4)),""00""), ""&lt;&gt;"")"),"&lt;&gt;")</f>
        <v>&lt;&gt;</v>
      </c>
      <c r="K468" s="7" t="str">
        <f ca="1">IFERROR(__xludf.DUMMYFUNCTION("IFERROR(TEXT((REGEXEXTRACT($C468, K$4)),""00""), ""&lt;&gt;"")"),"&lt;&gt;")</f>
        <v>&lt;&gt;</v>
      </c>
      <c r="L468" s="7" t="str">
        <f ca="1">IFERROR(__xludf.DUMMYFUNCTION("IFERROR(TEXT((REGEXEXTRACT($C468, L$4)),""00""), ""&lt;&gt;"")"),"&lt;&gt;")</f>
        <v>&lt;&gt;</v>
      </c>
      <c r="M468" s="7" t="str">
        <f ca="1">IFERROR(__xludf.DUMMYFUNCTION("IFERROR(TEXT((REGEXEXTRACT($C468, M$4)),""00""), ""&lt;&gt;"")"),"&lt;&gt;")</f>
        <v>&lt;&gt;</v>
      </c>
      <c r="N468" s="7" t="str">
        <f ca="1">IFERROR(__xludf.DUMMYFUNCTION("IFERROR(TEXT((REGEXEXTRACT($C468, N$4)),""00""), ""&lt;&gt;"")"),"&lt;&gt;")</f>
        <v>&lt;&gt;</v>
      </c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x14ac:dyDescent="0.2">
      <c r="A469" s="7"/>
      <c r="B469" s="8" t="str">
        <f ca="1">IFERROR(__xludf.DUMMYFUNCTION("IFERROR(REGEXEXTRACT($A469, B$4), ""&lt;&gt;"")"),"&lt;&gt;")</f>
        <v>&lt;&gt;</v>
      </c>
      <c r="C469" s="7" t="str">
        <f ca="1">IFERROR(__xludf.DUMMYFUNCTION("IFERROR(REGEXEXTRACT($A469, C$4), ""&lt;&gt;"")"),"&lt;&gt;")</f>
        <v>&lt;&gt;</v>
      </c>
      <c r="D469" s="7"/>
      <c r="E469" s="7" t="str">
        <f ca="1">IFERROR(__xludf.DUMMYFUNCTION("IFERROR(REGEXEXTRACT($C469, E$4), ""&lt;&gt;"")"),"&lt;&gt;")</f>
        <v>&lt;&gt;</v>
      </c>
      <c r="F469" s="7" t="str">
        <f ca="1">IFERROR(__xludf.DUMMYFUNCTION("IFERROR(HEX2DEC(REGEXEXTRACT($C469, F$4)), ""&lt;&gt;"")"),"&lt;&gt;")</f>
        <v>&lt;&gt;</v>
      </c>
      <c r="G469" s="7" t="str">
        <f ca="1">IFERROR(__xludf.DUMMYFUNCTION("IFERROR(HEX2DEC(REGEXEXTRACT($C469, G$4)), ""&lt;&gt;"")"),"&lt;&gt;")</f>
        <v>&lt;&gt;</v>
      </c>
      <c r="H469" s="7"/>
      <c r="I469" s="7" t="str">
        <f ca="1">IFERROR(__xludf.DUMMYFUNCTION("IFERROR(TEXT((REGEXEXTRACT($C469, I$4)),""00""), ""&lt;&gt;"")"),"&lt;&gt;")</f>
        <v>&lt;&gt;</v>
      </c>
      <c r="J469" s="7" t="str">
        <f ca="1">IFERROR(__xludf.DUMMYFUNCTION("IFERROR(TEXT((REGEXEXTRACT($C469, J$4)),""00""), ""&lt;&gt;"")"),"&lt;&gt;")</f>
        <v>&lt;&gt;</v>
      </c>
      <c r="K469" s="7" t="str">
        <f ca="1">IFERROR(__xludf.DUMMYFUNCTION("IFERROR(TEXT((REGEXEXTRACT($C469, K$4)),""00""), ""&lt;&gt;"")"),"&lt;&gt;")</f>
        <v>&lt;&gt;</v>
      </c>
      <c r="L469" s="7" t="str">
        <f ca="1">IFERROR(__xludf.DUMMYFUNCTION("IFERROR(TEXT((REGEXEXTRACT($C469, L$4)),""00""), ""&lt;&gt;"")"),"&lt;&gt;")</f>
        <v>&lt;&gt;</v>
      </c>
      <c r="M469" s="7" t="str">
        <f ca="1">IFERROR(__xludf.DUMMYFUNCTION("IFERROR(TEXT((REGEXEXTRACT($C469, M$4)),""00""), ""&lt;&gt;"")"),"&lt;&gt;")</f>
        <v>&lt;&gt;</v>
      </c>
      <c r="N469" s="7" t="str">
        <f ca="1">IFERROR(__xludf.DUMMYFUNCTION("IFERROR(TEXT((REGEXEXTRACT($C469, N$4)),""00""), ""&lt;&gt;"")"),"&lt;&gt;")</f>
        <v>&lt;&gt;</v>
      </c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x14ac:dyDescent="0.2">
      <c r="A470" s="7"/>
      <c r="B470" s="8" t="str">
        <f ca="1">IFERROR(__xludf.DUMMYFUNCTION("IFERROR(REGEXEXTRACT($A470, B$4), ""&lt;&gt;"")"),"&lt;&gt;")</f>
        <v>&lt;&gt;</v>
      </c>
      <c r="C470" s="7" t="str">
        <f ca="1">IFERROR(__xludf.DUMMYFUNCTION("IFERROR(REGEXEXTRACT($A470, C$4), ""&lt;&gt;"")"),"&lt;&gt;")</f>
        <v>&lt;&gt;</v>
      </c>
      <c r="D470" s="7"/>
      <c r="E470" s="7" t="str">
        <f ca="1">IFERROR(__xludf.DUMMYFUNCTION("IFERROR(REGEXEXTRACT($C470, E$4), ""&lt;&gt;"")"),"&lt;&gt;")</f>
        <v>&lt;&gt;</v>
      </c>
      <c r="F470" s="7" t="str">
        <f ca="1">IFERROR(__xludf.DUMMYFUNCTION("IFERROR(HEX2DEC(REGEXEXTRACT($C470, F$4)), ""&lt;&gt;"")"),"&lt;&gt;")</f>
        <v>&lt;&gt;</v>
      </c>
      <c r="G470" s="7" t="str">
        <f ca="1">IFERROR(__xludf.DUMMYFUNCTION("IFERROR(HEX2DEC(REGEXEXTRACT($C470, G$4)), ""&lt;&gt;"")"),"&lt;&gt;")</f>
        <v>&lt;&gt;</v>
      </c>
      <c r="H470" s="7"/>
      <c r="I470" s="7" t="str">
        <f ca="1">IFERROR(__xludf.DUMMYFUNCTION("IFERROR(TEXT((REGEXEXTRACT($C470, I$4)),""00""), ""&lt;&gt;"")"),"&lt;&gt;")</f>
        <v>&lt;&gt;</v>
      </c>
      <c r="J470" s="7" t="str">
        <f ca="1">IFERROR(__xludf.DUMMYFUNCTION("IFERROR(TEXT((REGEXEXTRACT($C470, J$4)),""00""), ""&lt;&gt;"")"),"&lt;&gt;")</f>
        <v>&lt;&gt;</v>
      </c>
      <c r="K470" s="7" t="str">
        <f ca="1">IFERROR(__xludf.DUMMYFUNCTION("IFERROR(TEXT((REGEXEXTRACT($C470, K$4)),""00""), ""&lt;&gt;"")"),"&lt;&gt;")</f>
        <v>&lt;&gt;</v>
      </c>
      <c r="L470" s="7" t="str">
        <f ca="1">IFERROR(__xludf.DUMMYFUNCTION("IFERROR(TEXT((REGEXEXTRACT($C470, L$4)),""00""), ""&lt;&gt;"")"),"&lt;&gt;")</f>
        <v>&lt;&gt;</v>
      </c>
      <c r="M470" s="7" t="str">
        <f ca="1">IFERROR(__xludf.DUMMYFUNCTION("IFERROR(TEXT((REGEXEXTRACT($C470, M$4)),""00""), ""&lt;&gt;"")"),"&lt;&gt;")</f>
        <v>&lt;&gt;</v>
      </c>
      <c r="N470" s="7" t="str">
        <f ca="1">IFERROR(__xludf.DUMMYFUNCTION("IFERROR(TEXT((REGEXEXTRACT($C470, N$4)),""00""), ""&lt;&gt;"")"),"&lt;&gt;")</f>
        <v>&lt;&gt;</v>
      </c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x14ac:dyDescent="0.2">
      <c r="A471" s="7"/>
      <c r="B471" s="8" t="str">
        <f ca="1">IFERROR(__xludf.DUMMYFUNCTION("IFERROR(REGEXEXTRACT($A471, B$4), ""&lt;&gt;"")"),"&lt;&gt;")</f>
        <v>&lt;&gt;</v>
      </c>
      <c r="C471" s="7" t="str">
        <f ca="1">IFERROR(__xludf.DUMMYFUNCTION("IFERROR(REGEXEXTRACT($A471, C$4), ""&lt;&gt;"")"),"&lt;&gt;")</f>
        <v>&lt;&gt;</v>
      </c>
      <c r="D471" s="7"/>
      <c r="E471" s="7" t="str">
        <f ca="1">IFERROR(__xludf.DUMMYFUNCTION("IFERROR(REGEXEXTRACT($C471, E$4), ""&lt;&gt;"")"),"&lt;&gt;")</f>
        <v>&lt;&gt;</v>
      </c>
      <c r="F471" s="7" t="str">
        <f ca="1">IFERROR(__xludf.DUMMYFUNCTION("IFERROR(HEX2DEC(REGEXEXTRACT($C471, F$4)), ""&lt;&gt;"")"),"&lt;&gt;")</f>
        <v>&lt;&gt;</v>
      </c>
      <c r="G471" s="7" t="str">
        <f ca="1">IFERROR(__xludf.DUMMYFUNCTION("IFERROR(HEX2DEC(REGEXEXTRACT($C471, G$4)), ""&lt;&gt;"")"),"&lt;&gt;")</f>
        <v>&lt;&gt;</v>
      </c>
      <c r="H471" s="7"/>
      <c r="I471" s="7" t="str">
        <f ca="1">IFERROR(__xludf.DUMMYFUNCTION("IFERROR(TEXT((REGEXEXTRACT($C471, I$4)),""00""), ""&lt;&gt;"")"),"&lt;&gt;")</f>
        <v>&lt;&gt;</v>
      </c>
      <c r="J471" s="7" t="str">
        <f ca="1">IFERROR(__xludf.DUMMYFUNCTION("IFERROR(TEXT((REGEXEXTRACT($C471, J$4)),""00""), ""&lt;&gt;"")"),"&lt;&gt;")</f>
        <v>&lt;&gt;</v>
      </c>
      <c r="K471" s="7" t="str">
        <f ca="1">IFERROR(__xludf.DUMMYFUNCTION("IFERROR(TEXT((REGEXEXTRACT($C471, K$4)),""00""), ""&lt;&gt;"")"),"&lt;&gt;")</f>
        <v>&lt;&gt;</v>
      </c>
      <c r="L471" s="7" t="str">
        <f ca="1">IFERROR(__xludf.DUMMYFUNCTION("IFERROR(TEXT((REGEXEXTRACT($C471, L$4)),""00""), ""&lt;&gt;"")"),"&lt;&gt;")</f>
        <v>&lt;&gt;</v>
      </c>
      <c r="M471" s="7" t="str">
        <f ca="1">IFERROR(__xludf.DUMMYFUNCTION("IFERROR(TEXT((REGEXEXTRACT($C471, M$4)),""00""), ""&lt;&gt;"")"),"&lt;&gt;")</f>
        <v>&lt;&gt;</v>
      </c>
      <c r="N471" s="7" t="str">
        <f ca="1">IFERROR(__xludf.DUMMYFUNCTION("IFERROR(TEXT((REGEXEXTRACT($C471, N$4)),""00""), ""&lt;&gt;"")"),"&lt;&gt;")</f>
        <v>&lt;&gt;</v>
      </c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x14ac:dyDescent="0.2">
      <c r="A472" s="7"/>
      <c r="B472" s="8" t="str">
        <f ca="1">IFERROR(__xludf.DUMMYFUNCTION("IFERROR(REGEXEXTRACT($A472, B$4), ""&lt;&gt;"")"),"&lt;&gt;")</f>
        <v>&lt;&gt;</v>
      </c>
      <c r="C472" s="7" t="str">
        <f ca="1">IFERROR(__xludf.DUMMYFUNCTION("IFERROR(REGEXEXTRACT($A472, C$4), ""&lt;&gt;"")"),"&lt;&gt;")</f>
        <v>&lt;&gt;</v>
      </c>
      <c r="D472" s="7"/>
      <c r="E472" s="7" t="str">
        <f ca="1">IFERROR(__xludf.DUMMYFUNCTION("IFERROR(REGEXEXTRACT($C472, E$4), ""&lt;&gt;"")"),"&lt;&gt;")</f>
        <v>&lt;&gt;</v>
      </c>
      <c r="F472" s="7" t="str">
        <f ca="1">IFERROR(__xludf.DUMMYFUNCTION("IFERROR(HEX2DEC(REGEXEXTRACT($C472, F$4)), ""&lt;&gt;"")"),"&lt;&gt;")</f>
        <v>&lt;&gt;</v>
      </c>
      <c r="G472" s="7" t="str">
        <f ca="1">IFERROR(__xludf.DUMMYFUNCTION("IFERROR(HEX2DEC(REGEXEXTRACT($C472, G$4)), ""&lt;&gt;"")"),"&lt;&gt;")</f>
        <v>&lt;&gt;</v>
      </c>
      <c r="H472" s="7"/>
      <c r="I472" s="7" t="str">
        <f ca="1">IFERROR(__xludf.DUMMYFUNCTION("IFERROR(TEXT((REGEXEXTRACT($C472, I$4)),""00""), ""&lt;&gt;"")"),"&lt;&gt;")</f>
        <v>&lt;&gt;</v>
      </c>
      <c r="J472" s="7" t="str">
        <f ca="1">IFERROR(__xludf.DUMMYFUNCTION("IFERROR(TEXT((REGEXEXTRACT($C472, J$4)),""00""), ""&lt;&gt;"")"),"&lt;&gt;")</f>
        <v>&lt;&gt;</v>
      </c>
      <c r="K472" s="7" t="str">
        <f ca="1">IFERROR(__xludf.DUMMYFUNCTION("IFERROR(TEXT((REGEXEXTRACT($C472, K$4)),""00""), ""&lt;&gt;"")"),"&lt;&gt;")</f>
        <v>&lt;&gt;</v>
      </c>
      <c r="L472" s="7" t="str">
        <f ca="1">IFERROR(__xludf.DUMMYFUNCTION("IFERROR(TEXT((REGEXEXTRACT($C472, L$4)),""00""), ""&lt;&gt;"")"),"&lt;&gt;")</f>
        <v>&lt;&gt;</v>
      </c>
      <c r="M472" s="7" t="str">
        <f ca="1">IFERROR(__xludf.DUMMYFUNCTION("IFERROR(TEXT((REGEXEXTRACT($C472, M$4)),""00""), ""&lt;&gt;"")"),"&lt;&gt;")</f>
        <v>&lt;&gt;</v>
      </c>
      <c r="N472" s="7" t="str">
        <f ca="1">IFERROR(__xludf.DUMMYFUNCTION("IFERROR(TEXT((REGEXEXTRACT($C472, N$4)),""00""), ""&lt;&gt;"")"),"&lt;&gt;")</f>
        <v>&lt;&gt;</v>
      </c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x14ac:dyDescent="0.2">
      <c r="A473" s="7"/>
      <c r="B473" s="8" t="str">
        <f ca="1">IFERROR(__xludf.DUMMYFUNCTION("IFERROR(REGEXEXTRACT($A473, B$4), ""&lt;&gt;"")"),"&lt;&gt;")</f>
        <v>&lt;&gt;</v>
      </c>
      <c r="C473" s="7" t="str">
        <f ca="1">IFERROR(__xludf.DUMMYFUNCTION("IFERROR(REGEXEXTRACT($A473, C$4), ""&lt;&gt;"")"),"&lt;&gt;")</f>
        <v>&lt;&gt;</v>
      </c>
      <c r="D473" s="7"/>
      <c r="E473" s="7" t="str">
        <f ca="1">IFERROR(__xludf.DUMMYFUNCTION("IFERROR(REGEXEXTRACT($C473, E$4), ""&lt;&gt;"")"),"&lt;&gt;")</f>
        <v>&lt;&gt;</v>
      </c>
      <c r="F473" s="7" t="str">
        <f ca="1">IFERROR(__xludf.DUMMYFUNCTION("IFERROR(HEX2DEC(REGEXEXTRACT($C473, F$4)), ""&lt;&gt;"")"),"&lt;&gt;")</f>
        <v>&lt;&gt;</v>
      </c>
      <c r="G473" s="7" t="str">
        <f ca="1">IFERROR(__xludf.DUMMYFUNCTION("IFERROR(HEX2DEC(REGEXEXTRACT($C473, G$4)), ""&lt;&gt;"")"),"&lt;&gt;")</f>
        <v>&lt;&gt;</v>
      </c>
      <c r="H473" s="7"/>
      <c r="I473" s="7" t="str">
        <f ca="1">IFERROR(__xludf.DUMMYFUNCTION("IFERROR(TEXT((REGEXEXTRACT($C473, I$4)),""00""), ""&lt;&gt;"")"),"&lt;&gt;")</f>
        <v>&lt;&gt;</v>
      </c>
      <c r="J473" s="7" t="str">
        <f ca="1">IFERROR(__xludf.DUMMYFUNCTION("IFERROR(TEXT((REGEXEXTRACT($C473, J$4)),""00""), ""&lt;&gt;"")"),"&lt;&gt;")</f>
        <v>&lt;&gt;</v>
      </c>
      <c r="K473" s="7" t="str">
        <f ca="1">IFERROR(__xludf.DUMMYFUNCTION("IFERROR(TEXT((REGEXEXTRACT($C473, K$4)),""00""), ""&lt;&gt;"")"),"&lt;&gt;")</f>
        <v>&lt;&gt;</v>
      </c>
      <c r="L473" s="7" t="str">
        <f ca="1">IFERROR(__xludf.DUMMYFUNCTION("IFERROR(TEXT((REGEXEXTRACT($C473, L$4)),""00""), ""&lt;&gt;"")"),"&lt;&gt;")</f>
        <v>&lt;&gt;</v>
      </c>
      <c r="M473" s="7" t="str">
        <f ca="1">IFERROR(__xludf.DUMMYFUNCTION("IFERROR(TEXT((REGEXEXTRACT($C473, M$4)),""00""), ""&lt;&gt;"")"),"&lt;&gt;")</f>
        <v>&lt;&gt;</v>
      </c>
      <c r="N473" s="7" t="str">
        <f ca="1">IFERROR(__xludf.DUMMYFUNCTION("IFERROR(TEXT((REGEXEXTRACT($C473, N$4)),""00""), ""&lt;&gt;"")"),"&lt;&gt;")</f>
        <v>&lt;&gt;</v>
      </c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x14ac:dyDescent="0.2">
      <c r="A474" s="7"/>
      <c r="B474" s="8" t="str">
        <f ca="1">IFERROR(__xludf.DUMMYFUNCTION("IFERROR(REGEXEXTRACT($A474, B$4), ""&lt;&gt;"")"),"&lt;&gt;")</f>
        <v>&lt;&gt;</v>
      </c>
      <c r="C474" s="7" t="str">
        <f ca="1">IFERROR(__xludf.DUMMYFUNCTION("IFERROR(REGEXEXTRACT($A474, C$4), ""&lt;&gt;"")"),"&lt;&gt;")</f>
        <v>&lt;&gt;</v>
      </c>
      <c r="D474" s="7"/>
      <c r="E474" s="7" t="str">
        <f ca="1">IFERROR(__xludf.DUMMYFUNCTION("IFERROR(REGEXEXTRACT($C474, E$4), ""&lt;&gt;"")"),"&lt;&gt;")</f>
        <v>&lt;&gt;</v>
      </c>
      <c r="F474" s="7" t="str">
        <f ca="1">IFERROR(__xludf.DUMMYFUNCTION("IFERROR(HEX2DEC(REGEXEXTRACT($C474, F$4)), ""&lt;&gt;"")"),"&lt;&gt;")</f>
        <v>&lt;&gt;</v>
      </c>
      <c r="G474" s="7" t="str">
        <f ca="1">IFERROR(__xludf.DUMMYFUNCTION("IFERROR(HEX2DEC(REGEXEXTRACT($C474, G$4)), ""&lt;&gt;"")"),"&lt;&gt;")</f>
        <v>&lt;&gt;</v>
      </c>
      <c r="H474" s="7"/>
      <c r="I474" s="7" t="str">
        <f ca="1">IFERROR(__xludf.DUMMYFUNCTION("IFERROR(TEXT((REGEXEXTRACT($C474, I$4)),""00""), ""&lt;&gt;"")"),"&lt;&gt;")</f>
        <v>&lt;&gt;</v>
      </c>
      <c r="J474" s="7" t="str">
        <f ca="1">IFERROR(__xludf.DUMMYFUNCTION("IFERROR(TEXT((REGEXEXTRACT($C474, J$4)),""00""), ""&lt;&gt;"")"),"&lt;&gt;")</f>
        <v>&lt;&gt;</v>
      </c>
      <c r="K474" s="7" t="str">
        <f ca="1">IFERROR(__xludf.DUMMYFUNCTION("IFERROR(TEXT((REGEXEXTRACT($C474, K$4)),""00""), ""&lt;&gt;"")"),"&lt;&gt;")</f>
        <v>&lt;&gt;</v>
      </c>
      <c r="L474" s="7" t="str">
        <f ca="1">IFERROR(__xludf.DUMMYFUNCTION("IFERROR(TEXT((REGEXEXTRACT($C474, L$4)),""00""), ""&lt;&gt;"")"),"&lt;&gt;")</f>
        <v>&lt;&gt;</v>
      </c>
      <c r="M474" s="7" t="str">
        <f ca="1">IFERROR(__xludf.DUMMYFUNCTION("IFERROR(TEXT((REGEXEXTRACT($C474, M$4)),""00""), ""&lt;&gt;"")"),"&lt;&gt;")</f>
        <v>&lt;&gt;</v>
      </c>
      <c r="N474" s="7" t="str">
        <f ca="1">IFERROR(__xludf.DUMMYFUNCTION("IFERROR(TEXT((REGEXEXTRACT($C474, N$4)),""00""), ""&lt;&gt;"")"),"&lt;&gt;")</f>
        <v>&lt;&gt;</v>
      </c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x14ac:dyDescent="0.2">
      <c r="A475" s="7"/>
      <c r="B475" s="8" t="str">
        <f ca="1">IFERROR(__xludf.DUMMYFUNCTION("IFERROR(REGEXEXTRACT($A475, B$4), ""&lt;&gt;"")"),"&lt;&gt;")</f>
        <v>&lt;&gt;</v>
      </c>
      <c r="C475" s="7" t="str">
        <f ca="1">IFERROR(__xludf.DUMMYFUNCTION("IFERROR(REGEXEXTRACT($A475, C$4), ""&lt;&gt;"")"),"&lt;&gt;")</f>
        <v>&lt;&gt;</v>
      </c>
      <c r="D475" s="7"/>
      <c r="E475" s="7" t="str">
        <f ca="1">IFERROR(__xludf.DUMMYFUNCTION("IFERROR(REGEXEXTRACT($C475, E$4), ""&lt;&gt;"")"),"&lt;&gt;")</f>
        <v>&lt;&gt;</v>
      </c>
      <c r="F475" s="7" t="str">
        <f ca="1">IFERROR(__xludf.DUMMYFUNCTION("IFERROR(HEX2DEC(REGEXEXTRACT($C475, F$4)), ""&lt;&gt;"")"),"&lt;&gt;")</f>
        <v>&lt;&gt;</v>
      </c>
      <c r="G475" s="7" t="str">
        <f ca="1">IFERROR(__xludf.DUMMYFUNCTION("IFERROR(HEX2DEC(REGEXEXTRACT($C475, G$4)), ""&lt;&gt;"")"),"&lt;&gt;")</f>
        <v>&lt;&gt;</v>
      </c>
      <c r="H475" s="7"/>
      <c r="I475" s="7" t="str">
        <f ca="1">IFERROR(__xludf.DUMMYFUNCTION("IFERROR(TEXT((REGEXEXTRACT($C475, I$4)),""00""), ""&lt;&gt;"")"),"&lt;&gt;")</f>
        <v>&lt;&gt;</v>
      </c>
      <c r="J475" s="7" t="str">
        <f ca="1">IFERROR(__xludf.DUMMYFUNCTION("IFERROR(TEXT((REGEXEXTRACT($C475, J$4)),""00""), ""&lt;&gt;"")"),"&lt;&gt;")</f>
        <v>&lt;&gt;</v>
      </c>
      <c r="K475" s="7" t="str">
        <f ca="1">IFERROR(__xludf.DUMMYFUNCTION("IFERROR(TEXT((REGEXEXTRACT($C475, K$4)),""00""), ""&lt;&gt;"")"),"&lt;&gt;")</f>
        <v>&lt;&gt;</v>
      </c>
      <c r="L475" s="7" t="str">
        <f ca="1">IFERROR(__xludf.DUMMYFUNCTION("IFERROR(TEXT((REGEXEXTRACT($C475, L$4)),""00""), ""&lt;&gt;"")"),"&lt;&gt;")</f>
        <v>&lt;&gt;</v>
      </c>
      <c r="M475" s="7" t="str">
        <f ca="1">IFERROR(__xludf.DUMMYFUNCTION("IFERROR(TEXT((REGEXEXTRACT($C475, M$4)),""00""), ""&lt;&gt;"")"),"&lt;&gt;")</f>
        <v>&lt;&gt;</v>
      </c>
      <c r="N475" s="7" t="str">
        <f ca="1">IFERROR(__xludf.DUMMYFUNCTION("IFERROR(TEXT((REGEXEXTRACT($C475, N$4)),""00""), ""&lt;&gt;"")"),"&lt;&gt;")</f>
        <v>&lt;&gt;</v>
      </c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x14ac:dyDescent="0.2">
      <c r="A476" s="7"/>
      <c r="B476" s="8" t="str">
        <f ca="1">IFERROR(__xludf.DUMMYFUNCTION("IFERROR(REGEXEXTRACT($A476, B$4), ""&lt;&gt;"")"),"&lt;&gt;")</f>
        <v>&lt;&gt;</v>
      </c>
      <c r="C476" s="7" t="str">
        <f ca="1">IFERROR(__xludf.DUMMYFUNCTION("IFERROR(REGEXEXTRACT($A476, C$4), ""&lt;&gt;"")"),"&lt;&gt;")</f>
        <v>&lt;&gt;</v>
      </c>
      <c r="D476" s="7"/>
      <c r="E476" s="7" t="str">
        <f ca="1">IFERROR(__xludf.DUMMYFUNCTION("IFERROR(REGEXEXTRACT($C476, E$4), ""&lt;&gt;"")"),"&lt;&gt;")</f>
        <v>&lt;&gt;</v>
      </c>
      <c r="F476" s="7" t="str">
        <f ca="1">IFERROR(__xludf.DUMMYFUNCTION("IFERROR(HEX2DEC(REGEXEXTRACT($C476, F$4)), ""&lt;&gt;"")"),"&lt;&gt;")</f>
        <v>&lt;&gt;</v>
      </c>
      <c r="G476" s="7" t="str">
        <f ca="1">IFERROR(__xludf.DUMMYFUNCTION("IFERROR(HEX2DEC(REGEXEXTRACT($C476, G$4)), ""&lt;&gt;"")"),"&lt;&gt;")</f>
        <v>&lt;&gt;</v>
      </c>
      <c r="H476" s="7"/>
      <c r="I476" s="7" t="str">
        <f ca="1">IFERROR(__xludf.DUMMYFUNCTION("IFERROR(TEXT((REGEXEXTRACT($C476, I$4)),""00""), ""&lt;&gt;"")"),"&lt;&gt;")</f>
        <v>&lt;&gt;</v>
      </c>
      <c r="J476" s="7" t="str">
        <f ca="1">IFERROR(__xludf.DUMMYFUNCTION("IFERROR(TEXT((REGEXEXTRACT($C476, J$4)),""00""), ""&lt;&gt;"")"),"&lt;&gt;")</f>
        <v>&lt;&gt;</v>
      </c>
      <c r="K476" s="7" t="str">
        <f ca="1">IFERROR(__xludf.DUMMYFUNCTION("IFERROR(TEXT((REGEXEXTRACT($C476, K$4)),""00""), ""&lt;&gt;"")"),"&lt;&gt;")</f>
        <v>&lt;&gt;</v>
      </c>
      <c r="L476" s="7" t="str">
        <f ca="1">IFERROR(__xludf.DUMMYFUNCTION("IFERROR(TEXT((REGEXEXTRACT($C476, L$4)),""00""), ""&lt;&gt;"")"),"&lt;&gt;")</f>
        <v>&lt;&gt;</v>
      </c>
      <c r="M476" s="7" t="str">
        <f ca="1">IFERROR(__xludf.DUMMYFUNCTION("IFERROR(TEXT((REGEXEXTRACT($C476, M$4)),""00""), ""&lt;&gt;"")"),"&lt;&gt;")</f>
        <v>&lt;&gt;</v>
      </c>
      <c r="N476" s="7" t="str">
        <f ca="1">IFERROR(__xludf.DUMMYFUNCTION("IFERROR(TEXT((REGEXEXTRACT($C476, N$4)),""00""), ""&lt;&gt;"")"),"&lt;&gt;")</f>
        <v>&lt;&gt;</v>
      </c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x14ac:dyDescent="0.2">
      <c r="A477" s="7"/>
      <c r="B477" s="8" t="str">
        <f ca="1">IFERROR(__xludf.DUMMYFUNCTION("IFERROR(REGEXEXTRACT($A477, B$4), ""&lt;&gt;"")"),"&lt;&gt;")</f>
        <v>&lt;&gt;</v>
      </c>
      <c r="C477" s="7" t="str">
        <f ca="1">IFERROR(__xludf.DUMMYFUNCTION("IFERROR(REGEXEXTRACT($A477, C$4), ""&lt;&gt;"")"),"&lt;&gt;")</f>
        <v>&lt;&gt;</v>
      </c>
      <c r="D477" s="7"/>
      <c r="E477" s="7" t="str">
        <f ca="1">IFERROR(__xludf.DUMMYFUNCTION("IFERROR(REGEXEXTRACT($C477, E$4), ""&lt;&gt;"")"),"&lt;&gt;")</f>
        <v>&lt;&gt;</v>
      </c>
      <c r="F477" s="7" t="str">
        <f ca="1">IFERROR(__xludf.DUMMYFUNCTION("IFERROR(HEX2DEC(REGEXEXTRACT($C477, F$4)), ""&lt;&gt;"")"),"&lt;&gt;")</f>
        <v>&lt;&gt;</v>
      </c>
      <c r="G477" s="7" t="str">
        <f ca="1">IFERROR(__xludf.DUMMYFUNCTION("IFERROR(HEX2DEC(REGEXEXTRACT($C477, G$4)), ""&lt;&gt;"")"),"&lt;&gt;")</f>
        <v>&lt;&gt;</v>
      </c>
      <c r="H477" s="7"/>
      <c r="I477" s="7" t="str">
        <f ca="1">IFERROR(__xludf.DUMMYFUNCTION("IFERROR(TEXT((REGEXEXTRACT($C477, I$4)),""00""), ""&lt;&gt;"")"),"&lt;&gt;")</f>
        <v>&lt;&gt;</v>
      </c>
      <c r="J477" s="7" t="str">
        <f ca="1">IFERROR(__xludf.DUMMYFUNCTION("IFERROR(TEXT((REGEXEXTRACT($C477, J$4)),""00""), ""&lt;&gt;"")"),"&lt;&gt;")</f>
        <v>&lt;&gt;</v>
      </c>
      <c r="K477" s="7" t="str">
        <f ca="1">IFERROR(__xludf.DUMMYFUNCTION("IFERROR(TEXT((REGEXEXTRACT($C477, K$4)),""00""), ""&lt;&gt;"")"),"&lt;&gt;")</f>
        <v>&lt;&gt;</v>
      </c>
      <c r="L477" s="7" t="str">
        <f ca="1">IFERROR(__xludf.DUMMYFUNCTION("IFERROR(TEXT((REGEXEXTRACT($C477, L$4)),""00""), ""&lt;&gt;"")"),"&lt;&gt;")</f>
        <v>&lt;&gt;</v>
      </c>
      <c r="M477" s="7" t="str">
        <f ca="1">IFERROR(__xludf.DUMMYFUNCTION("IFERROR(TEXT((REGEXEXTRACT($C477, M$4)),""00""), ""&lt;&gt;"")"),"&lt;&gt;")</f>
        <v>&lt;&gt;</v>
      </c>
      <c r="N477" s="7" t="str">
        <f ca="1">IFERROR(__xludf.DUMMYFUNCTION("IFERROR(TEXT((REGEXEXTRACT($C477, N$4)),""00""), ""&lt;&gt;"")"),"&lt;&gt;")</f>
        <v>&lt;&gt;</v>
      </c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x14ac:dyDescent="0.2">
      <c r="A478" s="7"/>
      <c r="B478" s="8" t="str">
        <f ca="1">IFERROR(__xludf.DUMMYFUNCTION("IFERROR(REGEXEXTRACT($A478, B$4), ""&lt;&gt;"")"),"&lt;&gt;")</f>
        <v>&lt;&gt;</v>
      </c>
      <c r="C478" s="7" t="str">
        <f ca="1">IFERROR(__xludf.DUMMYFUNCTION("IFERROR(REGEXEXTRACT($A478, C$4), ""&lt;&gt;"")"),"&lt;&gt;")</f>
        <v>&lt;&gt;</v>
      </c>
      <c r="D478" s="7"/>
      <c r="E478" s="7" t="str">
        <f ca="1">IFERROR(__xludf.DUMMYFUNCTION("IFERROR(REGEXEXTRACT($C478, E$4), ""&lt;&gt;"")"),"&lt;&gt;")</f>
        <v>&lt;&gt;</v>
      </c>
      <c r="F478" s="7" t="str">
        <f ca="1">IFERROR(__xludf.DUMMYFUNCTION("IFERROR(HEX2DEC(REGEXEXTRACT($C478, F$4)), ""&lt;&gt;"")"),"&lt;&gt;")</f>
        <v>&lt;&gt;</v>
      </c>
      <c r="G478" s="7" t="str">
        <f ca="1">IFERROR(__xludf.DUMMYFUNCTION("IFERROR(HEX2DEC(REGEXEXTRACT($C478, G$4)), ""&lt;&gt;"")"),"&lt;&gt;")</f>
        <v>&lt;&gt;</v>
      </c>
      <c r="H478" s="7"/>
      <c r="I478" s="7" t="str">
        <f ca="1">IFERROR(__xludf.DUMMYFUNCTION("IFERROR(TEXT((REGEXEXTRACT($C478, I$4)),""00""), ""&lt;&gt;"")"),"&lt;&gt;")</f>
        <v>&lt;&gt;</v>
      </c>
      <c r="J478" s="7" t="str">
        <f ca="1">IFERROR(__xludf.DUMMYFUNCTION("IFERROR(TEXT((REGEXEXTRACT($C478, J$4)),""00""), ""&lt;&gt;"")"),"&lt;&gt;")</f>
        <v>&lt;&gt;</v>
      </c>
      <c r="K478" s="7" t="str">
        <f ca="1">IFERROR(__xludf.DUMMYFUNCTION("IFERROR(TEXT((REGEXEXTRACT($C478, K$4)),""00""), ""&lt;&gt;"")"),"&lt;&gt;")</f>
        <v>&lt;&gt;</v>
      </c>
      <c r="L478" s="7" t="str">
        <f ca="1">IFERROR(__xludf.DUMMYFUNCTION("IFERROR(TEXT((REGEXEXTRACT($C478, L$4)),""00""), ""&lt;&gt;"")"),"&lt;&gt;")</f>
        <v>&lt;&gt;</v>
      </c>
      <c r="M478" s="7" t="str">
        <f ca="1">IFERROR(__xludf.DUMMYFUNCTION("IFERROR(TEXT((REGEXEXTRACT($C478, M$4)),""00""), ""&lt;&gt;"")"),"&lt;&gt;")</f>
        <v>&lt;&gt;</v>
      </c>
      <c r="N478" s="7" t="str">
        <f ca="1">IFERROR(__xludf.DUMMYFUNCTION("IFERROR(TEXT((REGEXEXTRACT($C478, N$4)),""00""), ""&lt;&gt;"")"),"&lt;&gt;")</f>
        <v>&lt;&gt;</v>
      </c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x14ac:dyDescent="0.2">
      <c r="A479" s="7"/>
      <c r="B479" s="8" t="str">
        <f ca="1">IFERROR(__xludf.DUMMYFUNCTION("IFERROR(REGEXEXTRACT($A479, B$4), ""&lt;&gt;"")"),"&lt;&gt;")</f>
        <v>&lt;&gt;</v>
      </c>
      <c r="C479" s="7" t="str">
        <f ca="1">IFERROR(__xludf.DUMMYFUNCTION("IFERROR(REGEXEXTRACT($A479, C$4), ""&lt;&gt;"")"),"&lt;&gt;")</f>
        <v>&lt;&gt;</v>
      </c>
      <c r="D479" s="7"/>
      <c r="E479" s="7" t="str">
        <f ca="1">IFERROR(__xludf.DUMMYFUNCTION("IFERROR(REGEXEXTRACT($C479, E$4), ""&lt;&gt;"")"),"&lt;&gt;")</f>
        <v>&lt;&gt;</v>
      </c>
      <c r="F479" s="7" t="str">
        <f ca="1">IFERROR(__xludf.DUMMYFUNCTION("IFERROR(HEX2DEC(REGEXEXTRACT($C479, F$4)), ""&lt;&gt;"")"),"&lt;&gt;")</f>
        <v>&lt;&gt;</v>
      </c>
      <c r="G479" s="7" t="str">
        <f ca="1">IFERROR(__xludf.DUMMYFUNCTION("IFERROR(HEX2DEC(REGEXEXTRACT($C479, G$4)), ""&lt;&gt;"")"),"&lt;&gt;")</f>
        <v>&lt;&gt;</v>
      </c>
      <c r="H479" s="7"/>
      <c r="I479" s="7" t="str">
        <f ca="1">IFERROR(__xludf.DUMMYFUNCTION("IFERROR(TEXT((REGEXEXTRACT($C479, I$4)),""00""), ""&lt;&gt;"")"),"&lt;&gt;")</f>
        <v>&lt;&gt;</v>
      </c>
      <c r="J479" s="7" t="str">
        <f ca="1">IFERROR(__xludf.DUMMYFUNCTION("IFERROR(TEXT((REGEXEXTRACT($C479, J$4)),""00""), ""&lt;&gt;"")"),"&lt;&gt;")</f>
        <v>&lt;&gt;</v>
      </c>
      <c r="K479" s="7" t="str">
        <f ca="1">IFERROR(__xludf.DUMMYFUNCTION("IFERROR(TEXT((REGEXEXTRACT($C479, K$4)),""00""), ""&lt;&gt;"")"),"&lt;&gt;")</f>
        <v>&lt;&gt;</v>
      </c>
      <c r="L479" s="7" t="str">
        <f ca="1">IFERROR(__xludf.DUMMYFUNCTION("IFERROR(TEXT((REGEXEXTRACT($C479, L$4)),""00""), ""&lt;&gt;"")"),"&lt;&gt;")</f>
        <v>&lt;&gt;</v>
      </c>
      <c r="M479" s="7" t="str">
        <f ca="1">IFERROR(__xludf.DUMMYFUNCTION("IFERROR(TEXT((REGEXEXTRACT($C479, M$4)),""00""), ""&lt;&gt;"")"),"&lt;&gt;")</f>
        <v>&lt;&gt;</v>
      </c>
      <c r="N479" s="7" t="str">
        <f ca="1">IFERROR(__xludf.DUMMYFUNCTION("IFERROR(TEXT((REGEXEXTRACT($C479, N$4)),""00""), ""&lt;&gt;"")"),"&lt;&gt;")</f>
        <v>&lt;&gt;</v>
      </c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x14ac:dyDescent="0.2">
      <c r="A480" s="7"/>
      <c r="B480" s="8" t="str">
        <f ca="1">IFERROR(__xludf.DUMMYFUNCTION("IFERROR(REGEXEXTRACT($A480, B$4), ""&lt;&gt;"")"),"&lt;&gt;")</f>
        <v>&lt;&gt;</v>
      </c>
      <c r="C480" s="7" t="str">
        <f ca="1">IFERROR(__xludf.DUMMYFUNCTION("IFERROR(REGEXEXTRACT($A480, C$4), ""&lt;&gt;"")"),"&lt;&gt;")</f>
        <v>&lt;&gt;</v>
      </c>
      <c r="D480" s="7"/>
      <c r="E480" s="7" t="str">
        <f ca="1">IFERROR(__xludf.DUMMYFUNCTION("IFERROR(REGEXEXTRACT($C480, E$4), ""&lt;&gt;"")"),"&lt;&gt;")</f>
        <v>&lt;&gt;</v>
      </c>
      <c r="F480" s="7" t="str">
        <f ca="1">IFERROR(__xludf.DUMMYFUNCTION("IFERROR(HEX2DEC(REGEXEXTRACT($C480, F$4)), ""&lt;&gt;"")"),"&lt;&gt;")</f>
        <v>&lt;&gt;</v>
      </c>
      <c r="G480" s="7" t="str">
        <f ca="1">IFERROR(__xludf.DUMMYFUNCTION("IFERROR(HEX2DEC(REGEXEXTRACT($C480, G$4)), ""&lt;&gt;"")"),"&lt;&gt;")</f>
        <v>&lt;&gt;</v>
      </c>
      <c r="H480" s="7"/>
      <c r="I480" s="7" t="str">
        <f ca="1">IFERROR(__xludf.DUMMYFUNCTION("IFERROR(TEXT((REGEXEXTRACT($C480, I$4)),""00""), ""&lt;&gt;"")"),"&lt;&gt;")</f>
        <v>&lt;&gt;</v>
      </c>
      <c r="J480" s="7" t="str">
        <f ca="1">IFERROR(__xludf.DUMMYFUNCTION("IFERROR(TEXT((REGEXEXTRACT($C480, J$4)),""00""), ""&lt;&gt;"")"),"&lt;&gt;")</f>
        <v>&lt;&gt;</v>
      </c>
      <c r="K480" s="7" t="str">
        <f ca="1">IFERROR(__xludf.DUMMYFUNCTION("IFERROR(TEXT((REGEXEXTRACT($C480, K$4)),""00""), ""&lt;&gt;"")"),"&lt;&gt;")</f>
        <v>&lt;&gt;</v>
      </c>
      <c r="L480" s="7" t="str">
        <f ca="1">IFERROR(__xludf.DUMMYFUNCTION("IFERROR(TEXT((REGEXEXTRACT($C480, L$4)),""00""), ""&lt;&gt;"")"),"&lt;&gt;")</f>
        <v>&lt;&gt;</v>
      </c>
      <c r="M480" s="7" t="str">
        <f ca="1">IFERROR(__xludf.DUMMYFUNCTION("IFERROR(TEXT((REGEXEXTRACT($C480, M$4)),""00""), ""&lt;&gt;"")"),"&lt;&gt;")</f>
        <v>&lt;&gt;</v>
      </c>
      <c r="N480" s="7" t="str">
        <f ca="1">IFERROR(__xludf.DUMMYFUNCTION("IFERROR(TEXT((REGEXEXTRACT($C480, N$4)),""00""), ""&lt;&gt;"")"),"&lt;&gt;")</f>
        <v>&lt;&gt;</v>
      </c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x14ac:dyDescent="0.2">
      <c r="A481" s="7"/>
      <c r="B481" s="8" t="str">
        <f ca="1">IFERROR(__xludf.DUMMYFUNCTION("IFERROR(REGEXEXTRACT($A481, B$4), ""&lt;&gt;"")"),"&lt;&gt;")</f>
        <v>&lt;&gt;</v>
      </c>
      <c r="C481" s="7" t="str">
        <f ca="1">IFERROR(__xludf.DUMMYFUNCTION("IFERROR(REGEXEXTRACT($A481, C$4), ""&lt;&gt;"")"),"&lt;&gt;")</f>
        <v>&lt;&gt;</v>
      </c>
      <c r="D481" s="7"/>
      <c r="E481" s="7" t="str">
        <f ca="1">IFERROR(__xludf.DUMMYFUNCTION("IFERROR(REGEXEXTRACT($C481, E$4), ""&lt;&gt;"")"),"&lt;&gt;")</f>
        <v>&lt;&gt;</v>
      </c>
      <c r="F481" s="7" t="str">
        <f ca="1">IFERROR(__xludf.DUMMYFUNCTION("IFERROR(HEX2DEC(REGEXEXTRACT($C481, F$4)), ""&lt;&gt;"")"),"&lt;&gt;")</f>
        <v>&lt;&gt;</v>
      </c>
      <c r="G481" s="7" t="str">
        <f ca="1">IFERROR(__xludf.DUMMYFUNCTION("IFERROR(HEX2DEC(REGEXEXTRACT($C481, G$4)), ""&lt;&gt;"")"),"&lt;&gt;")</f>
        <v>&lt;&gt;</v>
      </c>
      <c r="H481" s="7"/>
      <c r="I481" s="7" t="str">
        <f ca="1">IFERROR(__xludf.DUMMYFUNCTION("IFERROR(TEXT((REGEXEXTRACT($C481, I$4)),""00""), ""&lt;&gt;"")"),"&lt;&gt;")</f>
        <v>&lt;&gt;</v>
      </c>
      <c r="J481" s="7" t="str">
        <f ca="1">IFERROR(__xludf.DUMMYFUNCTION("IFERROR(TEXT((REGEXEXTRACT($C481, J$4)),""00""), ""&lt;&gt;"")"),"&lt;&gt;")</f>
        <v>&lt;&gt;</v>
      </c>
      <c r="K481" s="7" t="str">
        <f ca="1">IFERROR(__xludf.DUMMYFUNCTION("IFERROR(TEXT((REGEXEXTRACT($C481, K$4)),""00""), ""&lt;&gt;"")"),"&lt;&gt;")</f>
        <v>&lt;&gt;</v>
      </c>
      <c r="L481" s="7" t="str">
        <f ca="1">IFERROR(__xludf.DUMMYFUNCTION("IFERROR(TEXT((REGEXEXTRACT($C481, L$4)),""00""), ""&lt;&gt;"")"),"&lt;&gt;")</f>
        <v>&lt;&gt;</v>
      </c>
      <c r="M481" s="7" t="str">
        <f ca="1">IFERROR(__xludf.DUMMYFUNCTION("IFERROR(TEXT((REGEXEXTRACT($C481, M$4)),""00""), ""&lt;&gt;"")"),"&lt;&gt;")</f>
        <v>&lt;&gt;</v>
      </c>
      <c r="N481" s="7" t="str">
        <f ca="1">IFERROR(__xludf.DUMMYFUNCTION("IFERROR(TEXT((REGEXEXTRACT($C481, N$4)),""00""), ""&lt;&gt;"")"),"&lt;&gt;")</f>
        <v>&lt;&gt;</v>
      </c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x14ac:dyDescent="0.2">
      <c r="A482" s="7"/>
      <c r="B482" s="8" t="str">
        <f ca="1">IFERROR(__xludf.DUMMYFUNCTION("IFERROR(REGEXEXTRACT($A482, B$4), ""&lt;&gt;"")"),"&lt;&gt;")</f>
        <v>&lt;&gt;</v>
      </c>
      <c r="C482" s="7" t="str">
        <f ca="1">IFERROR(__xludf.DUMMYFUNCTION("IFERROR(REGEXEXTRACT($A482, C$4), ""&lt;&gt;"")"),"&lt;&gt;")</f>
        <v>&lt;&gt;</v>
      </c>
      <c r="D482" s="7"/>
      <c r="E482" s="7" t="str">
        <f ca="1">IFERROR(__xludf.DUMMYFUNCTION("IFERROR(REGEXEXTRACT($C482, E$4), ""&lt;&gt;"")"),"&lt;&gt;")</f>
        <v>&lt;&gt;</v>
      </c>
      <c r="F482" s="7" t="str">
        <f ca="1">IFERROR(__xludf.DUMMYFUNCTION("IFERROR(HEX2DEC(REGEXEXTRACT($C482, F$4)), ""&lt;&gt;"")"),"&lt;&gt;")</f>
        <v>&lt;&gt;</v>
      </c>
      <c r="G482" s="7" t="str">
        <f ca="1">IFERROR(__xludf.DUMMYFUNCTION("IFERROR(HEX2DEC(REGEXEXTRACT($C482, G$4)), ""&lt;&gt;"")"),"&lt;&gt;")</f>
        <v>&lt;&gt;</v>
      </c>
      <c r="H482" s="7"/>
      <c r="I482" s="7" t="str">
        <f ca="1">IFERROR(__xludf.DUMMYFUNCTION("IFERROR(TEXT((REGEXEXTRACT($C482, I$4)),""00""), ""&lt;&gt;"")"),"&lt;&gt;")</f>
        <v>&lt;&gt;</v>
      </c>
      <c r="J482" s="7" t="str">
        <f ca="1">IFERROR(__xludf.DUMMYFUNCTION("IFERROR(TEXT((REGEXEXTRACT($C482, J$4)),""00""), ""&lt;&gt;"")"),"&lt;&gt;")</f>
        <v>&lt;&gt;</v>
      </c>
      <c r="K482" s="7" t="str">
        <f ca="1">IFERROR(__xludf.DUMMYFUNCTION("IFERROR(TEXT((REGEXEXTRACT($C482, K$4)),""00""), ""&lt;&gt;"")"),"&lt;&gt;")</f>
        <v>&lt;&gt;</v>
      </c>
      <c r="L482" s="7" t="str">
        <f ca="1">IFERROR(__xludf.DUMMYFUNCTION("IFERROR(TEXT((REGEXEXTRACT($C482, L$4)),""00""), ""&lt;&gt;"")"),"&lt;&gt;")</f>
        <v>&lt;&gt;</v>
      </c>
      <c r="M482" s="7" t="str">
        <f ca="1">IFERROR(__xludf.DUMMYFUNCTION("IFERROR(TEXT((REGEXEXTRACT($C482, M$4)),""00""), ""&lt;&gt;"")"),"&lt;&gt;")</f>
        <v>&lt;&gt;</v>
      </c>
      <c r="N482" s="7" t="str">
        <f ca="1">IFERROR(__xludf.DUMMYFUNCTION("IFERROR(TEXT((REGEXEXTRACT($C482, N$4)),""00""), ""&lt;&gt;"")"),"&lt;&gt;")</f>
        <v>&lt;&gt;</v>
      </c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x14ac:dyDescent="0.2">
      <c r="A483" s="7"/>
      <c r="B483" s="8" t="str">
        <f ca="1">IFERROR(__xludf.DUMMYFUNCTION("IFERROR(REGEXEXTRACT($A483, B$4), ""&lt;&gt;"")"),"&lt;&gt;")</f>
        <v>&lt;&gt;</v>
      </c>
      <c r="C483" s="7" t="str">
        <f ca="1">IFERROR(__xludf.DUMMYFUNCTION("IFERROR(REGEXEXTRACT($A483, C$4), ""&lt;&gt;"")"),"&lt;&gt;")</f>
        <v>&lt;&gt;</v>
      </c>
      <c r="D483" s="7"/>
      <c r="E483" s="7" t="str">
        <f ca="1">IFERROR(__xludf.DUMMYFUNCTION("IFERROR(REGEXEXTRACT($C483, E$4), ""&lt;&gt;"")"),"&lt;&gt;")</f>
        <v>&lt;&gt;</v>
      </c>
      <c r="F483" s="7" t="str">
        <f ca="1">IFERROR(__xludf.DUMMYFUNCTION("IFERROR(HEX2DEC(REGEXEXTRACT($C483, F$4)), ""&lt;&gt;"")"),"&lt;&gt;")</f>
        <v>&lt;&gt;</v>
      </c>
      <c r="G483" s="7" t="str">
        <f ca="1">IFERROR(__xludf.DUMMYFUNCTION("IFERROR(HEX2DEC(REGEXEXTRACT($C483, G$4)), ""&lt;&gt;"")"),"&lt;&gt;")</f>
        <v>&lt;&gt;</v>
      </c>
      <c r="H483" s="7"/>
      <c r="I483" s="7" t="str">
        <f ca="1">IFERROR(__xludf.DUMMYFUNCTION("IFERROR(TEXT((REGEXEXTRACT($C483, I$4)),""00""), ""&lt;&gt;"")"),"&lt;&gt;")</f>
        <v>&lt;&gt;</v>
      </c>
      <c r="J483" s="7" t="str">
        <f ca="1">IFERROR(__xludf.DUMMYFUNCTION("IFERROR(TEXT((REGEXEXTRACT($C483, J$4)),""00""), ""&lt;&gt;"")"),"&lt;&gt;")</f>
        <v>&lt;&gt;</v>
      </c>
      <c r="K483" s="7" t="str">
        <f ca="1">IFERROR(__xludf.DUMMYFUNCTION("IFERROR(TEXT((REGEXEXTRACT($C483, K$4)),""00""), ""&lt;&gt;"")"),"&lt;&gt;")</f>
        <v>&lt;&gt;</v>
      </c>
      <c r="L483" s="7" t="str">
        <f ca="1">IFERROR(__xludf.DUMMYFUNCTION("IFERROR(TEXT((REGEXEXTRACT($C483, L$4)),""00""), ""&lt;&gt;"")"),"&lt;&gt;")</f>
        <v>&lt;&gt;</v>
      </c>
      <c r="M483" s="7" t="str">
        <f ca="1">IFERROR(__xludf.DUMMYFUNCTION("IFERROR(TEXT((REGEXEXTRACT($C483, M$4)),""00""), ""&lt;&gt;"")"),"&lt;&gt;")</f>
        <v>&lt;&gt;</v>
      </c>
      <c r="N483" s="7" t="str">
        <f ca="1">IFERROR(__xludf.DUMMYFUNCTION("IFERROR(TEXT((REGEXEXTRACT($C483, N$4)),""00""), ""&lt;&gt;"")"),"&lt;&gt;")</f>
        <v>&lt;&gt;</v>
      </c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x14ac:dyDescent="0.2">
      <c r="A484" s="7"/>
      <c r="B484" s="8" t="str">
        <f ca="1">IFERROR(__xludf.DUMMYFUNCTION("IFERROR(REGEXEXTRACT($A484, B$4), ""&lt;&gt;"")"),"&lt;&gt;")</f>
        <v>&lt;&gt;</v>
      </c>
      <c r="C484" s="7" t="str">
        <f ca="1">IFERROR(__xludf.DUMMYFUNCTION("IFERROR(REGEXEXTRACT($A484, C$4), ""&lt;&gt;"")"),"&lt;&gt;")</f>
        <v>&lt;&gt;</v>
      </c>
      <c r="D484" s="7"/>
      <c r="E484" s="7" t="str">
        <f ca="1">IFERROR(__xludf.DUMMYFUNCTION("IFERROR(REGEXEXTRACT($C484, E$4), ""&lt;&gt;"")"),"&lt;&gt;")</f>
        <v>&lt;&gt;</v>
      </c>
      <c r="F484" s="7" t="str">
        <f ca="1">IFERROR(__xludf.DUMMYFUNCTION("IFERROR(HEX2DEC(REGEXEXTRACT($C484, F$4)), ""&lt;&gt;"")"),"&lt;&gt;")</f>
        <v>&lt;&gt;</v>
      </c>
      <c r="G484" s="7" t="str">
        <f ca="1">IFERROR(__xludf.DUMMYFUNCTION("IFERROR(HEX2DEC(REGEXEXTRACT($C484, G$4)), ""&lt;&gt;"")"),"&lt;&gt;")</f>
        <v>&lt;&gt;</v>
      </c>
      <c r="H484" s="7"/>
      <c r="I484" s="7" t="str">
        <f ca="1">IFERROR(__xludf.DUMMYFUNCTION("IFERROR(TEXT((REGEXEXTRACT($C484, I$4)),""00""), ""&lt;&gt;"")"),"&lt;&gt;")</f>
        <v>&lt;&gt;</v>
      </c>
      <c r="J484" s="7" t="str">
        <f ca="1">IFERROR(__xludf.DUMMYFUNCTION("IFERROR(TEXT((REGEXEXTRACT($C484, J$4)),""00""), ""&lt;&gt;"")"),"&lt;&gt;")</f>
        <v>&lt;&gt;</v>
      </c>
      <c r="K484" s="7" t="str">
        <f ca="1">IFERROR(__xludf.DUMMYFUNCTION("IFERROR(TEXT((REGEXEXTRACT($C484, K$4)),""00""), ""&lt;&gt;"")"),"&lt;&gt;")</f>
        <v>&lt;&gt;</v>
      </c>
      <c r="L484" s="7" t="str">
        <f ca="1">IFERROR(__xludf.DUMMYFUNCTION("IFERROR(TEXT((REGEXEXTRACT($C484, L$4)),""00""), ""&lt;&gt;"")"),"&lt;&gt;")</f>
        <v>&lt;&gt;</v>
      </c>
      <c r="M484" s="7" t="str">
        <f ca="1">IFERROR(__xludf.DUMMYFUNCTION("IFERROR(TEXT((REGEXEXTRACT($C484, M$4)),""00""), ""&lt;&gt;"")"),"&lt;&gt;")</f>
        <v>&lt;&gt;</v>
      </c>
      <c r="N484" s="7" t="str">
        <f ca="1">IFERROR(__xludf.DUMMYFUNCTION("IFERROR(TEXT((REGEXEXTRACT($C484, N$4)),""00""), ""&lt;&gt;"")"),"&lt;&gt;")</f>
        <v>&lt;&gt;</v>
      </c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x14ac:dyDescent="0.2">
      <c r="A485" s="7"/>
      <c r="B485" s="8" t="str">
        <f ca="1">IFERROR(__xludf.DUMMYFUNCTION("IFERROR(REGEXEXTRACT($A485, B$4), ""&lt;&gt;"")"),"&lt;&gt;")</f>
        <v>&lt;&gt;</v>
      </c>
      <c r="C485" s="7" t="str">
        <f ca="1">IFERROR(__xludf.DUMMYFUNCTION("IFERROR(REGEXEXTRACT($A485, C$4), ""&lt;&gt;"")"),"&lt;&gt;")</f>
        <v>&lt;&gt;</v>
      </c>
      <c r="D485" s="7"/>
      <c r="E485" s="7" t="str">
        <f ca="1">IFERROR(__xludf.DUMMYFUNCTION("IFERROR(REGEXEXTRACT($C485, E$4), ""&lt;&gt;"")"),"&lt;&gt;")</f>
        <v>&lt;&gt;</v>
      </c>
      <c r="F485" s="7" t="str">
        <f ca="1">IFERROR(__xludf.DUMMYFUNCTION("IFERROR(HEX2DEC(REGEXEXTRACT($C485, F$4)), ""&lt;&gt;"")"),"&lt;&gt;")</f>
        <v>&lt;&gt;</v>
      </c>
      <c r="G485" s="7" t="str">
        <f ca="1">IFERROR(__xludf.DUMMYFUNCTION("IFERROR(HEX2DEC(REGEXEXTRACT($C485, G$4)), ""&lt;&gt;"")"),"&lt;&gt;")</f>
        <v>&lt;&gt;</v>
      </c>
      <c r="H485" s="7"/>
      <c r="I485" s="7" t="str">
        <f ca="1">IFERROR(__xludf.DUMMYFUNCTION("IFERROR(TEXT((REGEXEXTRACT($C485, I$4)),""00""), ""&lt;&gt;"")"),"&lt;&gt;")</f>
        <v>&lt;&gt;</v>
      </c>
      <c r="J485" s="7" t="str">
        <f ca="1">IFERROR(__xludf.DUMMYFUNCTION("IFERROR(TEXT((REGEXEXTRACT($C485, J$4)),""00""), ""&lt;&gt;"")"),"&lt;&gt;")</f>
        <v>&lt;&gt;</v>
      </c>
      <c r="K485" s="7" t="str">
        <f ca="1">IFERROR(__xludf.DUMMYFUNCTION("IFERROR(TEXT((REGEXEXTRACT($C485, K$4)),""00""), ""&lt;&gt;"")"),"&lt;&gt;")</f>
        <v>&lt;&gt;</v>
      </c>
      <c r="L485" s="7" t="str">
        <f ca="1">IFERROR(__xludf.DUMMYFUNCTION("IFERROR(TEXT((REGEXEXTRACT($C485, L$4)),""00""), ""&lt;&gt;"")"),"&lt;&gt;")</f>
        <v>&lt;&gt;</v>
      </c>
      <c r="M485" s="7" t="str">
        <f ca="1">IFERROR(__xludf.DUMMYFUNCTION("IFERROR(TEXT((REGEXEXTRACT($C485, M$4)),""00""), ""&lt;&gt;"")"),"&lt;&gt;")</f>
        <v>&lt;&gt;</v>
      </c>
      <c r="N485" s="7" t="str">
        <f ca="1">IFERROR(__xludf.DUMMYFUNCTION("IFERROR(TEXT((REGEXEXTRACT($C485, N$4)),""00""), ""&lt;&gt;"")"),"&lt;&gt;")</f>
        <v>&lt;&gt;</v>
      </c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x14ac:dyDescent="0.2">
      <c r="A486" s="7"/>
      <c r="B486" s="8" t="str">
        <f ca="1">IFERROR(__xludf.DUMMYFUNCTION("IFERROR(REGEXEXTRACT($A486, B$4), ""&lt;&gt;"")"),"&lt;&gt;")</f>
        <v>&lt;&gt;</v>
      </c>
      <c r="C486" s="7" t="str">
        <f ca="1">IFERROR(__xludf.DUMMYFUNCTION("IFERROR(REGEXEXTRACT($A486, C$4), ""&lt;&gt;"")"),"&lt;&gt;")</f>
        <v>&lt;&gt;</v>
      </c>
      <c r="D486" s="7"/>
      <c r="E486" s="7" t="str">
        <f ca="1">IFERROR(__xludf.DUMMYFUNCTION("IFERROR(REGEXEXTRACT($C486, E$4), ""&lt;&gt;"")"),"&lt;&gt;")</f>
        <v>&lt;&gt;</v>
      </c>
      <c r="F486" s="7" t="str">
        <f ca="1">IFERROR(__xludf.DUMMYFUNCTION("IFERROR(HEX2DEC(REGEXEXTRACT($C486, F$4)), ""&lt;&gt;"")"),"&lt;&gt;")</f>
        <v>&lt;&gt;</v>
      </c>
      <c r="G486" s="7" t="str">
        <f ca="1">IFERROR(__xludf.DUMMYFUNCTION("IFERROR(HEX2DEC(REGEXEXTRACT($C486, G$4)), ""&lt;&gt;"")"),"&lt;&gt;")</f>
        <v>&lt;&gt;</v>
      </c>
      <c r="H486" s="7"/>
      <c r="I486" s="7" t="str">
        <f ca="1">IFERROR(__xludf.DUMMYFUNCTION("IFERROR(TEXT((REGEXEXTRACT($C486, I$4)),""00""), ""&lt;&gt;"")"),"&lt;&gt;")</f>
        <v>&lt;&gt;</v>
      </c>
      <c r="J486" s="7" t="str">
        <f ca="1">IFERROR(__xludf.DUMMYFUNCTION("IFERROR(TEXT((REGEXEXTRACT($C486, J$4)),""00""), ""&lt;&gt;"")"),"&lt;&gt;")</f>
        <v>&lt;&gt;</v>
      </c>
      <c r="K486" s="7" t="str">
        <f ca="1">IFERROR(__xludf.DUMMYFUNCTION("IFERROR(TEXT((REGEXEXTRACT($C486, K$4)),""00""), ""&lt;&gt;"")"),"&lt;&gt;")</f>
        <v>&lt;&gt;</v>
      </c>
      <c r="L486" s="7" t="str">
        <f ca="1">IFERROR(__xludf.DUMMYFUNCTION("IFERROR(TEXT((REGEXEXTRACT($C486, L$4)),""00""), ""&lt;&gt;"")"),"&lt;&gt;")</f>
        <v>&lt;&gt;</v>
      </c>
      <c r="M486" s="7" t="str">
        <f ca="1">IFERROR(__xludf.DUMMYFUNCTION("IFERROR(TEXT((REGEXEXTRACT($C486, M$4)),""00""), ""&lt;&gt;"")"),"&lt;&gt;")</f>
        <v>&lt;&gt;</v>
      </c>
      <c r="N486" s="7" t="str">
        <f ca="1">IFERROR(__xludf.DUMMYFUNCTION("IFERROR(TEXT((REGEXEXTRACT($C486, N$4)),""00""), ""&lt;&gt;"")"),"&lt;&gt;")</f>
        <v>&lt;&gt;</v>
      </c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x14ac:dyDescent="0.2">
      <c r="A487" s="7"/>
      <c r="B487" s="8" t="str">
        <f ca="1">IFERROR(__xludf.DUMMYFUNCTION("IFERROR(REGEXEXTRACT($A487, B$4), ""&lt;&gt;"")"),"&lt;&gt;")</f>
        <v>&lt;&gt;</v>
      </c>
      <c r="C487" s="7" t="str">
        <f ca="1">IFERROR(__xludf.DUMMYFUNCTION("IFERROR(REGEXEXTRACT($A487, C$4), ""&lt;&gt;"")"),"&lt;&gt;")</f>
        <v>&lt;&gt;</v>
      </c>
      <c r="D487" s="7"/>
      <c r="E487" s="7" t="str">
        <f ca="1">IFERROR(__xludf.DUMMYFUNCTION("IFERROR(REGEXEXTRACT($C487, E$4), ""&lt;&gt;"")"),"&lt;&gt;")</f>
        <v>&lt;&gt;</v>
      </c>
      <c r="F487" s="7" t="str">
        <f ca="1">IFERROR(__xludf.DUMMYFUNCTION("IFERROR(HEX2DEC(REGEXEXTRACT($C487, F$4)), ""&lt;&gt;"")"),"&lt;&gt;")</f>
        <v>&lt;&gt;</v>
      </c>
      <c r="G487" s="7" t="str">
        <f ca="1">IFERROR(__xludf.DUMMYFUNCTION("IFERROR(HEX2DEC(REGEXEXTRACT($C487, G$4)), ""&lt;&gt;"")"),"&lt;&gt;")</f>
        <v>&lt;&gt;</v>
      </c>
      <c r="H487" s="7"/>
      <c r="I487" s="7" t="str">
        <f ca="1">IFERROR(__xludf.DUMMYFUNCTION("IFERROR(TEXT((REGEXEXTRACT($C487, I$4)),""00""), ""&lt;&gt;"")"),"&lt;&gt;")</f>
        <v>&lt;&gt;</v>
      </c>
      <c r="J487" s="7" t="str">
        <f ca="1">IFERROR(__xludf.DUMMYFUNCTION("IFERROR(TEXT((REGEXEXTRACT($C487, J$4)),""00""), ""&lt;&gt;"")"),"&lt;&gt;")</f>
        <v>&lt;&gt;</v>
      </c>
      <c r="K487" s="7" t="str">
        <f ca="1">IFERROR(__xludf.DUMMYFUNCTION("IFERROR(TEXT((REGEXEXTRACT($C487, K$4)),""00""), ""&lt;&gt;"")"),"&lt;&gt;")</f>
        <v>&lt;&gt;</v>
      </c>
      <c r="L487" s="7" t="str">
        <f ca="1">IFERROR(__xludf.DUMMYFUNCTION("IFERROR(TEXT((REGEXEXTRACT($C487, L$4)),""00""), ""&lt;&gt;"")"),"&lt;&gt;")</f>
        <v>&lt;&gt;</v>
      </c>
      <c r="M487" s="7" t="str">
        <f ca="1">IFERROR(__xludf.DUMMYFUNCTION("IFERROR(TEXT((REGEXEXTRACT($C487, M$4)),""00""), ""&lt;&gt;"")"),"&lt;&gt;")</f>
        <v>&lt;&gt;</v>
      </c>
      <c r="N487" s="7" t="str">
        <f ca="1">IFERROR(__xludf.DUMMYFUNCTION("IFERROR(TEXT((REGEXEXTRACT($C487, N$4)),""00""), ""&lt;&gt;"")"),"&lt;&gt;")</f>
        <v>&lt;&gt;</v>
      </c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x14ac:dyDescent="0.2">
      <c r="A488" s="7"/>
      <c r="B488" s="8" t="str">
        <f ca="1">IFERROR(__xludf.DUMMYFUNCTION("IFERROR(REGEXEXTRACT($A488, B$4), ""&lt;&gt;"")"),"&lt;&gt;")</f>
        <v>&lt;&gt;</v>
      </c>
      <c r="C488" s="7" t="str">
        <f ca="1">IFERROR(__xludf.DUMMYFUNCTION("IFERROR(REGEXEXTRACT($A488, C$4), ""&lt;&gt;"")"),"&lt;&gt;")</f>
        <v>&lt;&gt;</v>
      </c>
      <c r="D488" s="7"/>
      <c r="E488" s="7" t="str">
        <f ca="1">IFERROR(__xludf.DUMMYFUNCTION("IFERROR(REGEXEXTRACT($C488, E$4), ""&lt;&gt;"")"),"&lt;&gt;")</f>
        <v>&lt;&gt;</v>
      </c>
      <c r="F488" s="7" t="str">
        <f ca="1">IFERROR(__xludf.DUMMYFUNCTION("IFERROR(HEX2DEC(REGEXEXTRACT($C488, F$4)), ""&lt;&gt;"")"),"&lt;&gt;")</f>
        <v>&lt;&gt;</v>
      </c>
      <c r="G488" s="7" t="str">
        <f ca="1">IFERROR(__xludf.DUMMYFUNCTION("IFERROR(HEX2DEC(REGEXEXTRACT($C488, G$4)), ""&lt;&gt;"")"),"&lt;&gt;")</f>
        <v>&lt;&gt;</v>
      </c>
      <c r="H488" s="7"/>
      <c r="I488" s="7" t="str">
        <f ca="1">IFERROR(__xludf.DUMMYFUNCTION("IFERROR(TEXT((REGEXEXTRACT($C488, I$4)),""00""), ""&lt;&gt;"")"),"&lt;&gt;")</f>
        <v>&lt;&gt;</v>
      </c>
      <c r="J488" s="7" t="str">
        <f ca="1">IFERROR(__xludf.DUMMYFUNCTION("IFERROR(TEXT((REGEXEXTRACT($C488, J$4)),""00""), ""&lt;&gt;"")"),"&lt;&gt;")</f>
        <v>&lt;&gt;</v>
      </c>
      <c r="K488" s="7" t="str">
        <f ca="1">IFERROR(__xludf.DUMMYFUNCTION("IFERROR(TEXT((REGEXEXTRACT($C488, K$4)),""00""), ""&lt;&gt;"")"),"&lt;&gt;")</f>
        <v>&lt;&gt;</v>
      </c>
      <c r="L488" s="7" t="str">
        <f ca="1">IFERROR(__xludf.DUMMYFUNCTION("IFERROR(TEXT((REGEXEXTRACT($C488, L$4)),""00""), ""&lt;&gt;"")"),"&lt;&gt;")</f>
        <v>&lt;&gt;</v>
      </c>
      <c r="M488" s="7" t="str">
        <f ca="1">IFERROR(__xludf.DUMMYFUNCTION("IFERROR(TEXT((REGEXEXTRACT($C488, M$4)),""00""), ""&lt;&gt;"")"),"&lt;&gt;")</f>
        <v>&lt;&gt;</v>
      </c>
      <c r="N488" s="7" t="str">
        <f ca="1">IFERROR(__xludf.DUMMYFUNCTION("IFERROR(TEXT((REGEXEXTRACT($C488, N$4)),""00""), ""&lt;&gt;"")"),"&lt;&gt;")</f>
        <v>&lt;&gt;</v>
      </c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x14ac:dyDescent="0.2">
      <c r="A489" s="7"/>
      <c r="B489" s="8" t="str">
        <f ca="1">IFERROR(__xludf.DUMMYFUNCTION("IFERROR(REGEXEXTRACT($A489, B$4), ""&lt;&gt;"")"),"&lt;&gt;")</f>
        <v>&lt;&gt;</v>
      </c>
      <c r="C489" s="7" t="str">
        <f ca="1">IFERROR(__xludf.DUMMYFUNCTION("IFERROR(REGEXEXTRACT($A489, C$4), ""&lt;&gt;"")"),"&lt;&gt;")</f>
        <v>&lt;&gt;</v>
      </c>
      <c r="D489" s="7"/>
      <c r="E489" s="7" t="str">
        <f ca="1">IFERROR(__xludf.DUMMYFUNCTION("IFERROR(REGEXEXTRACT($C489, E$4), ""&lt;&gt;"")"),"&lt;&gt;")</f>
        <v>&lt;&gt;</v>
      </c>
      <c r="F489" s="7" t="str">
        <f ca="1">IFERROR(__xludf.DUMMYFUNCTION("IFERROR(HEX2DEC(REGEXEXTRACT($C489, F$4)), ""&lt;&gt;"")"),"&lt;&gt;")</f>
        <v>&lt;&gt;</v>
      </c>
      <c r="G489" s="7" t="str">
        <f ca="1">IFERROR(__xludf.DUMMYFUNCTION("IFERROR(HEX2DEC(REGEXEXTRACT($C489, G$4)), ""&lt;&gt;"")"),"&lt;&gt;")</f>
        <v>&lt;&gt;</v>
      </c>
      <c r="H489" s="7"/>
      <c r="I489" s="7" t="str">
        <f ca="1">IFERROR(__xludf.DUMMYFUNCTION("IFERROR(TEXT((REGEXEXTRACT($C489, I$4)),""00""), ""&lt;&gt;"")"),"&lt;&gt;")</f>
        <v>&lt;&gt;</v>
      </c>
      <c r="J489" s="7" t="str">
        <f ca="1">IFERROR(__xludf.DUMMYFUNCTION("IFERROR(TEXT((REGEXEXTRACT($C489, J$4)),""00""), ""&lt;&gt;"")"),"&lt;&gt;")</f>
        <v>&lt;&gt;</v>
      </c>
      <c r="K489" s="7" t="str">
        <f ca="1">IFERROR(__xludf.DUMMYFUNCTION("IFERROR(TEXT((REGEXEXTRACT($C489, K$4)),""00""), ""&lt;&gt;"")"),"&lt;&gt;")</f>
        <v>&lt;&gt;</v>
      </c>
      <c r="L489" s="7" t="str">
        <f ca="1">IFERROR(__xludf.DUMMYFUNCTION("IFERROR(TEXT((REGEXEXTRACT($C489, L$4)),""00""), ""&lt;&gt;"")"),"&lt;&gt;")</f>
        <v>&lt;&gt;</v>
      </c>
      <c r="M489" s="7" t="str">
        <f ca="1">IFERROR(__xludf.DUMMYFUNCTION("IFERROR(TEXT((REGEXEXTRACT($C489, M$4)),""00""), ""&lt;&gt;"")"),"&lt;&gt;")</f>
        <v>&lt;&gt;</v>
      </c>
      <c r="N489" s="7" t="str">
        <f ca="1">IFERROR(__xludf.DUMMYFUNCTION("IFERROR(TEXT((REGEXEXTRACT($C489, N$4)),""00""), ""&lt;&gt;"")"),"&lt;&gt;")</f>
        <v>&lt;&gt;</v>
      </c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x14ac:dyDescent="0.2">
      <c r="A490" s="7"/>
      <c r="B490" s="8" t="str">
        <f ca="1">IFERROR(__xludf.DUMMYFUNCTION("IFERROR(REGEXEXTRACT($A490, B$4), ""&lt;&gt;"")"),"&lt;&gt;")</f>
        <v>&lt;&gt;</v>
      </c>
      <c r="C490" s="7" t="str">
        <f ca="1">IFERROR(__xludf.DUMMYFUNCTION("IFERROR(REGEXEXTRACT($A490, C$4), ""&lt;&gt;"")"),"&lt;&gt;")</f>
        <v>&lt;&gt;</v>
      </c>
      <c r="D490" s="7"/>
      <c r="E490" s="7" t="str">
        <f ca="1">IFERROR(__xludf.DUMMYFUNCTION("IFERROR(REGEXEXTRACT($C490, E$4), ""&lt;&gt;"")"),"&lt;&gt;")</f>
        <v>&lt;&gt;</v>
      </c>
      <c r="F490" s="7" t="str">
        <f ca="1">IFERROR(__xludf.DUMMYFUNCTION("IFERROR(HEX2DEC(REGEXEXTRACT($C490, F$4)), ""&lt;&gt;"")"),"&lt;&gt;")</f>
        <v>&lt;&gt;</v>
      </c>
      <c r="G490" s="7" t="str">
        <f ca="1">IFERROR(__xludf.DUMMYFUNCTION("IFERROR(HEX2DEC(REGEXEXTRACT($C490, G$4)), ""&lt;&gt;"")"),"&lt;&gt;")</f>
        <v>&lt;&gt;</v>
      </c>
      <c r="H490" s="7"/>
      <c r="I490" s="7" t="str">
        <f ca="1">IFERROR(__xludf.DUMMYFUNCTION("IFERROR(TEXT((REGEXEXTRACT($C490, I$4)),""00""), ""&lt;&gt;"")"),"&lt;&gt;")</f>
        <v>&lt;&gt;</v>
      </c>
      <c r="J490" s="7" t="str">
        <f ca="1">IFERROR(__xludf.DUMMYFUNCTION("IFERROR(TEXT((REGEXEXTRACT($C490, J$4)),""00""), ""&lt;&gt;"")"),"&lt;&gt;")</f>
        <v>&lt;&gt;</v>
      </c>
      <c r="K490" s="7" t="str">
        <f ca="1">IFERROR(__xludf.DUMMYFUNCTION("IFERROR(TEXT((REGEXEXTRACT($C490, K$4)),""00""), ""&lt;&gt;"")"),"&lt;&gt;")</f>
        <v>&lt;&gt;</v>
      </c>
      <c r="L490" s="7" t="str">
        <f ca="1">IFERROR(__xludf.DUMMYFUNCTION("IFERROR(TEXT((REGEXEXTRACT($C490, L$4)),""00""), ""&lt;&gt;"")"),"&lt;&gt;")</f>
        <v>&lt;&gt;</v>
      </c>
      <c r="M490" s="7" t="str">
        <f ca="1">IFERROR(__xludf.DUMMYFUNCTION("IFERROR(TEXT((REGEXEXTRACT($C490, M$4)),""00""), ""&lt;&gt;"")"),"&lt;&gt;")</f>
        <v>&lt;&gt;</v>
      </c>
      <c r="N490" s="7" t="str">
        <f ca="1">IFERROR(__xludf.DUMMYFUNCTION("IFERROR(TEXT((REGEXEXTRACT($C490, N$4)),""00""), ""&lt;&gt;"")"),"&lt;&gt;")</f>
        <v>&lt;&gt;</v>
      </c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x14ac:dyDescent="0.2">
      <c r="A491" s="7"/>
      <c r="B491" s="8" t="str">
        <f ca="1">IFERROR(__xludf.DUMMYFUNCTION("IFERROR(REGEXEXTRACT($A491, B$4), ""&lt;&gt;"")"),"&lt;&gt;")</f>
        <v>&lt;&gt;</v>
      </c>
      <c r="C491" s="7" t="str">
        <f ca="1">IFERROR(__xludf.DUMMYFUNCTION("IFERROR(REGEXEXTRACT($A491, C$4), ""&lt;&gt;"")"),"&lt;&gt;")</f>
        <v>&lt;&gt;</v>
      </c>
      <c r="D491" s="7"/>
      <c r="E491" s="7" t="str">
        <f ca="1">IFERROR(__xludf.DUMMYFUNCTION("IFERROR(REGEXEXTRACT($C491, E$4), ""&lt;&gt;"")"),"&lt;&gt;")</f>
        <v>&lt;&gt;</v>
      </c>
      <c r="F491" s="7" t="str">
        <f ca="1">IFERROR(__xludf.DUMMYFUNCTION("IFERROR(HEX2DEC(REGEXEXTRACT($C491, F$4)), ""&lt;&gt;"")"),"&lt;&gt;")</f>
        <v>&lt;&gt;</v>
      </c>
      <c r="G491" s="7" t="str">
        <f ca="1">IFERROR(__xludf.DUMMYFUNCTION("IFERROR(HEX2DEC(REGEXEXTRACT($C491, G$4)), ""&lt;&gt;"")"),"&lt;&gt;")</f>
        <v>&lt;&gt;</v>
      </c>
      <c r="H491" s="7"/>
      <c r="I491" s="7" t="str">
        <f ca="1">IFERROR(__xludf.DUMMYFUNCTION("IFERROR(TEXT((REGEXEXTRACT($C491, I$4)),""00""), ""&lt;&gt;"")"),"&lt;&gt;")</f>
        <v>&lt;&gt;</v>
      </c>
      <c r="J491" s="7" t="str">
        <f ca="1">IFERROR(__xludf.DUMMYFUNCTION("IFERROR(TEXT((REGEXEXTRACT($C491, J$4)),""00""), ""&lt;&gt;"")"),"&lt;&gt;")</f>
        <v>&lt;&gt;</v>
      </c>
      <c r="K491" s="7" t="str">
        <f ca="1">IFERROR(__xludf.DUMMYFUNCTION("IFERROR(TEXT((REGEXEXTRACT($C491, K$4)),""00""), ""&lt;&gt;"")"),"&lt;&gt;")</f>
        <v>&lt;&gt;</v>
      </c>
      <c r="L491" s="7" t="str">
        <f ca="1">IFERROR(__xludf.DUMMYFUNCTION("IFERROR(TEXT((REGEXEXTRACT($C491, L$4)),""00""), ""&lt;&gt;"")"),"&lt;&gt;")</f>
        <v>&lt;&gt;</v>
      </c>
      <c r="M491" s="7" t="str">
        <f ca="1">IFERROR(__xludf.DUMMYFUNCTION("IFERROR(TEXT((REGEXEXTRACT($C491, M$4)),""00""), ""&lt;&gt;"")"),"&lt;&gt;")</f>
        <v>&lt;&gt;</v>
      </c>
      <c r="N491" s="7" t="str">
        <f ca="1">IFERROR(__xludf.DUMMYFUNCTION("IFERROR(TEXT((REGEXEXTRACT($C491, N$4)),""00""), ""&lt;&gt;"")"),"&lt;&gt;")</f>
        <v>&lt;&gt;</v>
      </c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x14ac:dyDescent="0.2">
      <c r="A492" s="7"/>
      <c r="B492" s="8" t="str">
        <f ca="1">IFERROR(__xludf.DUMMYFUNCTION("IFERROR(REGEXEXTRACT($A492, B$4), ""&lt;&gt;"")"),"&lt;&gt;")</f>
        <v>&lt;&gt;</v>
      </c>
      <c r="C492" s="7" t="str">
        <f ca="1">IFERROR(__xludf.DUMMYFUNCTION("IFERROR(REGEXEXTRACT($A492, C$4), ""&lt;&gt;"")"),"&lt;&gt;")</f>
        <v>&lt;&gt;</v>
      </c>
      <c r="D492" s="7"/>
      <c r="E492" s="7" t="str">
        <f ca="1">IFERROR(__xludf.DUMMYFUNCTION("IFERROR(REGEXEXTRACT($C492, E$4), ""&lt;&gt;"")"),"&lt;&gt;")</f>
        <v>&lt;&gt;</v>
      </c>
      <c r="F492" s="7" t="str">
        <f ca="1">IFERROR(__xludf.DUMMYFUNCTION("IFERROR(HEX2DEC(REGEXEXTRACT($C492, F$4)), ""&lt;&gt;"")"),"&lt;&gt;")</f>
        <v>&lt;&gt;</v>
      </c>
      <c r="G492" s="7" t="str">
        <f ca="1">IFERROR(__xludf.DUMMYFUNCTION("IFERROR(HEX2DEC(REGEXEXTRACT($C492, G$4)), ""&lt;&gt;"")"),"&lt;&gt;")</f>
        <v>&lt;&gt;</v>
      </c>
      <c r="H492" s="7"/>
      <c r="I492" s="7" t="str">
        <f ca="1">IFERROR(__xludf.DUMMYFUNCTION("IFERROR(TEXT((REGEXEXTRACT($C492, I$4)),""00""), ""&lt;&gt;"")"),"&lt;&gt;")</f>
        <v>&lt;&gt;</v>
      </c>
      <c r="J492" s="7" t="str">
        <f ca="1">IFERROR(__xludf.DUMMYFUNCTION("IFERROR(TEXT((REGEXEXTRACT($C492, J$4)),""00""), ""&lt;&gt;"")"),"&lt;&gt;")</f>
        <v>&lt;&gt;</v>
      </c>
      <c r="K492" s="7" t="str">
        <f ca="1">IFERROR(__xludf.DUMMYFUNCTION("IFERROR(TEXT((REGEXEXTRACT($C492, K$4)),""00""), ""&lt;&gt;"")"),"&lt;&gt;")</f>
        <v>&lt;&gt;</v>
      </c>
      <c r="L492" s="7" t="str">
        <f ca="1">IFERROR(__xludf.DUMMYFUNCTION("IFERROR(TEXT((REGEXEXTRACT($C492, L$4)),""00""), ""&lt;&gt;"")"),"&lt;&gt;")</f>
        <v>&lt;&gt;</v>
      </c>
      <c r="M492" s="7" t="str">
        <f ca="1">IFERROR(__xludf.DUMMYFUNCTION("IFERROR(TEXT((REGEXEXTRACT($C492, M$4)),""00""), ""&lt;&gt;"")"),"&lt;&gt;")</f>
        <v>&lt;&gt;</v>
      </c>
      <c r="N492" s="7" t="str">
        <f ca="1">IFERROR(__xludf.DUMMYFUNCTION("IFERROR(TEXT((REGEXEXTRACT($C492, N$4)),""00""), ""&lt;&gt;"")"),"&lt;&gt;")</f>
        <v>&lt;&gt;</v>
      </c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x14ac:dyDescent="0.2">
      <c r="A493" s="7"/>
      <c r="B493" s="8" t="str">
        <f ca="1">IFERROR(__xludf.DUMMYFUNCTION("IFERROR(REGEXEXTRACT($A493, B$4), ""&lt;&gt;"")"),"&lt;&gt;")</f>
        <v>&lt;&gt;</v>
      </c>
      <c r="C493" s="7" t="str">
        <f ca="1">IFERROR(__xludf.DUMMYFUNCTION("IFERROR(REGEXEXTRACT($A493, C$4), ""&lt;&gt;"")"),"&lt;&gt;")</f>
        <v>&lt;&gt;</v>
      </c>
      <c r="D493" s="7"/>
      <c r="E493" s="7" t="str">
        <f ca="1">IFERROR(__xludf.DUMMYFUNCTION("IFERROR(REGEXEXTRACT($C493, E$4), ""&lt;&gt;"")"),"&lt;&gt;")</f>
        <v>&lt;&gt;</v>
      </c>
      <c r="F493" s="7" t="str">
        <f ca="1">IFERROR(__xludf.DUMMYFUNCTION("IFERROR(HEX2DEC(REGEXEXTRACT($C493, F$4)), ""&lt;&gt;"")"),"&lt;&gt;")</f>
        <v>&lt;&gt;</v>
      </c>
      <c r="G493" s="7" t="str">
        <f ca="1">IFERROR(__xludf.DUMMYFUNCTION("IFERROR(HEX2DEC(REGEXEXTRACT($C493, G$4)), ""&lt;&gt;"")"),"&lt;&gt;")</f>
        <v>&lt;&gt;</v>
      </c>
      <c r="H493" s="7"/>
      <c r="I493" s="7" t="str">
        <f ca="1">IFERROR(__xludf.DUMMYFUNCTION("IFERROR(TEXT((REGEXEXTRACT($C493, I$4)),""00""), ""&lt;&gt;"")"),"&lt;&gt;")</f>
        <v>&lt;&gt;</v>
      </c>
      <c r="J493" s="7" t="str">
        <f ca="1">IFERROR(__xludf.DUMMYFUNCTION("IFERROR(TEXT((REGEXEXTRACT($C493, J$4)),""00""), ""&lt;&gt;"")"),"&lt;&gt;")</f>
        <v>&lt;&gt;</v>
      </c>
      <c r="K493" s="7" t="str">
        <f ca="1">IFERROR(__xludf.DUMMYFUNCTION("IFERROR(TEXT((REGEXEXTRACT($C493, K$4)),""00""), ""&lt;&gt;"")"),"&lt;&gt;")</f>
        <v>&lt;&gt;</v>
      </c>
      <c r="L493" s="7" t="str">
        <f ca="1">IFERROR(__xludf.DUMMYFUNCTION("IFERROR(TEXT((REGEXEXTRACT($C493, L$4)),""00""), ""&lt;&gt;"")"),"&lt;&gt;")</f>
        <v>&lt;&gt;</v>
      </c>
      <c r="M493" s="7" t="str">
        <f ca="1">IFERROR(__xludf.DUMMYFUNCTION("IFERROR(TEXT((REGEXEXTRACT($C493, M$4)),""00""), ""&lt;&gt;"")"),"&lt;&gt;")</f>
        <v>&lt;&gt;</v>
      </c>
      <c r="N493" s="7" t="str">
        <f ca="1">IFERROR(__xludf.DUMMYFUNCTION("IFERROR(TEXT((REGEXEXTRACT($C493, N$4)),""00""), ""&lt;&gt;"")"),"&lt;&gt;")</f>
        <v>&lt;&gt;</v>
      </c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x14ac:dyDescent="0.2">
      <c r="A494" s="7"/>
      <c r="B494" s="8" t="str">
        <f ca="1">IFERROR(__xludf.DUMMYFUNCTION("IFERROR(REGEXEXTRACT($A494, B$4), ""&lt;&gt;"")"),"&lt;&gt;")</f>
        <v>&lt;&gt;</v>
      </c>
      <c r="C494" s="7" t="str">
        <f ca="1">IFERROR(__xludf.DUMMYFUNCTION("IFERROR(REGEXEXTRACT($A494, C$4), ""&lt;&gt;"")"),"&lt;&gt;")</f>
        <v>&lt;&gt;</v>
      </c>
      <c r="D494" s="7"/>
      <c r="E494" s="7" t="str">
        <f ca="1">IFERROR(__xludf.DUMMYFUNCTION("IFERROR(REGEXEXTRACT($C494, E$4), ""&lt;&gt;"")"),"&lt;&gt;")</f>
        <v>&lt;&gt;</v>
      </c>
      <c r="F494" s="7" t="str">
        <f ca="1">IFERROR(__xludf.DUMMYFUNCTION("IFERROR(HEX2DEC(REGEXEXTRACT($C494, F$4)), ""&lt;&gt;"")"),"&lt;&gt;")</f>
        <v>&lt;&gt;</v>
      </c>
      <c r="G494" s="7" t="str">
        <f ca="1">IFERROR(__xludf.DUMMYFUNCTION("IFERROR(HEX2DEC(REGEXEXTRACT($C494, G$4)), ""&lt;&gt;"")"),"&lt;&gt;")</f>
        <v>&lt;&gt;</v>
      </c>
      <c r="H494" s="7"/>
      <c r="I494" s="7" t="str">
        <f ca="1">IFERROR(__xludf.DUMMYFUNCTION("IFERROR(TEXT((REGEXEXTRACT($C494, I$4)),""00""), ""&lt;&gt;"")"),"&lt;&gt;")</f>
        <v>&lt;&gt;</v>
      </c>
      <c r="J494" s="7" t="str">
        <f ca="1">IFERROR(__xludf.DUMMYFUNCTION("IFERROR(TEXT((REGEXEXTRACT($C494, J$4)),""00""), ""&lt;&gt;"")"),"&lt;&gt;")</f>
        <v>&lt;&gt;</v>
      </c>
      <c r="K494" s="7" t="str">
        <f ca="1">IFERROR(__xludf.DUMMYFUNCTION("IFERROR(TEXT((REGEXEXTRACT($C494, K$4)),""00""), ""&lt;&gt;"")"),"&lt;&gt;")</f>
        <v>&lt;&gt;</v>
      </c>
      <c r="L494" s="7" t="str">
        <f ca="1">IFERROR(__xludf.DUMMYFUNCTION("IFERROR(TEXT((REGEXEXTRACT($C494, L$4)),""00""), ""&lt;&gt;"")"),"&lt;&gt;")</f>
        <v>&lt;&gt;</v>
      </c>
      <c r="M494" s="7" t="str">
        <f ca="1">IFERROR(__xludf.DUMMYFUNCTION("IFERROR(TEXT((REGEXEXTRACT($C494, M$4)),""00""), ""&lt;&gt;"")"),"&lt;&gt;")</f>
        <v>&lt;&gt;</v>
      </c>
      <c r="N494" s="7" t="str">
        <f ca="1">IFERROR(__xludf.DUMMYFUNCTION("IFERROR(TEXT((REGEXEXTRACT($C494, N$4)),""00""), ""&lt;&gt;"")"),"&lt;&gt;")</f>
        <v>&lt;&gt;</v>
      </c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x14ac:dyDescent="0.2">
      <c r="A495" s="7"/>
      <c r="B495" s="8" t="str">
        <f ca="1">IFERROR(__xludf.DUMMYFUNCTION("IFERROR(REGEXEXTRACT($A495, B$4), ""&lt;&gt;"")"),"&lt;&gt;")</f>
        <v>&lt;&gt;</v>
      </c>
      <c r="C495" s="7" t="str">
        <f ca="1">IFERROR(__xludf.DUMMYFUNCTION("IFERROR(REGEXEXTRACT($A495, C$4), ""&lt;&gt;"")"),"&lt;&gt;")</f>
        <v>&lt;&gt;</v>
      </c>
      <c r="D495" s="7"/>
      <c r="E495" s="7" t="str">
        <f ca="1">IFERROR(__xludf.DUMMYFUNCTION("IFERROR(REGEXEXTRACT($C495, E$4), ""&lt;&gt;"")"),"&lt;&gt;")</f>
        <v>&lt;&gt;</v>
      </c>
      <c r="F495" s="7" t="str">
        <f ca="1">IFERROR(__xludf.DUMMYFUNCTION("IFERROR(HEX2DEC(REGEXEXTRACT($C495, F$4)), ""&lt;&gt;"")"),"&lt;&gt;")</f>
        <v>&lt;&gt;</v>
      </c>
      <c r="G495" s="7" t="str">
        <f ca="1">IFERROR(__xludf.DUMMYFUNCTION("IFERROR(HEX2DEC(REGEXEXTRACT($C495, G$4)), ""&lt;&gt;"")"),"&lt;&gt;")</f>
        <v>&lt;&gt;</v>
      </c>
      <c r="H495" s="7"/>
      <c r="I495" s="7" t="str">
        <f ca="1">IFERROR(__xludf.DUMMYFUNCTION("IFERROR(TEXT((REGEXEXTRACT($C495, I$4)),""00""), ""&lt;&gt;"")"),"&lt;&gt;")</f>
        <v>&lt;&gt;</v>
      </c>
      <c r="J495" s="7" t="str">
        <f ca="1">IFERROR(__xludf.DUMMYFUNCTION("IFERROR(TEXT((REGEXEXTRACT($C495, J$4)),""00""), ""&lt;&gt;"")"),"&lt;&gt;")</f>
        <v>&lt;&gt;</v>
      </c>
      <c r="K495" s="7" t="str">
        <f ca="1">IFERROR(__xludf.DUMMYFUNCTION("IFERROR(TEXT((REGEXEXTRACT($C495, K$4)),""00""), ""&lt;&gt;"")"),"&lt;&gt;")</f>
        <v>&lt;&gt;</v>
      </c>
      <c r="L495" s="7" t="str">
        <f ca="1">IFERROR(__xludf.DUMMYFUNCTION("IFERROR(TEXT((REGEXEXTRACT($C495, L$4)),""00""), ""&lt;&gt;"")"),"&lt;&gt;")</f>
        <v>&lt;&gt;</v>
      </c>
      <c r="M495" s="7" t="str">
        <f ca="1">IFERROR(__xludf.DUMMYFUNCTION("IFERROR(TEXT((REGEXEXTRACT($C495, M$4)),""00""), ""&lt;&gt;"")"),"&lt;&gt;")</f>
        <v>&lt;&gt;</v>
      </c>
      <c r="N495" s="7" t="str">
        <f ca="1">IFERROR(__xludf.DUMMYFUNCTION("IFERROR(TEXT((REGEXEXTRACT($C495, N$4)),""00""), ""&lt;&gt;"")"),"&lt;&gt;")</f>
        <v>&lt;&gt;</v>
      </c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x14ac:dyDescent="0.2">
      <c r="A496" s="7"/>
      <c r="B496" s="8" t="str">
        <f ca="1">IFERROR(__xludf.DUMMYFUNCTION("IFERROR(REGEXEXTRACT($A496, B$4), ""&lt;&gt;"")"),"&lt;&gt;")</f>
        <v>&lt;&gt;</v>
      </c>
      <c r="C496" s="7" t="str">
        <f ca="1">IFERROR(__xludf.DUMMYFUNCTION("IFERROR(REGEXEXTRACT($A496, C$4), ""&lt;&gt;"")"),"&lt;&gt;")</f>
        <v>&lt;&gt;</v>
      </c>
      <c r="D496" s="7"/>
      <c r="E496" s="7" t="str">
        <f ca="1">IFERROR(__xludf.DUMMYFUNCTION("IFERROR(REGEXEXTRACT($C496, E$4), ""&lt;&gt;"")"),"&lt;&gt;")</f>
        <v>&lt;&gt;</v>
      </c>
      <c r="F496" s="7" t="str">
        <f ca="1">IFERROR(__xludf.DUMMYFUNCTION("IFERROR(HEX2DEC(REGEXEXTRACT($C496, F$4)), ""&lt;&gt;"")"),"&lt;&gt;")</f>
        <v>&lt;&gt;</v>
      </c>
      <c r="G496" s="7" t="str">
        <f ca="1">IFERROR(__xludf.DUMMYFUNCTION("IFERROR(HEX2DEC(REGEXEXTRACT($C496, G$4)), ""&lt;&gt;"")"),"&lt;&gt;")</f>
        <v>&lt;&gt;</v>
      </c>
      <c r="H496" s="7"/>
      <c r="I496" s="7" t="str">
        <f ca="1">IFERROR(__xludf.DUMMYFUNCTION("IFERROR(TEXT((REGEXEXTRACT($C496, I$4)),""00""), ""&lt;&gt;"")"),"&lt;&gt;")</f>
        <v>&lt;&gt;</v>
      </c>
      <c r="J496" s="7" t="str">
        <f ca="1">IFERROR(__xludf.DUMMYFUNCTION("IFERROR(TEXT((REGEXEXTRACT($C496, J$4)),""00""), ""&lt;&gt;"")"),"&lt;&gt;")</f>
        <v>&lt;&gt;</v>
      </c>
      <c r="K496" s="7" t="str">
        <f ca="1">IFERROR(__xludf.DUMMYFUNCTION("IFERROR(TEXT((REGEXEXTRACT($C496, K$4)),""00""), ""&lt;&gt;"")"),"&lt;&gt;")</f>
        <v>&lt;&gt;</v>
      </c>
      <c r="L496" s="7" t="str">
        <f ca="1">IFERROR(__xludf.DUMMYFUNCTION("IFERROR(TEXT((REGEXEXTRACT($C496, L$4)),""00""), ""&lt;&gt;"")"),"&lt;&gt;")</f>
        <v>&lt;&gt;</v>
      </c>
      <c r="M496" s="7" t="str">
        <f ca="1">IFERROR(__xludf.DUMMYFUNCTION("IFERROR(TEXT((REGEXEXTRACT($C496, M$4)),""00""), ""&lt;&gt;"")"),"&lt;&gt;")</f>
        <v>&lt;&gt;</v>
      </c>
      <c r="N496" s="7" t="str">
        <f ca="1">IFERROR(__xludf.DUMMYFUNCTION("IFERROR(TEXT((REGEXEXTRACT($C496, N$4)),""00""), ""&lt;&gt;"")"),"&lt;&gt;")</f>
        <v>&lt;&gt;</v>
      </c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x14ac:dyDescent="0.2">
      <c r="A497" s="7"/>
      <c r="B497" s="8" t="str">
        <f ca="1">IFERROR(__xludf.DUMMYFUNCTION("IFERROR(REGEXEXTRACT($A497, B$4), ""&lt;&gt;"")"),"&lt;&gt;")</f>
        <v>&lt;&gt;</v>
      </c>
      <c r="C497" s="7" t="str">
        <f ca="1">IFERROR(__xludf.DUMMYFUNCTION("IFERROR(REGEXEXTRACT($A497, C$4), ""&lt;&gt;"")"),"&lt;&gt;")</f>
        <v>&lt;&gt;</v>
      </c>
      <c r="D497" s="7"/>
      <c r="E497" s="7" t="str">
        <f ca="1">IFERROR(__xludf.DUMMYFUNCTION("IFERROR(REGEXEXTRACT($C497, E$4), ""&lt;&gt;"")"),"&lt;&gt;")</f>
        <v>&lt;&gt;</v>
      </c>
      <c r="F497" s="7" t="str">
        <f ca="1">IFERROR(__xludf.DUMMYFUNCTION("IFERROR(HEX2DEC(REGEXEXTRACT($C497, F$4)), ""&lt;&gt;"")"),"&lt;&gt;")</f>
        <v>&lt;&gt;</v>
      </c>
      <c r="G497" s="7" t="str">
        <f ca="1">IFERROR(__xludf.DUMMYFUNCTION("IFERROR(HEX2DEC(REGEXEXTRACT($C497, G$4)), ""&lt;&gt;"")"),"&lt;&gt;")</f>
        <v>&lt;&gt;</v>
      </c>
      <c r="H497" s="7"/>
      <c r="I497" s="7" t="str">
        <f ca="1">IFERROR(__xludf.DUMMYFUNCTION("IFERROR(TEXT((REGEXEXTRACT($C497, I$4)),""00""), ""&lt;&gt;"")"),"&lt;&gt;")</f>
        <v>&lt;&gt;</v>
      </c>
      <c r="J497" s="7" t="str">
        <f ca="1">IFERROR(__xludf.DUMMYFUNCTION("IFERROR(TEXT((REGEXEXTRACT($C497, J$4)),""00""), ""&lt;&gt;"")"),"&lt;&gt;")</f>
        <v>&lt;&gt;</v>
      </c>
      <c r="K497" s="7" t="str">
        <f ca="1">IFERROR(__xludf.DUMMYFUNCTION("IFERROR(TEXT((REGEXEXTRACT($C497, K$4)),""00""), ""&lt;&gt;"")"),"&lt;&gt;")</f>
        <v>&lt;&gt;</v>
      </c>
      <c r="L497" s="7" t="str">
        <f ca="1">IFERROR(__xludf.DUMMYFUNCTION("IFERROR(TEXT((REGEXEXTRACT($C497, L$4)),""00""), ""&lt;&gt;"")"),"&lt;&gt;")</f>
        <v>&lt;&gt;</v>
      </c>
      <c r="M497" s="7" t="str">
        <f ca="1">IFERROR(__xludf.DUMMYFUNCTION("IFERROR(TEXT((REGEXEXTRACT($C497, M$4)),""00""), ""&lt;&gt;"")"),"&lt;&gt;")</f>
        <v>&lt;&gt;</v>
      </c>
      <c r="N497" s="7" t="str">
        <f ca="1">IFERROR(__xludf.DUMMYFUNCTION("IFERROR(TEXT((REGEXEXTRACT($C497, N$4)),""00""), ""&lt;&gt;"")"),"&lt;&gt;")</f>
        <v>&lt;&gt;</v>
      </c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x14ac:dyDescent="0.2">
      <c r="A498" s="7"/>
      <c r="B498" s="8" t="str">
        <f ca="1">IFERROR(__xludf.DUMMYFUNCTION("IFERROR(REGEXEXTRACT($A498, B$4), ""&lt;&gt;"")"),"&lt;&gt;")</f>
        <v>&lt;&gt;</v>
      </c>
      <c r="C498" s="7" t="str">
        <f ca="1">IFERROR(__xludf.DUMMYFUNCTION("IFERROR(REGEXEXTRACT($A498, C$4), ""&lt;&gt;"")"),"&lt;&gt;")</f>
        <v>&lt;&gt;</v>
      </c>
      <c r="D498" s="7"/>
      <c r="E498" s="7" t="str">
        <f ca="1">IFERROR(__xludf.DUMMYFUNCTION("IFERROR(REGEXEXTRACT($C498, E$4), ""&lt;&gt;"")"),"&lt;&gt;")</f>
        <v>&lt;&gt;</v>
      </c>
      <c r="F498" s="7" t="str">
        <f ca="1">IFERROR(__xludf.DUMMYFUNCTION("IFERROR(HEX2DEC(REGEXEXTRACT($C498, F$4)), ""&lt;&gt;"")"),"&lt;&gt;")</f>
        <v>&lt;&gt;</v>
      </c>
      <c r="G498" s="7" t="str">
        <f ca="1">IFERROR(__xludf.DUMMYFUNCTION("IFERROR(HEX2DEC(REGEXEXTRACT($C498, G$4)), ""&lt;&gt;"")"),"&lt;&gt;")</f>
        <v>&lt;&gt;</v>
      </c>
      <c r="H498" s="7"/>
      <c r="I498" s="7" t="str">
        <f ca="1">IFERROR(__xludf.DUMMYFUNCTION("IFERROR(TEXT((REGEXEXTRACT($C498, I$4)),""00""), ""&lt;&gt;"")"),"&lt;&gt;")</f>
        <v>&lt;&gt;</v>
      </c>
      <c r="J498" s="7" t="str">
        <f ca="1">IFERROR(__xludf.DUMMYFUNCTION("IFERROR(TEXT((REGEXEXTRACT($C498, J$4)),""00""), ""&lt;&gt;"")"),"&lt;&gt;")</f>
        <v>&lt;&gt;</v>
      </c>
      <c r="K498" s="7" t="str">
        <f ca="1">IFERROR(__xludf.DUMMYFUNCTION("IFERROR(TEXT((REGEXEXTRACT($C498, K$4)),""00""), ""&lt;&gt;"")"),"&lt;&gt;")</f>
        <v>&lt;&gt;</v>
      </c>
      <c r="L498" s="7" t="str">
        <f ca="1">IFERROR(__xludf.DUMMYFUNCTION("IFERROR(TEXT((REGEXEXTRACT($C498, L$4)),""00""), ""&lt;&gt;"")"),"&lt;&gt;")</f>
        <v>&lt;&gt;</v>
      </c>
      <c r="M498" s="7" t="str">
        <f ca="1">IFERROR(__xludf.DUMMYFUNCTION("IFERROR(TEXT((REGEXEXTRACT($C498, M$4)),""00""), ""&lt;&gt;"")"),"&lt;&gt;")</f>
        <v>&lt;&gt;</v>
      </c>
      <c r="N498" s="7" t="str">
        <f ca="1">IFERROR(__xludf.DUMMYFUNCTION("IFERROR(TEXT((REGEXEXTRACT($C498, N$4)),""00""), ""&lt;&gt;"")"),"&lt;&gt;")</f>
        <v>&lt;&gt;</v>
      </c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x14ac:dyDescent="0.2">
      <c r="A499" s="7"/>
      <c r="B499" s="8" t="str">
        <f ca="1">IFERROR(__xludf.DUMMYFUNCTION("IFERROR(REGEXEXTRACT($A499, B$4), ""&lt;&gt;"")"),"&lt;&gt;")</f>
        <v>&lt;&gt;</v>
      </c>
      <c r="C499" s="7" t="str">
        <f ca="1">IFERROR(__xludf.DUMMYFUNCTION("IFERROR(REGEXEXTRACT($A499, C$4), ""&lt;&gt;"")"),"&lt;&gt;")</f>
        <v>&lt;&gt;</v>
      </c>
      <c r="D499" s="7"/>
      <c r="E499" s="7" t="str">
        <f ca="1">IFERROR(__xludf.DUMMYFUNCTION("IFERROR(REGEXEXTRACT($C499, E$4), ""&lt;&gt;"")"),"&lt;&gt;")</f>
        <v>&lt;&gt;</v>
      </c>
      <c r="F499" s="7" t="str">
        <f ca="1">IFERROR(__xludf.DUMMYFUNCTION("IFERROR(HEX2DEC(REGEXEXTRACT($C499, F$4)), ""&lt;&gt;"")"),"&lt;&gt;")</f>
        <v>&lt;&gt;</v>
      </c>
      <c r="G499" s="7" t="str">
        <f ca="1">IFERROR(__xludf.DUMMYFUNCTION("IFERROR(HEX2DEC(REGEXEXTRACT($C499, G$4)), ""&lt;&gt;"")"),"&lt;&gt;")</f>
        <v>&lt;&gt;</v>
      </c>
      <c r="H499" s="7"/>
      <c r="I499" s="7" t="str">
        <f ca="1">IFERROR(__xludf.DUMMYFUNCTION("IFERROR(TEXT((REGEXEXTRACT($C499, I$4)),""00""), ""&lt;&gt;"")"),"&lt;&gt;")</f>
        <v>&lt;&gt;</v>
      </c>
      <c r="J499" s="7" t="str">
        <f ca="1">IFERROR(__xludf.DUMMYFUNCTION("IFERROR(TEXT((REGEXEXTRACT($C499, J$4)),""00""), ""&lt;&gt;"")"),"&lt;&gt;")</f>
        <v>&lt;&gt;</v>
      </c>
      <c r="K499" s="7" t="str">
        <f ca="1">IFERROR(__xludf.DUMMYFUNCTION("IFERROR(TEXT((REGEXEXTRACT($C499, K$4)),""00""), ""&lt;&gt;"")"),"&lt;&gt;")</f>
        <v>&lt;&gt;</v>
      </c>
      <c r="L499" s="7" t="str">
        <f ca="1">IFERROR(__xludf.DUMMYFUNCTION("IFERROR(TEXT((REGEXEXTRACT($C499, L$4)),""00""), ""&lt;&gt;"")"),"&lt;&gt;")</f>
        <v>&lt;&gt;</v>
      </c>
      <c r="M499" s="7" t="str">
        <f ca="1">IFERROR(__xludf.DUMMYFUNCTION("IFERROR(TEXT((REGEXEXTRACT($C499, M$4)),""00""), ""&lt;&gt;"")"),"&lt;&gt;")</f>
        <v>&lt;&gt;</v>
      </c>
      <c r="N499" s="7" t="str">
        <f ca="1">IFERROR(__xludf.DUMMYFUNCTION("IFERROR(TEXT((REGEXEXTRACT($C499, N$4)),""00""), ""&lt;&gt;"")"),"&lt;&gt;")</f>
        <v>&lt;&gt;</v>
      </c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x14ac:dyDescent="0.2">
      <c r="A500" s="7"/>
      <c r="B500" s="8" t="str">
        <f ca="1">IFERROR(__xludf.DUMMYFUNCTION("IFERROR(REGEXEXTRACT($A500, B$4), ""&lt;&gt;"")"),"&lt;&gt;")</f>
        <v>&lt;&gt;</v>
      </c>
      <c r="C500" s="7" t="str">
        <f ca="1">IFERROR(__xludf.DUMMYFUNCTION("IFERROR(REGEXEXTRACT($A500, C$4), ""&lt;&gt;"")"),"&lt;&gt;")</f>
        <v>&lt;&gt;</v>
      </c>
      <c r="D500" s="7"/>
      <c r="E500" s="7" t="str">
        <f ca="1">IFERROR(__xludf.DUMMYFUNCTION("IFERROR(REGEXEXTRACT($C500, E$4), ""&lt;&gt;"")"),"&lt;&gt;")</f>
        <v>&lt;&gt;</v>
      </c>
      <c r="F500" s="7" t="str">
        <f ca="1">IFERROR(__xludf.DUMMYFUNCTION("IFERROR(HEX2DEC(REGEXEXTRACT($C500, F$4)), ""&lt;&gt;"")"),"&lt;&gt;")</f>
        <v>&lt;&gt;</v>
      </c>
      <c r="G500" s="7" t="str">
        <f ca="1">IFERROR(__xludf.DUMMYFUNCTION("IFERROR(HEX2DEC(REGEXEXTRACT($C500, G$4)), ""&lt;&gt;"")"),"&lt;&gt;")</f>
        <v>&lt;&gt;</v>
      </c>
      <c r="H500" s="7"/>
      <c r="I500" s="7" t="str">
        <f ca="1">IFERROR(__xludf.DUMMYFUNCTION("IFERROR(TEXT((REGEXEXTRACT($C500, I$4)),""00""), ""&lt;&gt;"")"),"&lt;&gt;")</f>
        <v>&lt;&gt;</v>
      </c>
      <c r="J500" s="7" t="str">
        <f ca="1">IFERROR(__xludf.DUMMYFUNCTION("IFERROR(TEXT((REGEXEXTRACT($C500, J$4)),""00""), ""&lt;&gt;"")"),"&lt;&gt;")</f>
        <v>&lt;&gt;</v>
      </c>
      <c r="K500" s="7" t="str">
        <f ca="1">IFERROR(__xludf.DUMMYFUNCTION("IFERROR(TEXT((REGEXEXTRACT($C500, K$4)),""00""), ""&lt;&gt;"")"),"&lt;&gt;")</f>
        <v>&lt;&gt;</v>
      </c>
      <c r="L500" s="7" t="str">
        <f ca="1">IFERROR(__xludf.DUMMYFUNCTION("IFERROR(TEXT((REGEXEXTRACT($C500, L$4)),""00""), ""&lt;&gt;"")"),"&lt;&gt;")</f>
        <v>&lt;&gt;</v>
      </c>
      <c r="M500" s="7" t="str">
        <f ca="1">IFERROR(__xludf.DUMMYFUNCTION("IFERROR(TEXT((REGEXEXTRACT($C500, M$4)),""00""), ""&lt;&gt;"")"),"&lt;&gt;")</f>
        <v>&lt;&gt;</v>
      </c>
      <c r="N500" s="7" t="str">
        <f ca="1">IFERROR(__xludf.DUMMYFUNCTION("IFERROR(TEXT((REGEXEXTRACT($C500, N$4)),""00""), ""&lt;&gt;"")"),"&lt;&gt;")</f>
        <v>&lt;&gt;</v>
      </c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x14ac:dyDescent="0.2">
      <c r="A501" s="7"/>
      <c r="B501" s="8" t="str">
        <f ca="1">IFERROR(__xludf.DUMMYFUNCTION("IFERROR(REGEXEXTRACT($A501, B$4), ""&lt;&gt;"")"),"&lt;&gt;")</f>
        <v>&lt;&gt;</v>
      </c>
      <c r="C501" s="7" t="str">
        <f ca="1">IFERROR(__xludf.DUMMYFUNCTION("IFERROR(REGEXEXTRACT($A501, C$4), ""&lt;&gt;"")"),"&lt;&gt;")</f>
        <v>&lt;&gt;</v>
      </c>
      <c r="D501" s="7"/>
      <c r="E501" s="7" t="str">
        <f ca="1">IFERROR(__xludf.DUMMYFUNCTION("IFERROR(REGEXEXTRACT($C501, E$4), ""&lt;&gt;"")"),"&lt;&gt;")</f>
        <v>&lt;&gt;</v>
      </c>
      <c r="F501" s="7" t="str">
        <f ca="1">IFERROR(__xludf.DUMMYFUNCTION("IFERROR(HEX2DEC(REGEXEXTRACT($C501, F$4)), ""&lt;&gt;"")"),"&lt;&gt;")</f>
        <v>&lt;&gt;</v>
      </c>
      <c r="G501" s="7" t="str">
        <f ca="1">IFERROR(__xludf.DUMMYFUNCTION("IFERROR(HEX2DEC(REGEXEXTRACT($C501, G$4)), ""&lt;&gt;"")"),"&lt;&gt;")</f>
        <v>&lt;&gt;</v>
      </c>
      <c r="H501" s="7"/>
      <c r="I501" s="7" t="str">
        <f ca="1">IFERROR(__xludf.DUMMYFUNCTION("IFERROR(TEXT((REGEXEXTRACT($C501, I$4)),""00""), ""&lt;&gt;"")"),"&lt;&gt;")</f>
        <v>&lt;&gt;</v>
      </c>
      <c r="J501" s="7" t="str">
        <f ca="1">IFERROR(__xludf.DUMMYFUNCTION("IFERROR(TEXT((REGEXEXTRACT($C501, J$4)),""00""), ""&lt;&gt;"")"),"&lt;&gt;")</f>
        <v>&lt;&gt;</v>
      </c>
      <c r="K501" s="7" t="str">
        <f ca="1">IFERROR(__xludf.DUMMYFUNCTION("IFERROR(TEXT((REGEXEXTRACT($C501, K$4)),""00""), ""&lt;&gt;"")"),"&lt;&gt;")</f>
        <v>&lt;&gt;</v>
      </c>
      <c r="L501" s="7" t="str">
        <f ca="1">IFERROR(__xludf.DUMMYFUNCTION("IFERROR(TEXT((REGEXEXTRACT($C501, L$4)),""00""), ""&lt;&gt;"")"),"&lt;&gt;")</f>
        <v>&lt;&gt;</v>
      </c>
      <c r="M501" s="7" t="str">
        <f ca="1">IFERROR(__xludf.DUMMYFUNCTION("IFERROR(TEXT((REGEXEXTRACT($C501, M$4)),""00""), ""&lt;&gt;"")"),"&lt;&gt;")</f>
        <v>&lt;&gt;</v>
      </c>
      <c r="N501" s="7" t="str">
        <f ca="1">IFERROR(__xludf.DUMMYFUNCTION("IFERROR(TEXT((REGEXEXTRACT($C501, N$4)),""00""), ""&lt;&gt;"")"),"&lt;&gt;")</f>
        <v>&lt;&gt;</v>
      </c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x14ac:dyDescent="0.2">
      <c r="A502" s="7"/>
      <c r="B502" s="8" t="str">
        <f ca="1">IFERROR(__xludf.DUMMYFUNCTION("IFERROR(REGEXEXTRACT($A502, B$4), ""&lt;&gt;"")"),"&lt;&gt;")</f>
        <v>&lt;&gt;</v>
      </c>
      <c r="C502" s="7" t="str">
        <f ca="1">IFERROR(__xludf.DUMMYFUNCTION("IFERROR(REGEXEXTRACT($A502, C$4), ""&lt;&gt;"")"),"&lt;&gt;")</f>
        <v>&lt;&gt;</v>
      </c>
      <c r="D502" s="7"/>
      <c r="E502" s="7" t="str">
        <f ca="1">IFERROR(__xludf.DUMMYFUNCTION("IFERROR(REGEXEXTRACT($C502, E$4), ""&lt;&gt;"")"),"&lt;&gt;")</f>
        <v>&lt;&gt;</v>
      </c>
      <c r="F502" s="7" t="str">
        <f ca="1">IFERROR(__xludf.DUMMYFUNCTION("IFERROR(HEX2DEC(REGEXEXTRACT($C502, F$4)), ""&lt;&gt;"")"),"&lt;&gt;")</f>
        <v>&lt;&gt;</v>
      </c>
      <c r="G502" s="7" t="str">
        <f ca="1">IFERROR(__xludf.DUMMYFUNCTION("IFERROR(HEX2DEC(REGEXEXTRACT($C502, G$4)), ""&lt;&gt;"")"),"&lt;&gt;")</f>
        <v>&lt;&gt;</v>
      </c>
      <c r="H502" s="7"/>
      <c r="I502" s="7" t="str">
        <f ca="1">IFERROR(__xludf.DUMMYFUNCTION("IFERROR(TEXT((REGEXEXTRACT($C502, I$4)),""00""), ""&lt;&gt;"")"),"&lt;&gt;")</f>
        <v>&lt;&gt;</v>
      </c>
      <c r="J502" s="7" t="str">
        <f ca="1">IFERROR(__xludf.DUMMYFUNCTION("IFERROR(TEXT((REGEXEXTRACT($C502, J$4)),""00""), ""&lt;&gt;"")"),"&lt;&gt;")</f>
        <v>&lt;&gt;</v>
      </c>
      <c r="K502" s="7" t="str">
        <f ca="1">IFERROR(__xludf.DUMMYFUNCTION("IFERROR(TEXT((REGEXEXTRACT($C502, K$4)),""00""), ""&lt;&gt;"")"),"&lt;&gt;")</f>
        <v>&lt;&gt;</v>
      </c>
      <c r="L502" s="7" t="str">
        <f ca="1">IFERROR(__xludf.DUMMYFUNCTION("IFERROR(TEXT((REGEXEXTRACT($C502, L$4)),""00""), ""&lt;&gt;"")"),"&lt;&gt;")</f>
        <v>&lt;&gt;</v>
      </c>
      <c r="M502" s="7" t="str">
        <f ca="1">IFERROR(__xludf.DUMMYFUNCTION("IFERROR(TEXT((REGEXEXTRACT($C502, M$4)),""00""), ""&lt;&gt;"")"),"&lt;&gt;")</f>
        <v>&lt;&gt;</v>
      </c>
      <c r="N502" s="7" t="str">
        <f ca="1">IFERROR(__xludf.DUMMYFUNCTION("IFERROR(TEXT((REGEXEXTRACT($C502, N$4)),""00""), ""&lt;&gt;"")"),"&lt;&gt;")</f>
        <v>&lt;&gt;</v>
      </c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x14ac:dyDescent="0.2">
      <c r="A503" s="7"/>
      <c r="B503" s="8" t="str">
        <f ca="1">IFERROR(__xludf.DUMMYFUNCTION("IFERROR(REGEXEXTRACT($A503, B$4), ""&lt;&gt;"")"),"&lt;&gt;")</f>
        <v>&lt;&gt;</v>
      </c>
      <c r="C503" s="7" t="str">
        <f ca="1">IFERROR(__xludf.DUMMYFUNCTION("IFERROR(REGEXEXTRACT($A503, C$4), ""&lt;&gt;"")"),"&lt;&gt;")</f>
        <v>&lt;&gt;</v>
      </c>
      <c r="D503" s="7"/>
      <c r="E503" s="7" t="str">
        <f ca="1">IFERROR(__xludf.DUMMYFUNCTION("IFERROR(REGEXEXTRACT($C503, E$4), ""&lt;&gt;"")"),"&lt;&gt;")</f>
        <v>&lt;&gt;</v>
      </c>
      <c r="F503" s="7" t="str">
        <f ca="1">IFERROR(__xludf.DUMMYFUNCTION("IFERROR(HEX2DEC(REGEXEXTRACT($C503, F$4)), ""&lt;&gt;"")"),"&lt;&gt;")</f>
        <v>&lt;&gt;</v>
      </c>
      <c r="G503" s="7" t="str">
        <f ca="1">IFERROR(__xludf.DUMMYFUNCTION("IFERROR(HEX2DEC(REGEXEXTRACT($C503, G$4)), ""&lt;&gt;"")"),"&lt;&gt;")</f>
        <v>&lt;&gt;</v>
      </c>
      <c r="H503" s="7"/>
      <c r="I503" s="7" t="str">
        <f ca="1">IFERROR(__xludf.DUMMYFUNCTION("IFERROR(TEXT((REGEXEXTRACT($C503, I$4)),""00""), ""&lt;&gt;"")"),"&lt;&gt;")</f>
        <v>&lt;&gt;</v>
      </c>
      <c r="J503" s="7" t="str">
        <f ca="1">IFERROR(__xludf.DUMMYFUNCTION("IFERROR(TEXT((REGEXEXTRACT($C503, J$4)),""00""), ""&lt;&gt;"")"),"&lt;&gt;")</f>
        <v>&lt;&gt;</v>
      </c>
      <c r="K503" s="7" t="str">
        <f ca="1">IFERROR(__xludf.DUMMYFUNCTION("IFERROR(TEXT((REGEXEXTRACT($C503, K$4)),""00""), ""&lt;&gt;"")"),"&lt;&gt;")</f>
        <v>&lt;&gt;</v>
      </c>
      <c r="L503" s="7" t="str">
        <f ca="1">IFERROR(__xludf.DUMMYFUNCTION("IFERROR(TEXT((REGEXEXTRACT($C503, L$4)),""00""), ""&lt;&gt;"")"),"&lt;&gt;")</f>
        <v>&lt;&gt;</v>
      </c>
      <c r="M503" s="7" t="str">
        <f ca="1">IFERROR(__xludf.DUMMYFUNCTION("IFERROR(TEXT((REGEXEXTRACT($C503, M$4)),""00""), ""&lt;&gt;"")"),"&lt;&gt;")</f>
        <v>&lt;&gt;</v>
      </c>
      <c r="N503" s="7" t="str">
        <f ca="1">IFERROR(__xludf.DUMMYFUNCTION("IFERROR(TEXT((REGEXEXTRACT($C503, N$4)),""00""), ""&lt;&gt;"")"),"&lt;&gt;")</f>
        <v>&lt;&gt;</v>
      </c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x14ac:dyDescent="0.2">
      <c r="A504" s="7"/>
      <c r="B504" s="8" t="str">
        <f ca="1">IFERROR(__xludf.DUMMYFUNCTION("IFERROR(REGEXEXTRACT($A504, B$4), ""&lt;&gt;"")"),"&lt;&gt;")</f>
        <v>&lt;&gt;</v>
      </c>
      <c r="C504" s="7" t="str">
        <f ca="1">IFERROR(__xludf.DUMMYFUNCTION("IFERROR(REGEXEXTRACT($A504, C$4), ""&lt;&gt;"")"),"&lt;&gt;")</f>
        <v>&lt;&gt;</v>
      </c>
      <c r="D504" s="7"/>
      <c r="E504" s="7" t="str">
        <f ca="1">IFERROR(__xludf.DUMMYFUNCTION("IFERROR(REGEXEXTRACT($C504, E$4), ""&lt;&gt;"")"),"&lt;&gt;")</f>
        <v>&lt;&gt;</v>
      </c>
      <c r="F504" s="7" t="str">
        <f ca="1">IFERROR(__xludf.DUMMYFUNCTION("IFERROR(HEX2DEC(REGEXEXTRACT($C504, F$4)), ""&lt;&gt;"")"),"&lt;&gt;")</f>
        <v>&lt;&gt;</v>
      </c>
      <c r="G504" s="7" t="str">
        <f ca="1">IFERROR(__xludf.DUMMYFUNCTION("IFERROR(HEX2DEC(REGEXEXTRACT($C504, G$4)), ""&lt;&gt;"")"),"&lt;&gt;")</f>
        <v>&lt;&gt;</v>
      </c>
      <c r="H504" s="7"/>
      <c r="I504" s="7" t="str">
        <f ca="1">IFERROR(__xludf.DUMMYFUNCTION("IFERROR(TEXT((REGEXEXTRACT($C504, I$4)),""00""), ""&lt;&gt;"")"),"&lt;&gt;")</f>
        <v>&lt;&gt;</v>
      </c>
      <c r="J504" s="7" t="str">
        <f ca="1">IFERROR(__xludf.DUMMYFUNCTION("IFERROR(TEXT((REGEXEXTRACT($C504, J$4)),""00""), ""&lt;&gt;"")"),"&lt;&gt;")</f>
        <v>&lt;&gt;</v>
      </c>
      <c r="K504" s="7" t="str">
        <f ca="1">IFERROR(__xludf.DUMMYFUNCTION("IFERROR(TEXT((REGEXEXTRACT($C504, K$4)),""00""), ""&lt;&gt;"")"),"&lt;&gt;")</f>
        <v>&lt;&gt;</v>
      </c>
      <c r="L504" s="7" t="str">
        <f ca="1">IFERROR(__xludf.DUMMYFUNCTION("IFERROR(TEXT((REGEXEXTRACT($C504, L$4)),""00""), ""&lt;&gt;"")"),"&lt;&gt;")</f>
        <v>&lt;&gt;</v>
      </c>
      <c r="M504" s="7" t="str">
        <f ca="1">IFERROR(__xludf.DUMMYFUNCTION("IFERROR(TEXT((REGEXEXTRACT($C504, M$4)),""00""), ""&lt;&gt;"")"),"&lt;&gt;")</f>
        <v>&lt;&gt;</v>
      </c>
      <c r="N504" s="7" t="str">
        <f ca="1">IFERROR(__xludf.DUMMYFUNCTION("IFERROR(TEXT((REGEXEXTRACT($C504, N$4)),""00""), ""&lt;&gt;"")"),"&lt;&gt;")</f>
        <v>&lt;&gt;</v>
      </c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x14ac:dyDescent="0.2">
      <c r="A505" s="7"/>
      <c r="B505" s="8" t="str">
        <f ca="1">IFERROR(__xludf.DUMMYFUNCTION("IFERROR(REGEXEXTRACT($A505, B$4), ""&lt;&gt;"")"),"&lt;&gt;")</f>
        <v>&lt;&gt;</v>
      </c>
      <c r="C505" s="7" t="str">
        <f ca="1">IFERROR(__xludf.DUMMYFUNCTION("IFERROR(REGEXEXTRACT($A505, C$4), ""&lt;&gt;"")"),"&lt;&gt;")</f>
        <v>&lt;&gt;</v>
      </c>
      <c r="D505" s="7"/>
      <c r="E505" s="7" t="str">
        <f ca="1">IFERROR(__xludf.DUMMYFUNCTION("IFERROR(REGEXEXTRACT($C505, E$4), ""&lt;&gt;"")"),"&lt;&gt;")</f>
        <v>&lt;&gt;</v>
      </c>
      <c r="F505" s="7" t="str">
        <f ca="1">IFERROR(__xludf.DUMMYFUNCTION("IFERROR(HEX2DEC(REGEXEXTRACT($C505, F$4)), ""&lt;&gt;"")"),"&lt;&gt;")</f>
        <v>&lt;&gt;</v>
      </c>
      <c r="G505" s="7" t="str">
        <f ca="1">IFERROR(__xludf.DUMMYFUNCTION("IFERROR(HEX2DEC(REGEXEXTRACT($C505, G$4)), ""&lt;&gt;"")"),"&lt;&gt;")</f>
        <v>&lt;&gt;</v>
      </c>
      <c r="H505" s="7"/>
      <c r="I505" s="7" t="str">
        <f ca="1">IFERROR(__xludf.DUMMYFUNCTION("IFERROR(TEXT((REGEXEXTRACT($C505, I$4)),""00""), ""&lt;&gt;"")"),"&lt;&gt;")</f>
        <v>&lt;&gt;</v>
      </c>
      <c r="J505" s="7" t="str">
        <f ca="1">IFERROR(__xludf.DUMMYFUNCTION("IFERROR(TEXT((REGEXEXTRACT($C505, J$4)),""00""), ""&lt;&gt;"")"),"&lt;&gt;")</f>
        <v>&lt;&gt;</v>
      </c>
      <c r="K505" s="7" t="str">
        <f ca="1">IFERROR(__xludf.DUMMYFUNCTION("IFERROR(TEXT((REGEXEXTRACT($C505, K$4)),""00""), ""&lt;&gt;"")"),"&lt;&gt;")</f>
        <v>&lt;&gt;</v>
      </c>
      <c r="L505" s="7" t="str">
        <f ca="1">IFERROR(__xludf.DUMMYFUNCTION("IFERROR(TEXT((REGEXEXTRACT($C505, L$4)),""00""), ""&lt;&gt;"")"),"&lt;&gt;")</f>
        <v>&lt;&gt;</v>
      </c>
      <c r="M505" s="7" t="str">
        <f ca="1">IFERROR(__xludf.DUMMYFUNCTION("IFERROR(TEXT((REGEXEXTRACT($C505, M$4)),""00""), ""&lt;&gt;"")"),"&lt;&gt;")</f>
        <v>&lt;&gt;</v>
      </c>
      <c r="N505" s="7" t="str">
        <f ca="1">IFERROR(__xludf.DUMMYFUNCTION("IFERROR(TEXT((REGEXEXTRACT($C505, N$4)),""00""), ""&lt;&gt;"")"),"&lt;&gt;")</f>
        <v>&lt;&gt;</v>
      </c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x14ac:dyDescent="0.2">
      <c r="A506" s="7"/>
      <c r="B506" s="8" t="str">
        <f ca="1">IFERROR(__xludf.DUMMYFUNCTION("IFERROR(REGEXEXTRACT($A506, B$4), ""&lt;&gt;"")"),"&lt;&gt;")</f>
        <v>&lt;&gt;</v>
      </c>
      <c r="C506" s="7" t="str">
        <f ca="1">IFERROR(__xludf.DUMMYFUNCTION("IFERROR(REGEXEXTRACT($A506, C$4), ""&lt;&gt;"")"),"&lt;&gt;")</f>
        <v>&lt;&gt;</v>
      </c>
      <c r="D506" s="7"/>
      <c r="E506" s="7" t="str">
        <f ca="1">IFERROR(__xludf.DUMMYFUNCTION("IFERROR(REGEXEXTRACT($C506, E$4), ""&lt;&gt;"")"),"&lt;&gt;")</f>
        <v>&lt;&gt;</v>
      </c>
      <c r="F506" s="7" t="str">
        <f ca="1">IFERROR(__xludf.DUMMYFUNCTION("IFERROR(HEX2DEC(REGEXEXTRACT($C506, F$4)), ""&lt;&gt;"")"),"&lt;&gt;")</f>
        <v>&lt;&gt;</v>
      </c>
      <c r="G506" s="7" t="str">
        <f ca="1">IFERROR(__xludf.DUMMYFUNCTION("IFERROR(HEX2DEC(REGEXEXTRACT($C506, G$4)), ""&lt;&gt;"")"),"&lt;&gt;")</f>
        <v>&lt;&gt;</v>
      </c>
      <c r="H506" s="7"/>
      <c r="I506" s="7" t="str">
        <f ca="1">IFERROR(__xludf.DUMMYFUNCTION("IFERROR(TEXT((REGEXEXTRACT($C506, I$4)),""00""), ""&lt;&gt;"")"),"&lt;&gt;")</f>
        <v>&lt;&gt;</v>
      </c>
      <c r="J506" s="7" t="str">
        <f ca="1">IFERROR(__xludf.DUMMYFUNCTION("IFERROR(TEXT((REGEXEXTRACT($C506, J$4)),""00""), ""&lt;&gt;"")"),"&lt;&gt;")</f>
        <v>&lt;&gt;</v>
      </c>
      <c r="K506" s="7" t="str">
        <f ca="1">IFERROR(__xludf.DUMMYFUNCTION("IFERROR(TEXT((REGEXEXTRACT($C506, K$4)),""00""), ""&lt;&gt;"")"),"&lt;&gt;")</f>
        <v>&lt;&gt;</v>
      </c>
      <c r="L506" s="7" t="str">
        <f ca="1">IFERROR(__xludf.DUMMYFUNCTION("IFERROR(TEXT((REGEXEXTRACT($C506, L$4)),""00""), ""&lt;&gt;"")"),"&lt;&gt;")</f>
        <v>&lt;&gt;</v>
      </c>
      <c r="M506" s="7" t="str">
        <f ca="1">IFERROR(__xludf.DUMMYFUNCTION("IFERROR(TEXT((REGEXEXTRACT($C506, M$4)),""00""), ""&lt;&gt;"")"),"&lt;&gt;")</f>
        <v>&lt;&gt;</v>
      </c>
      <c r="N506" s="7" t="str">
        <f ca="1">IFERROR(__xludf.DUMMYFUNCTION("IFERROR(TEXT((REGEXEXTRACT($C506, N$4)),""00""), ""&lt;&gt;"")"),"&lt;&gt;")</f>
        <v>&lt;&gt;</v>
      </c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x14ac:dyDescent="0.2">
      <c r="A507" s="7"/>
      <c r="B507" s="8" t="str">
        <f ca="1">IFERROR(__xludf.DUMMYFUNCTION("IFERROR(REGEXEXTRACT($A507, B$4), ""&lt;&gt;"")"),"&lt;&gt;")</f>
        <v>&lt;&gt;</v>
      </c>
      <c r="C507" s="7" t="str">
        <f ca="1">IFERROR(__xludf.DUMMYFUNCTION("IFERROR(REGEXEXTRACT($A507, C$4), ""&lt;&gt;"")"),"&lt;&gt;")</f>
        <v>&lt;&gt;</v>
      </c>
      <c r="D507" s="7"/>
      <c r="E507" s="7" t="str">
        <f ca="1">IFERROR(__xludf.DUMMYFUNCTION("IFERROR(REGEXEXTRACT($C507, E$4), ""&lt;&gt;"")"),"&lt;&gt;")</f>
        <v>&lt;&gt;</v>
      </c>
      <c r="F507" s="7" t="str">
        <f ca="1">IFERROR(__xludf.DUMMYFUNCTION("IFERROR(HEX2DEC(REGEXEXTRACT($C507, F$4)), ""&lt;&gt;"")"),"&lt;&gt;")</f>
        <v>&lt;&gt;</v>
      </c>
      <c r="G507" s="7" t="str">
        <f ca="1">IFERROR(__xludf.DUMMYFUNCTION("IFERROR(HEX2DEC(REGEXEXTRACT($C507, G$4)), ""&lt;&gt;"")"),"&lt;&gt;")</f>
        <v>&lt;&gt;</v>
      </c>
      <c r="H507" s="7"/>
      <c r="I507" s="7" t="str">
        <f ca="1">IFERROR(__xludf.DUMMYFUNCTION("IFERROR(TEXT((REGEXEXTRACT($C507, I$4)),""00""), ""&lt;&gt;"")"),"&lt;&gt;")</f>
        <v>&lt;&gt;</v>
      </c>
      <c r="J507" s="7" t="str">
        <f ca="1">IFERROR(__xludf.DUMMYFUNCTION("IFERROR(TEXT((REGEXEXTRACT($C507, J$4)),""00""), ""&lt;&gt;"")"),"&lt;&gt;")</f>
        <v>&lt;&gt;</v>
      </c>
      <c r="K507" s="7" t="str">
        <f ca="1">IFERROR(__xludf.DUMMYFUNCTION("IFERROR(TEXT((REGEXEXTRACT($C507, K$4)),""00""), ""&lt;&gt;"")"),"&lt;&gt;")</f>
        <v>&lt;&gt;</v>
      </c>
      <c r="L507" s="7" t="str">
        <f ca="1">IFERROR(__xludf.DUMMYFUNCTION("IFERROR(TEXT((REGEXEXTRACT($C507, L$4)),""00""), ""&lt;&gt;"")"),"&lt;&gt;")</f>
        <v>&lt;&gt;</v>
      </c>
      <c r="M507" s="7" t="str">
        <f ca="1">IFERROR(__xludf.DUMMYFUNCTION("IFERROR(TEXT((REGEXEXTRACT($C507, M$4)),""00""), ""&lt;&gt;"")"),"&lt;&gt;")</f>
        <v>&lt;&gt;</v>
      </c>
      <c r="N507" s="7" t="str">
        <f ca="1">IFERROR(__xludf.DUMMYFUNCTION("IFERROR(TEXT((REGEXEXTRACT($C507, N$4)),""00""), ""&lt;&gt;"")"),"&lt;&gt;")</f>
        <v>&lt;&gt;</v>
      </c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x14ac:dyDescent="0.2">
      <c r="A508" s="7"/>
      <c r="B508" s="8" t="str">
        <f ca="1">IFERROR(__xludf.DUMMYFUNCTION("IFERROR(REGEXEXTRACT($A508, B$4), ""&lt;&gt;"")"),"&lt;&gt;")</f>
        <v>&lt;&gt;</v>
      </c>
      <c r="C508" s="7" t="str">
        <f ca="1">IFERROR(__xludf.DUMMYFUNCTION("IFERROR(REGEXEXTRACT($A508, C$4), ""&lt;&gt;"")"),"&lt;&gt;")</f>
        <v>&lt;&gt;</v>
      </c>
      <c r="D508" s="7"/>
      <c r="E508" s="7" t="str">
        <f ca="1">IFERROR(__xludf.DUMMYFUNCTION("IFERROR(REGEXEXTRACT($C508, E$4), ""&lt;&gt;"")"),"&lt;&gt;")</f>
        <v>&lt;&gt;</v>
      </c>
      <c r="F508" s="7" t="str">
        <f ca="1">IFERROR(__xludf.DUMMYFUNCTION("IFERROR(HEX2DEC(REGEXEXTRACT($C508, F$4)), ""&lt;&gt;"")"),"&lt;&gt;")</f>
        <v>&lt;&gt;</v>
      </c>
      <c r="G508" s="7" t="str">
        <f ca="1">IFERROR(__xludf.DUMMYFUNCTION("IFERROR(HEX2DEC(REGEXEXTRACT($C508, G$4)), ""&lt;&gt;"")"),"&lt;&gt;")</f>
        <v>&lt;&gt;</v>
      </c>
      <c r="H508" s="7"/>
      <c r="I508" s="7" t="str">
        <f ca="1">IFERROR(__xludf.DUMMYFUNCTION("IFERROR(TEXT((REGEXEXTRACT($C508, I$4)),""00""), ""&lt;&gt;"")"),"&lt;&gt;")</f>
        <v>&lt;&gt;</v>
      </c>
      <c r="J508" s="7" t="str">
        <f ca="1">IFERROR(__xludf.DUMMYFUNCTION("IFERROR(TEXT((REGEXEXTRACT($C508, J$4)),""00""), ""&lt;&gt;"")"),"&lt;&gt;")</f>
        <v>&lt;&gt;</v>
      </c>
      <c r="K508" s="7" t="str">
        <f ca="1">IFERROR(__xludf.DUMMYFUNCTION("IFERROR(TEXT((REGEXEXTRACT($C508, K$4)),""00""), ""&lt;&gt;"")"),"&lt;&gt;")</f>
        <v>&lt;&gt;</v>
      </c>
      <c r="L508" s="7" t="str">
        <f ca="1">IFERROR(__xludf.DUMMYFUNCTION("IFERROR(TEXT((REGEXEXTRACT($C508, L$4)),""00""), ""&lt;&gt;"")"),"&lt;&gt;")</f>
        <v>&lt;&gt;</v>
      </c>
      <c r="M508" s="7" t="str">
        <f ca="1">IFERROR(__xludf.DUMMYFUNCTION("IFERROR(TEXT((REGEXEXTRACT($C508, M$4)),""00""), ""&lt;&gt;"")"),"&lt;&gt;")</f>
        <v>&lt;&gt;</v>
      </c>
      <c r="N508" s="7" t="str">
        <f ca="1">IFERROR(__xludf.DUMMYFUNCTION("IFERROR(TEXT((REGEXEXTRACT($C508, N$4)),""00""), ""&lt;&gt;"")"),"&lt;&gt;")</f>
        <v>&lt;&gt;</v>
      </c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x14ac:dyDescent="0.2">
      <c r="A509" s="7"/>
      <c r="B509" s="8" t="str">
        <f ca="1">IFERROR(__xludf.DUMMYFUNCTION("IFERROR(REGEXEXTRACT($A509, B$4), ""&lt;&gt;"")"),"&lt;&gt;")</f>
        <v>&lt;&gt;</v>
      </c>
      <c r="C509" s="7" t="str">
        <f ca="1">IFERROR(__xludf.DUMMYFUNCTION("IFERROR(REGEXEXTRACT($A509, C$4), ""&lt;&gt;"")"),"&lt;&gt;")</f>
        <v>&lt;&gt;</v>
      </c>
      <c r="D509" s="7"/>
      <c r="E509" s="7" t="str">
        <f ca="1">IFERROR(__xludf.DUMMYFUNCTION("IFERROR(REGEXEXTRACT($C509, E$4), ""&lt;&gt;"")"),"&lt;&gt;")</f>
        <v>&lt;&gt;</v>
      </c>
      <c r="F509" s="7" t="str">
        <f ca="1">IFERROR(__xludf.DUMMYFUNCTION("IFERROR(HEX2DEC(REGEXEXTRACT($C509, F$4)), ""&lt;&gt;"")"),"&lt;&gt;")</f>
        <v>&lt;&gt;</v>
      </c>
      <c r="G509" s="7" t="str">
        <f ca="1">IFERROR(__xludf.DUMMYFUNCTION("IFERROR(HEX2DEC(REGEXEXTRACT($C509, G$4)), ""&lt;&gt;"")"),"&lt;&gt;")</f>
        <v>&lt;&gt;</v>
      </c>
      <c r="H509" s="7"/>
      <c r="I509" s="7" t="str">
        <f ca="1">IFERROR(__xludf.DUMMYFUNCTION("IFERROR(TEXT((REGEXEXTRACT($C509, I$4)),""00""), ""&lt;&gt;"")"),"&lt;&gt;")</f>
        <v>&lt;&gt;</v>
      </c>
      <c r="J509" s="7" t="str">
        <f ca="1">IFERROR(__xludf.DUMMYFUNCTION("IFERROR(TEXT((REGEXEXTRACT($C509, J$4)),""00""), ""&lt;&gt;"")"),"&lt;&gt;")</f>
        <v>&lt;&gt;</v>
      </c>
      <c r="K509" s="7" t="str">
        <f ca="1">IFERROR(__xludf.DUMMYFUNCTION("IFERROR(TEXT((REGEXEXTRACT($C509, K$4)),""00""), ""&lt;&gt;"")"),"&lt;&gt;")</f>
        <v>&lt;&gt;</v>
      </c>
      <c r="L509" s="7" t="str">
        <f ca="1">IFERROR(__xludf.DUMMYFUNCTION("IFERROR(TEXT((REGEXEXTRACT($C509, L$4)),""00""), ""&lt;&gt;"")"),"&lt;&gt;")</f>
        <v>&lt;&gt;</v>
      </c>
      <c r="M509" s="7" t="str">
        <f ca="1">IFERROR(__xludf.DUMMYFUNCTION("IFERROR(TEXT((REGEXEXTRACT($C509, M$4)),""00""), ""&lt;&gt;"")"),"&lt;&gt;")</f>
        <v>&lt;&gt;</v>
      </c>
      <c r="N509" s="7" t="str">
        <f ca="1">IFERROR(__xludf.DUMMYFUNCTION("IFERROR(TEXT((REGEXEXTRACT($C509, N$4)),""00""), ""&lt;&gt;"")"),"&lt;&gt;")</f>
        <v>&lt;&gt;</v>
      </c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x14ac:dyDescent="0.2">
      <c r="A510" s="7"/>
      <c r="B510" s="8" t="str">
        <f ca="1">IFERROR(__xludf.DUMMYFUNCTION("IFERROR(REGEXEXTRACT($A510, B$4), ""&lt;&gt;"")"),"&lt;&gt;")</f>
        <v>&lt;&gt;</v>
      </c>
      <c r="C510" s="7" t="str">
        <f ca="1">IFERROR(__xludf.DUMMYFUNCTION("IFERROR(REGEXEXTRACT($A510, C$4), ""&lt;&gt;"")"),"&lt;&gt;")</f>
        <v>&lt;&gt;</v>
      </c>
      <c r="D510" s="7"/>
      <c r="E510" s="7" t="str">
        <f ca="1">IFERROR(__xludf.DUMMYFUNCTION("IFERROR(REGEXEXTRACT($C510, E$4), ""&lt;&gt;"")"),"&lt;&gt;")</f>
        <v>&lt;&gt;</v>
      </c>
      <c r="F510" s="7" t="str">
        <f ca="1">IFERROR(__xludf.DUMMYFUNCTION("IFERROR(HEX2DEC(REGEXEXTRACT($C510, F$4)), ""&lt;&gt;"")"),"&lt;&gt;")</f>
        <v>&lt;&gt;</v>
      </c>
      <c r="G510" s="7" t="str">
        <f ca="1">IFERROR(__xludf.DUMMYFUNCTION("IFERROR(HEX2DEC(REGEXEXTRACT($C510, G$4)), ""&lt;&gt;"")"),"&lt;&gt;")</f>
        <v>&lt;&gt;</v>
      </c>
      <c r="H510" s="7"/>
      <c r="I510" s="7" t="str">
        <f ca="1">IFERROR(__xludf.DUMMYFUNCTION("IFERROR(TEXT((REGEXEXTRACT($C510, I$4)),""00""), ""&lt;&gt;"")"),"&lt;&gt;")</f>
        <v>&lt;&gt;</v>
      </c>
      <c r="J510" s="7" t="str">
        <f ca="1">IFERROR(__xludf.DUMMYFUNCTION("IFERROR(TEXT((REGEXEXTRACT($C510, J$4)),""00""), ""&lt;&gt;"")"),"&lt;&gt;")</f>
        <v>&lt;&gt;</v>
      </c>
      <c r="K510" s="7" t="str">
        <f ca="1">IFERROR(__xludf.DUMMYFUNCTION("IFERROR(TEXT((REGEXEXTRACT($C510, K$4)),""00""), ""&lt;&gt;"")"),"&lt;&gt;")</f>
        <v>&lt;&gt;</v>
      </c>
      <c r="L510" s="7" t="str">
        <f ca="1">IFERROR(__xludf.DUMMYFUNCTION("IFERROR(TEXT((REGEXEXTRACT($C510, L$4)),""00""), ""&lt;&gt;"")"),"&lt;&gt;")</f>
        <v>&lt;&gt;</v>
      </c>
      <c r="M510" s="7" t="str">
        <f ca="1">IFERROR(__xludf.DUMMYFUNCTION("IFERROR(TEXT((REGEXEXTRACT($C510, M$4)),""00""), ""&lt;&gt;"")"),"&lt;&gt;")</f>
        <v>&lt;&gt;</v>
      </c>
      <c r="N510" s="7" t="str">
        <f ca="1">IFERROR(__xludf.DUMMYFUNCTION("IFERROR(TEXT((REGEXEXTRACT($C510, N$4)),""00""), ""&lt;&gt;"")"),"&lt;&gt;")</f>
        <v>&lt;&gt;</v>
      </c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x14ac:dyDescent="0.2">
      <c r="A511" s="7"/>
      <c r="B511" s="8" t="str">
        <f ca="1">IFERROR(__xludf.DUMMYFUNCTION("IFERROR(REGEXEXTRACT($A511, B$4), ""&lt;&gt;"")"),"&lt;&gt;")</f>
        <v>&lt;&gt;</v>
      </c>
      <c r="C511" s="7" t="str">
        <f ca="1">IFERROR(__xludf.DUMMYFUNCTION("IFERROR(REGEXEXTRACT($A511, C$4), ""&lt;&gt;"")"),"&lt;&gt;")</f>
        <v>&lt;&gt;</v>
      </c>
      <c r="D511" s="7"/>
      <c r="E511" s="7" t="str">
        <f ca="1">IFERROR(__xludf.DUMMYFUNCTION("IFERROR(REGEXEXTRACT($C511, E$4), ""&lt;&gt;"")"),"&lt;&gt;")</f>
        <v>&lt;&gt;</v>
      </c>
      <c r="F511" s="7" t="str">
        <f ca="1">IFERROR(__xludf.DUMMYFUNCTION("IFERROR(HEX2DEC(REGEXEXTRACT($C511, F$4)), ""&lt;&gt;"")"),"&lt;&gt;")</f>
        <v>&lt;&gt;</v>
      </c>
      <c r="G511" s="7" t="str">
        <f ca="1">IFERROR(__xludf.DUMMYFUNCTION("IFERROR(HEX2DEC(REGEXEXTRACT($C511, G$4)), ""&lt;&gt;"")"),"&lt;&gt;")</f>
        <v>&lt;&gt;</v>
      </c>
      <c r="H511" s="7"/>
      <c r="I511" s="7" t="str">
        <f ca="1">IFERROR(__xludf.DUMMYFUNCTION("IFERROR(TEXT((REGEXEXTRACT($C511, I$4)),""00""), ""&lt;&gt;"")"),"&lt;&gt;")</f>
        <v>&lt;&gt;</v>
      </c>
      <c r="J511" s="7" t="str">
        <f ca="1">IFERROR(__xludf.DUMMYFUNCTION("IFERROR(TEXT((REGEXEXTRACT($C511, J$4)),""00""), ""&lt;&gt;"")"),"&lt;&gt;")</f>
        <v>&lt;&gt;</v>
      </c>
      <c r="K511" s="7" t="str">
        <f ca="1">IFERROR(__xludf.DUMMYFUNCTION("IFERROR(TEXT((REGEXEXTRACT($C511, K$4)),""00""), ""&lt;&gt;"")"),"&lt;&gt;")</f>
        <v>&lt;&gt;</v>
      </c>
      <c r="L511" s="7" t="str">
        <f ca="1">IFERROR(__xludf.DUMMYFUNCTION("IFERROR(TEXT((REGEXEXTRACT($C511, L$4)),""00""), ""&lt;&gt;"")"),"&lt;&gt;")</f>
        <v>&lt;&gt;</v>
      </c>
      <c r="M511" s="7" t="str">
        <f ca="1">IFERROR(__xludf.DUMMYFUNCTION("IFERROR(TEXT((REGEXEXTRACT($C511, M$4)),""00""), ""&lt;&gt;"")"),"&lt;&gt;")</f>
        <v>&lt;&gt;</v>
      </c>
      <c r="N511" s="7" t="str">
        <f ca="1">IFERROR(__xludf.DUMMYFUNCTION("IFERROR(TEXT((REGEXEXTRACT($C511, N$4)),""00""), ""&lt;&gt;"")"),"&lt;&gt;")</f>
        <v>&lt;&gt;</v>
      </c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x14ac:dyDescent="0.2">
      <c r="A512" s="7"/>
      <c r="B512" s="8" t="str">
        <f ca="1">IFERROR(__xludf.DUMMYFUNCTION("IFERROR(REGEXEXTRACT($A512, B$4), ""&lt;&gt;"")"),"&lt;&gt;")</f>
        <v>&lt;&gt;</v>
      </c>
      <c r="C512" s="7" t="str">
        <f ca="1">IFERROR(__xludf.DUMMYFUNCTION("IFERROR(REGEXEXTRACT($A512, C$4), ""&lt;&gt;"")"),"&lt;&gt;")</f>
        <v>&lt;&gt;</v>
      </c>
      <c r="D512" s="7"/>
      <c r="E512" s="7" t="str">
        <f ca="1">IFERROR(__xludf.DUMMYFUNCTION("IFERROR(REGEXEXTRACT($C512, E$4), ""&lt;&gt;"")"),"&lt;&gt;")</f>
        <v>&lt;&gt;</v>
      </c>
      <c r="F512" s="7" t="str">
        <f ca="1">IFERROR(__xludf.DUMMYFUNCTION("IFERROR(HEX2DEC(REGEXEXTRACT($C512, F$4)), ""&lt;&gt;"")"),"&lt;&gt;")</f>
        <v>&lt;&gt;</v>
      </c>
      <c r="G512" s="7" t="str">
        <f ca="1">IFERROR(__xludf.DUMMYFUNCTION("IFERROR(HEX2DEC(REGEXEXTRACT($C512, G$4)), ""&lt;&gt;"")"),"&lt;&gt;")</f>
        <v>&lt;&gt;</v>
      </c>
      <c r="H512" s="7"/>
      <c r="I512" s="7" t="str">
        <f ca="1">IFERROR(__xludf.DUMMYFUNCTION("IFERROR(TEXT((REGEXEXTRACT($C512, I$4)),""00""), ""&lt;&gt;"")"),"&lt;&gt;")</f>
        <v>&lt;&gt;</v>
      </c>
      <c r="J512" s="7" t="str">
        <f ca="1">IFERROR(__xludf.DUMMYFUNCTION("IFERROR(TEXT((REGEXEXTRACT($C512, J$4)),""00""), ""&lt;&gt;"")"),"&lt;&gt;")</f>
        <v>&lt;&gt;</v>
      </c>
      <c r="K512" s="7" t="str">
        <f ca="1">IFERROR(__xludf.DUMMYFUNCTION("IFERROR(TEXT((REGEXEXTRACT($C512, K$4)),""00""), ""&lt;&gt;"")"),"&lt;&gt;")</f>
        <v>&lt;&gt;</v>
      </c>
      <c r="L512" s="7" t="str">
        <f ca="1">IFERROR(__xludf.DUMMYFUNCTION("IFERROR(TEXT((REGEXEXTRACT($C512, L$4)),""00""), ""&lt;&gt;"")"),"&lt;&gt;")</f>
        <v>&lt;&gt;</v>
      </c>
      <c r="M512" s="7" t="str">
        <f ca="1">IFERROR(__xludf.DUMMYFUNCTION("IFERROR(TEXT((REGEXEXTRACT($C512, M$4)),""00""), ""&lt;&gt;"")"),"&lt;&gt;")</f>
        <v>&lt;&gt;</v>
      </c>
      <c r="N512" s="7" t="str">
        <f ca="1">IFERROR(__xludf.DUMMYFUNCTION("IFERROR(TEXT((REGEXEXTRACT($C512, N$4)),""00""), ""&lt;&gt;"")"),"&lt;&gt;")</f>
        <v>&lt;&gt;</v>
      </c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x14ac:dyDescent="0.2">
      <c r="A513" s="7"/>
      <c r="B513" s="8" t="str">
        <f ca="1">IFERROR(__xludf.DUMMYFUNCTION("IFERROR(REGEXEXTRACT($A513, B$4), ""&lt;&gt;"")"),"&lt;&gt;")</f>
        <v>&lt;&gt;</v>
      </c>
      <c r="C513" s="7" t="str">
        <f ca="1">IFERROR(__xludf.DUMMYFUNCTION("IFERROR(REGEXEXTRACT($A513, C$4), ""&lt;&gt;"")"),"&lt;&gt;")</f>
        <v>&lt;&gt;</v>
      </c>
      <c r="D513" s="7"/>
      <c r="E513" s="7" t="str">
        <f ca="1">IFERROR(__xludf.DUMMYFUNCTION("IFERROR(REGEXEXTRACT($C513, E$4), ""&lt;&gt;"")"),"&lt;&gt;")</f>
        <v>&lt;&gt;</v>
      </c>
      <c r="F513" s="7" t="str">
        <f ca="1">IFERROR(__xludf.DUMMYFUNCTION("IFERROR(HEX2DEC(REGEXEXTRACT($C513, F$4)), ""&lt;&gt;"")"),"&lt;&gt;")</f>
        <v>&lt;&gt;</v>
      </c>
      <c r="G513" s="7" t="str">
        <f ca="1">IFERROR(__xludf.DUMMYFUNCTION("IFERROR(HEX2DEC(REGEXEXTRACT($C513, G$4)), ""&lt;&gt;"")"),"&lt;&gt;")</f>
        <v>&lt;&gt;</v>
      </c>
      <c r="H513" s="7"/>
      <c r="I513" s="7" t="str">
        <f ca="1">IFERROR(__xludf.DUMMYFUNCTION("IFERROR(TEXT((REGEXEXTRACT($C513, I$4)),""00""), ""&lt;&gt;"")"),"&lt;&gt;")</f>
        <v>&lt;&gt;</v>
      </c>
      <c r="J513" s="7" t="str">
        <f ca="1">IFERROR(__xludf.DUMMYFUNCTION("IFERROR(TEXT((REGEXEXTRACT($C513, J$4)),""00""), ""&lt;&gt;"")"),"&lt;&gt;")</f>
        <v>&lt;&gt;</v>
      </c>
      <c r="K513" s="7" t="str">
        <f ca="1">IFERROR(__xludf.DUMMYFUNCTION("IFERROR(TEXT((REGEXEXTRACT($C513, K$4)),""00""), ""&lt;&gt;"")"),"&lt;&gt;")</f>
        <v>&lt;&gt;</v>
      </c>
      <c r="L513" s="7" t="str">
        <f ca="1">IFERROR(__xludf.DUMMYFUNCTION("IFERROR(TEXT((REGEXEXTRACT($C513, L$4)),""00""), ""&lt;&gt;"")"),"&lt;&gt;")</f>
        <v>&lt;&gt;</v>
      </c>
      <c r="M513" s="7" t="str">
        <f ca="1">IFERROR(__xludf.DUMMYFUNCTION("IFERROR(TEXT((REGEXEXTRACT($C513, M$4)),""00""), ""&lt;&gt;"")"),"&lt;&gt;")</f>
        <v>&lt;&gt;</v>
      </c>
      <c r="N513" s="7" t="str">
        <f ca="1">IFERROR(__xludf.DUMMYFUNCTION("IFERROR(TEXT((REGEXEXTRACT($C513, N$4)),""00""), ""&lt;&gt;"")"),"&lt;&gt;")</f>
        <v>&lt;&gt;</v>
      </c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x14ac:dyDescent="0.2">
      <c r="A514" s="7"/>
      <c r="B514" s="8" t="str">
        <f ca="1">IFERROR(__xludf.DUMMYFUNCTION("IFERROR(REGEXEXTRACT($A514, B$4), ""&lt;&gt;"")"),"&lt;&gt;")</f>
        <v>&lt;&gt;</v>
      </c>
      <c r="C514" s="7" t="str">
        <f ca="1">IFERROR(__xludf.DUMMYFUNCTION("IFERROR(REGEXEXTRACT($A514, C$4), ""&lt;&gt;"")"),"&lt;&gt;")</f>
        <v>&lt;&gt;</v>
      </c>
      <c r="D514" s="7"/>
      <c r="E514" s="7" t="str">
        <f ca="1">IFERROR(__xludf.DUMMYFUNCTION("IFERROR(REGEXEXTRACT($C514, E$4), ""&lt;&gt;"")"),"&lt;&gt;")</f>
        <v>&lt;&gt;</v>
      </c>
      <c r="F514" s="7" t="str">
        <f ca="1">IFERROR(__xludf.DUMMYFUNCTION("IFERROR(HEX2DEC(REGEXEXTRACT($C514, F$4)), ""&lt;&gt;"")"),"&lt;&gt;")</f>
        <v>&lt;&gt;</v>
      </c>
      <c r="G514" s="7" t="str">
        <f ca="1">IFERROR(__xludf.DUMMYFUNCTION("IFERROR(HEX2DEC(REGEXEXTRACT($C514, G$4)), ""&lt;&gt;"")"),"&lt;&gt;")</f>
        <v>&lt;&gt;</v>
      </c>
      <c r="H514" s="7"/>
      <c r="I514" s="7" t="str">
        <f ca="1">IFERROR(__xludf.DUMMYFUNCTION("IFERROR(TEXT((REGEXEXTRACT($C514, I$4)),""00""), ""&lt;&gt;"")"),"&lt;&gt;")</f>
        <v>&lt;&gt;</v>
      </c>
      <c r="J514" s="7" t="str">
        <f ca="1">IFERROR(__xludf.DUMMYFUNCTION("IFERROR(TEXT((REGEXEXTRACT($C514, J$4)),""00""), ""&lt;&gt;"")"),"&lt;&gt;")</f>
        <v>&lt;&gt;</v>
      </c>
      <c r="K514" s="7" t="str">
        <f ca="1">IFERROR(__xludf.DUMMYFUNCTION("IFERROR(TEXT((REGEXEXTRACT($C514, K$4)),""00""), ""&lt;&gt;"")"),"&lt;&gt;")</f>
        <v>&lt;&gt;</v>
      </c>
      <c r="L514" s="7" t="str">
        <f ca="1">IFERROR(__xludf.DUMMYFUNCTION("IFERROR(TEXT((REGEXEXTRACT($C514, L$4)),""00""), ""&lt;&gt;"")"),"&lt;&gt;")</f>
        <v>&lt;&gt;</v>
      </c>
      <c r="M514" s="7" t="str">
        <f ca="1">IFERROR(__xludf.DUMMYFUNCTION("IFERROR(TEXT((REGEXEXTRACT($C514, M$4)),""00""), ""&lt;&gt;"")"),"&lt;&gt;")</f>
        <v>&lt;&gt;</v>
      </c>
      <c r="N514" s="7" t="str">
        <f ca="1">IFERROR(__xludf.DUMMYFUNCTION("IFERROR(TEXT((REGEXEXTRACT($C514, N$4)),""00""), ""&lt;&gt;"")"),"&lt;&gt;")</f>
        <v>&lt;&gt;</v>
      </c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x14ac:dyDescent="0.2">
      <c r="A515" s="7"/>
      <c r="B515" s="8" t="str">
        <f ca="1">IFERROR(__xludf.DUMMYFUNCTION("IFERROR(REGEXEXTRACT($A515, B$4), ""&lt;&gt;"")"),"&lt;&gt;")</f>
        <v>&lt;&gt;</v>
      </c>
      <c r="C515" s="7" t="str">
        <f ca="1">IFERROR(__xludf.DUMMYFUNCTION("IFERROR(REGEXEXTRACT($A515, C$4), ""&lt;&gt;"")"),"&lt;&gt;")</f>
        <v>&lt;&gt;</v>
      </c>
      <c r="D515" s="7"/>
      <c r="E515" s="7" t="str">
        <f ca="1">IFERROR(__xludf.DUMMYFUNCTION("IFERROR(REGEXEXTRACT($C515, E$4), ""&lt;&gt;"")"),"&lt;&gt;")</f>
        <v>&lt;&gt;</v>
      </c>
      <c r="F515" s="7" t="str">
        <f ca="1">IFERROR(__xludf.DUMMYFUNCTION("IFERROR(HEX2DEC(REGEXEXTRACT($C515, F$4)), ""&lt;&gt;"")"),"&lt;&gt;")</f>
        <v>&lt;&gt;</v>
      </c>
      <c r="G515" s="7" t="str">
        <f ca="1">IFERROR(__xludf.DUMMYFUNCTION("IFERROR(HEX2DEC(REGEXEXTRACT($C515, G$4)), ""&lt;&gt;"")"),"&lt;&gt;")</f>
        <v>&lt;&gt;</v>
      </c>
      <c r="H515" s="7"/>
      <c r="I515" s="7" t="str">
        <f ca="1">IFERROR(__xludf.DUMMYFUNCTION("IFERROR(TEXT((REGEXEXTRACT($C515, I$4)),""00""), ""&lt;&gt;"")"),"&lt;&gt;")</f>
        <v>&lt;&gt;</v>
      </c>
      <c r="J515" s="7" t="str">
        <f ca="1">IFERROR(__xludf.DUMMYFUNCTION("IFERROR(TEXT((REGEXEXTRACT($C515, J$4)),""00""), ""&lt;&gt;"")"),"&lt;&gt;")</f>
        <v>&lt;&gt;</v>
      </c>
      <c r="K515" s="7" t="str">
        <f ca="1">IFERROR(__xludf.DUMMYFUNCTION("IFERROR(TEXT((REGEXEXTRACT($C515, K$4)),""00""), ""&lt;&gt;"")"),"&lt;&gt;")</f>
        <v>&lt;&gt;</v>
      </c>
      <c r="L515" s="7" t="str">
        <f ca="1">IFERROR(__xludf.DUMMYFUNCTION("IFERROR(TEXT((REGEXEXTRACT($C515, L$4)),""00""), ""&lt;&gt;"")"),"&lt;&gt;")</f>
        <v>&lt;&gt;</v>
      </c>
      <c r="M515" s="7" t="str">
        <f ca="1">IFERROR(__xludf.DUMMYFUNCTION("IFERROR(TEXT((REGEXEXTRACT($C515, M$4)),""00""), ""&lt;&gt;"")"),"&lt;&gt;")</f>
        <v>&lt;&gt;</v>
      </c>
      <c r="N515" s="7" t="str">
        <f ca="1">IFERROR(__xludf.DUMMYFUNCTION("IFERROR(TEXT((REGEXEXTRACT($C515, N$4)),""00""), ""&lt;&gt;"")"),"&lt;&gt;")</f>
        <v>&lt;&gt;</v>
      </c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x14ac:dyDescent="0.2">
      <c r="A516" s="7"/>
      <c r="B516" s="8" t="str">
        <f ca="1">IFERROR(__xludf.DUMMYFUNCTION("IFERROR(REGEXEXTRACT($A516, B$4), ""&lt;&gt;"")"),"&lt;&gt;")</f>
        <v>&lt;&gt;</v>
      </c>
      <c r="C516" s="7" t="str">
        <f ca="1">IFERROR(__xludf.DUMMYFUNCTION("IFERROR(REGEXEXTRACT($A516, C$4), ""&lt;&gt;"")"),"&lt;&gt;")</f>
        <v>&lt;&gt;</v>
      </c>
      <c r="D516" s="7"/>
      <c r="E516" s="7" t="str">
        <f ca="1">IFERROR(__xludf.DUMMYFUNCTION("IFERROR(REGEXEXTRACT($C516, E$4), ""&lt;&gt;"")"),"&lt;&gt;")</f>
        <v>&lt;&gt;</v>
      </c>
      <c r="F516" s="7" t="str">
        <f ca="1">IFERROR(__xludf.DUMMYFUNCTION("IFERROR(HEX2DEC(REGEXEXTRACT($C516, F$4)), ""&lt;&gt;"")"),"&lt;&gt;")</f>
        <v>&lt;&gt;</v>
      </c>
      <c r="G516" s="7" t="str">
        <f ca="1">IFERROR(__xludf.DUMMYFUNCTION("IFERROR(HEX2DEC(REGEXEXTRACT($C516, G$4)), ""&lt;&gt;"")"),"&lt;&gt;")</f>
        <v>&lt;&gt;</v>
      </c>
      <c r="H516" s="7"/>
      <c r="I516" s="7" t="str">
        <f ca="1">IFERROR(__xludf.DUMMYFUNCTION("IFERROR(TEXT((REGEXEXTRACT($C516, I$4)),""00""), ""&lt;&gt;"")"),"&lt;&gt;")</f>
        <v>&lt;&gt;</v>
      </c>
      <c r="J516" s="7" t="str">
        <f ca="1">IFERROR(__xludf.DUMMYFUNCTION("IFERROR(TEXT((REGEXEXTRACT($C516, J$4)),""00""), ""&lt;&gt;"")"),"&lt;&gt;")</f>
        <v>&lt;&gt;</v>
      </c>
      <c r="K516" s="7" t="str">
        <f ca="1">IFERROR(__xludf.DUMMYFUNCTION("IFERROR(TEXT((REGEXEXTRACT($C516, K$4)),""00""), ""&lt;&gt;"")"),"&lt;&gt;")</f>
        <v>&lt;&gt;</v>
      </c>
      <c r="L516" s="7" t="str">
        <f ca="1">IFERROR(__xludf.DUMMYFUNCTION("IFERROR(TEXT((REGEXEXTRACT($C516, L$4)),""00""), ""&lt;&gt;"")"),"&lt;&gt;")</f>
        <v>&lt;&gt;</v>
      </c>
      <c r="M516" s="7" t="str">
        <f ca="1">IFERROR(__xludf.DUMMYFUNCTION("IFERROR(TEXT((REGEXEXTRACT($C516, M$4)),""00""), ""&lt;&gt;"")"),"&lt;&gt;")</f>
        <v>&lt;&gt;</v>
      </c>
      <c r="N516" s="7" t="str">
        <f ca="1">IFERROR(__xludf.DUMMYFUNCTION("IFERROR(TEXT((REGEXEXTRACT($C516, N$4)),""00""), ""&lt;&gt;"")"),"&lt;&gt;")</f>
        <v>&lt;&gt;</v>
      </c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x14ac:dyDescent="0.2">
      <c r="A517" s="7"/>
      <c r="B517" s="8" t="str">
        <f ca="1">IFERROR(__xludf.DUMMYFUNCTION("IFERROR(REGEXEXTRACT($A517, B$4), ""&lt;&gt;"")"),"&lt;&gt;")</f>
        <v>&lt;&gt;</v>
      </c>
      <c r="C517" s="7" t="str">
        <f ca="1">IFERROR(__xludf.DUMMYFUNCTION("IFERROR(REGEXEXTRACT($A517, C$4), ""&lt;&gt;"")"),"&lt;&gt;")</f>
        <v>&lt;&gt;</v>
      </c>
      <c r="D517" s="7"/>
      <c r="E517" s="7" t="str">
        <f ca="1">IFERROR(__xludf.DUMMYFUNCTION("IFERROR(REGEXEXTRACT($C517, E$4), ""&lt;&gt;"")"),"&lt;&gt;")</f>
        <v>&lt;&gt;</v>
      </c>
      <c r="F517" s="7" t="str">
        <f ca="1">IFERROR(__xludf.DUMMYFUNCTION("IFERROR(HEX2DEC(REGEXEXTRACT($C517, F$4)), ""&lt;&gt;"")"),"&lt;&gt;")</f>
        <v>&lt;&gt;</v>
      </c>
      <c r="G517" s="7" t="str">
        <f ca="1">IFERROR(__xludf.DUMMYFUNCTION("IFERROR(HEX2DEC(REGEXEXTRACT($C517, G$4)), ""&lt;&gt;"")"),"&lt;&gt;")</f>
        <v>&lt;&gt;</v>
      </c>
      <c r="H517" s="7"/>
      <c r="I517" s="7" t="str">
        <f ca="1">IFERROR(__xludf.DUMMYFUNCTION("IFERROR(TEXT((REGEXEXTRACT($C517, I$4)),""00""), ""&lt;&gt;"")"),"&lt;&gt;")</f>
        <v>&lt;&gt;</v>
      </c>
      <c r="J517" s="7" t="str">
        <f ca="1">IFERROR(__xludf.DUMMYFUNCTION("IFERROR(TEXT((REGEXEXTRACT($C517, J$4)),""00""), ""&lt;&gt;"")"),"&lt;&gt;")</f>
        <v>&lt;&gt;</v>
      </c>
      <c r="K517" s="7" t="str">
        <f ca="1">IFERROR(__xludf.DUMMYFUNCTION("IFERROR(TEXT((REGEXEXTRACT($C517, K$4)),""00""), ""&lt;&gt;"")"),"&lt;&gt;")</f>
        <v>&lt;&gt;</v>
      </c>
      <c r="L517" s="7" t="str">
        <f ca="1">IFERROR(__xludf.DUMMYFUNCTION("IFERROR(TEXT((REGEXEXTRACT($C517, L$4)),""00""), ""&lt;&gt;"")"),"&lt;&gt;")</f>
        <v>&lt;&gt;</v>
      </c>
      <c r="M517" s="7" t="str">
        <f ca="1">IFERROR(__xludf.DUMMYFUNCTION("IFERROR(TEXT((REGEXEXTRACT($C517, M$4)),""00""), ""&lt;&gt;"")"),"&lt;&gt;")</f>
        <v>&lt;&gt;</v>
      </c>
      <c r="N517" s="7" t="str">
        <f ca="1">IFERROR(__xludf.DUMMYFUNCTION("IFERROR(TEXT((REGEXEXTRACT($C517, N$4)),""00""), ""&lt;&gt;"")"),"&lt;&gt;")</f>
        <v>&lt;&gt;</v>
      </c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x14ac:dyDescent="0.2">
      <c r="A518" s="7"/>
      <c r="B518" s="8" t="str">
        <f ca="1">IFERROR(__xludf.DUMMYFUNCTION("IFERROR(REGEXEXTRACT($A518, B$4), ""&lt;&gt;"")"),"&lt;&gt;")</f>
        <v>&lt;&gt;</v>
      </c>
      <c r="C518" s="7" t="str">
        <f ca="1">IFERROR(__xludf.DUMMYFUNCTION("IFERROR(REGEXEXTRACT($A518, C$4), ""&lt;&gt;"")"),"&lt;&gt;")</f>
        <v>&lt;&gt;</v>
      </c>
      <c r="D518" s="7"/>
      <c r="E518" s="7" t="str">
        <f ca="1">IFERROR(__xludf.DUMMYFUNCTION("IFERROR(REGEXEXTRACT($C518, E$4), ""&lt;&gt;"")"),"&lt;&gt;")</f>
        <v>&lt;&gt;</v>
      </c>
      <c r="F518" s="7" t="str">
        <f ca="1">IFERROR(__xludf.DUMMYFUNCTION("IFERROR(HEX2DEC(REGEXEXTRACT($C518, F$4)), ""&lt;&gt;"")"),"&lt;&gt;")</f>
        <v>&lt;&gt;</v>
      </c>
      <c r="G518" s="7" t="str">
        <f ca="1">IFERROR(__xludf.DUMMYFUNCTION("IFERROR(HEX2DEC(REGEXEXTRACT($C518, G$4)), ""&lt;&gt;"")"),"&lt;&gt;")</f>
        <v>&lt;&gt;</v>
      </c>
      <c r="H518" s="7"/>
      <c r="I518" s="7" t="str">
        <f ca="1">IFERROR(__xludf.DUMMYFUNCTION("IFERROR(TEXT((REGEXEXTRACT($C518, I$4)),""00""), ""&lt;&gt;"")"),"&lt;&gt;")</f>
        <v>&lt;&gt;</v>
      </c>
      <c r="J518" s="7" t="str">
        <f ca="1">IFERROR(__xludf.DUMMYFUNCTION("IFERROR(TEXT((REGEXEXTRACT($C518, J$4)),""00""), ""&lt;&gt;"")"),"&lt;&gt;")</f>
        <v>&lt;&gt;</v>
      </c>
      <c r="K518" s="7" t="str">
        <f ca="1">IFERROR(__xludf.DUMMYFUNCTION("IFERROR(TEXT((REGEXEXTRACT($C518, K$4)),""00""), ""&lt;&gt;"")"),"&lt;&gt;")</f>
        <v>&lt;&gt;</v>
      </c>
      <c r="L518" s="7" t="str">
        <f ca="1">IFERROR(__xludf.DUMMYFUNCTION("IFERROR(TEXT((REGEXEXTRACT($C518, L$4)),""00""), ""&lt;&gt;"")"),"&lt;&gt;")</f>
        <v>&lt;&gt;</v>
      </c>
      <c r="M518" s="7" t="str">
        <f ca="1">IFERROR(__xludf.DUMMYFUNCTION("IFERROR(TEXT((REGEXEXTRACT($C518, M$4)),""00""), ""&lt;&gt;"")"),"&lt;&gt;")</f>
        <v>&lt;&gt;</v>
      </c>
      <c r="N518" s="7" t="str">
        <f ca="1">IFERROR(__xludf.DUMMYFUNCTION("IFERROR(TEXT((REGEXEXTRACT($C518, N$4)),""00""), ""&lt;&gt;"")"),"&lt;&gt;")</f>
        <v>&lt;&gt;</v>
      </c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x14ac:dyDescent="0.2">
      <c r="A519" s="7"/>
      <c r="B519" s="8" t="str">
        <f ca="1">IFERROR(__xludf.DUMMYFUNCTION("IFERROR(REGEXEXTRACT($A519, B$4), ""&lt;&gt;"")"),"&lt;&gt;")</f>
        <v>&lt;&gt;</v>
      </c>
      <c r="C519" s="7" t="str">
        <f ca="1">IFERROR(__xludf.DUMMYFUNCTION("IFERROR(REGEXEXTRACT($A519, C$4), ""&lt;&gt;"")"),"&lt;&gt;")</f>
        <v>&lt;&gt;</v>
      </c>
      <c r="D519" s="7"/>
      <c r="E519" s="7" t="str">
        <f ca="1">IFERROR(__xludf.DUMMYFUNCTION("IFERROR(REGEXEXTRACT($C519, E$4), ""&lt;&gt;"")"),"&lt;&gt;")</f>
        <v>&lt;&gt;</v>
      </c>
      <c r="F519" s="7" t="str">
        <f ca="1">IFERROR(__xludf.DUMMYFUNCTION("IFERROR(HEX2DEC(REGEXEXTRACT($C519, F$4)), ""&lt;&gt;"")"),"&lt;&gt;")</f>
        <v>&lt;&gt;</v>
      </c>
      <c r="G519" s="7" t="str">
        <f ca="1">IFERROR(__xludf.DUMMYFUNCTION("IFERROR(HEX2DEC(REGEXEXTRACT($C519, G$4)), ""&lt;&gt;"")"),"&lt;&gt;")</f>
        <v>&lt;&gt;</v>
      </c>
      <c r="H519" s="7"/>
      <c r="I519" s="7" t="str">
        <f ca="1">IFERROR(__xludf.DUMMYFUNCTION("IFERROR(TEXT((REGEXEXTRACT($C519, I$4)),""00""), ""&lt;&gt;"")"),"&lt;&gt;")</f>
        <v>&lt;&gt;</v>
      </c>
      <c r="J519" s="7" t="str">
        <f ca="1">IFERROR(__xludf.DUMMYFUNCTION("IFERROR(TEXT((REGEXEXTRACT($C519, J$4)),""00""), ""&lt;&gt;"")"),"&lt;&gt;")</f>
        <v>&lt;&gt;</v>
      </c>
      <c r="K519" s="7" t="str">
        <f ca="1">IFERROR(__xludf.DUMMYFUNCTION("IFERROR(TEXT((REGEXEXTRACT($C519, K$4)),""00""), ""&lt;&gt;"")"),"&lt;&gt;")</f>
        <v>&lt;&gt;</v>
      </c>
      <c r="L519" s="7" t="str">
        <f ca="1">IFERROR(__xludf.DUMMYFUNCTION("IFERROR(TEXT((REGEXEXTRACT($C519, L$4)),""00""), ""&lt;&gt;"")"),"&lt;&gt;")</f>
        <v>&lt;&gt;</v>
      </c>
      <c r="M519" s="7" t="str">
        <f ca="1">IFERROR(__xludf.DUMMYFUNCTION("IFERROR(TEXT((REGEXEXTRACT($C519, M$4)),""00""), ""&lt;&gt;"")"),"&lt;&gt;")</f>
        <v>&lt;&gt;</v>
      </c>
      <c r="N519" s="7" t="str">
        <f ca="1">IFERROR(__xludf.DUMMYFUNCTION("IFERROR(TEXT((REGEXEXTRACT($C519, N$4)),""00""), ""&lt;&gt;"")"),"&lt;&gt;")</f>
        <v>&lt;&gt;</v>
      </c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x14ac:dyDescent="0.2">
      <c r="A520" s="7"/>
      <c r="B520" s="8" t="str">
        <f ca="1">IFERROR(__xludf.DUMMYFUNCTION("IFERROR(REGEXEXTRACT($A520, B$4), ""&lt;&gt;"")"),"&lt;&gt;")</f>
        <v>&lt;&gt;</v>
      </c>
      <c r="C520" s="7" t="str">
        <f ca="1">IFERROR(__xludf.DUMMYFUNCTION("IFERROR(REGEXEXTRACT($A520, C$4), ""&lt;&gt;"")"),"&lt;&gt;")</f>
        <v>&lt;&gt;</v>
      </c>
      <c r="D520" s="7"/>
      <c r="E520" s="7" t="str">
        <f ca="1">IFERROR(__xludf.DUMMYFUNCTION("IFERROR(REGEXEXTRACT($C520, E$4), ""&lt;&gt;"")"),"&lt;&gt;")</f>
        <v>&lt;&gt;</v>
      </c>
      <c r="F520" s="7" t="str">
        <f ca="1">IFERROR(__xludf.DUMMYFUNCTION("IFERROR(HEX2DEC(REGEXEXTRACT($C520, F$4)), ""&lt;&gt;"")"),"&lt;&gt;")</f>
        <v>&lt;&gt;</v>
      </c>
      <c r="G520" s="7" t="str">
        <f ca="1">IFERROR(__xludf.DUMMYFUNCTION("IFERROR(HEX2DEC(REGEXEXTRACT($C520, G$4)), ""&lt;&gt;"")"),"&lt;&gt;")</f>
        <v>&lt;&gt;</v>
      </c>
      <c r="H520" s="7"/>
      <c r="I520" s="7" t="str">
        <f ca="1">IFERROR(__xludf.DUMMYFUNCTION("IFERROR(TEXT((REGEXEXTRACT($C520, I$4)),""00""), ""&lt;&gt;"")"),"&lt;&gt;")</f>
        <v>&lt;&gt;</v>
      </c>
      <c r="J520" s="7" t="str">
        <f ca="1">IFERROR(__xludf.DUMMYFUNCTION("IFERROR(TEXT((REGEXEXTRACT($C520, J$4)),""00""), ""&lt;&gt;"")"),"&lt;&gt;")</f>
        <v>&lt;&gt;</v>
      </c>
      <c r="K520" s="7" t="str">
        <f ca="1">IFERROR(__xludf.DUMMYFUNCTION("IFERROR(TEXT((REGEXEXTRACT($C520, K$4)),""00""), ""&lt;&gt;"")"),"&lt;&gt;")</f>
        <v>&lt;&gt;</v>
      </c>
      <c r="L520" s="7" t="str">
        <f ca="1">IFERROR(__xludf.DUMMYFUNCTION("IFERROR(TEXT((REGEXEXTRACT($C520, L$4)),""00""), ""&lt;&gt;"")"),"&lt;&gt;")</f>
        <v>&lt;&gt;</v>
      </c>
      <c r="M520" s="7" t="str">
        <f ca="1">IFERROR(__xludf.DUMMYFUNCTION("IFERROR(TEXT((REGEXEXTRACT($C520, M$4)),""00""), ""&lt;&gt;"")"),"&lt;&gt;")</f>
        <v>&lt;&gt;</v>
      </c>
      <c r="N520" s="7" t="str">
        <f ca="1">IFERROR(__xludf.DUMMYFUNCTION("IFERROR(TEXT((REGEXEXTRACT($C520, N$4)),""00""), ""&lt;&gt;"")"),"&lt;&gt;")</f>
        <v>&lt;&gt;</v>
      </c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x14ac:dyDescent="0.2">
      <c r="A521" s="7"/>
      <c r="B521" s="8" t="str">
        <f ca="1">IFERROR(__xludf.DUMMYFUNCTION("IFERROR(REGEXEXTRACT($A521, B$4), ""&lt;&gt;"")"),"&lt;&gt;")</f>
        <v>&lt;&gt;</v>
      </c>
      <c r="C521" s="7" t="str">
        <f ca="1">IFERROR(__xludf.DUMMYFUNCTION("IFERROR(REGEXEXTRACT($A521, C$4), ""&lt;&gt;"")"),"&lt;&gt;")</f>
        <v>&lt;&gt;</v>
      </c>
      <c r="D521" s="7"/>
      <c r="E521" s="7" t="str">
        <f ca="1">IFERROR(__xludf.DUMMYFUNCTION("IFERROR(REGEXEXTRACT($C521, E$4), ""&lt;&gt;"")"),"&lt;&gt;")</f>
        <v>&lt;&gt;</v>
      </c>
      <c r="F521" s="7" t="str">
        <f ca="1">IFERROR(__xludf.DUMMYFUNCTION("IFERROR(HEX2DEC(REGEXEXTRACT($C521, F$4)), ""&lt;&gt;"")"),"&lt;&gt;")</f>
        <v>&lt;&gt;</v>
      </c>
      <c r="G521" s="7" t="str">
        <f ca="1">IFERROR(__xludf.DUMMYFUNCTION("IFERROR(HEX2DEC(REGEXEXTRACT($C521, G$4)), ""&lt;&gt;"")"),"&lt;&gt;")</f>
        <v>&lt;&gt;</v>
      </c>
      <c r="H521" s="7"/>
      <c r="I521" s="7" t="str">
        <f ca="1">IFERROR(__xludf.DUMMYFUNCTION("IFERROR(TEXT((REGEXEXTRACT($C521, I$4)),""00""), ""&lt;&gt;"")"),"&lt;&gt;")</f>
        <v>&lt;&gt;</v>
      </c>
      <c r="J521" s="7" t="str">
        <f ca="1">IFERROR(__xludf.DUMMYFUNCTION("IFERROR(TEXT((REGEXEXTRACT($C521, J$4)),""00""), ""&lt;&gt;"")"),"&lt;&gt;")</f>
        <v>&lt;&gt;</v>
      </c>
      <c r="K521" s="7" t="str">
        <f ca="1">IFERROR(__xludf.DUMMYFUNCTION("IFERROR(TEXT((REGEXEXTRACT($C521, K$4)),""00""), ""&lt;&gt;"")"),"&lt;&gt;")</f>
        <v>&lt;&gt;</v>
      </c>
      <c r="L521" s="7" t="str">
        <f ca="1">IFERROR(__xludf.DUMMYFUNCTION("IFERROR(TEXT((REGEXEXTRACT($C521, L$4)),""00""), ""&lt;&gt;"")"),"&lt;&gt;")</f>
        <v>&lt;&gt;</v>
      </c>
      <c r="M521" s="7" t="str">
        <f ca="1">IFERROR(__xludf.DUMMYFUNCTION("IFERROR(TEXT((REGEXEXTRACT($C521, M$4)),""00""), ""&lt;&gt;"")"),"&lt;&gt;")</f>
        <v>&lt;&gt;</v>
      </c>
      <c r="N521" s="7" t="str">
        <f ca="1">IFERROR(__xludf.DUMMYFUNCTION("IFERROR(TEXT((REGEXEXTRACT($C521, N$4)),""00""), ""&lt;&gt;"")"),"&lt;&gt;")</f>
        <v>&lt;&gt;</v>
      </c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x14ac:dyDescent="0.2">
      <c r="A522" s="7"/>
      <c r="B522" s="8" t="str">
        <f ca="1">IFERROR(__xludf.DUMMYFUNCTION("IFERROR(REGEXEXTRACT($A522, B$4), ""&lt;&gt;"")"),"&lt;&gt;")</f>
        <v>&lt;&gt;</v>
      </c>
      <c r="C522" s="7" t="str">
        <f ca="1">IFERROR(__xludf.DUMMYFUNCTION("IFERROR(REGEXEXTRACT($A522, C$4), ""&lt;&gt;"")"),"&lt;&gt;")</f>
        <v>&lt;&gt;</v>
      </c>
      <c r="D522" s="7"/>
      <c r="E522" s="7" t="str">
        <f ca="1">IFERROR(__xludf.DUMMYFUNCTION("IFERROR(REGEXEXTRACT($C522, E$4), ""&lt;&gt;"")"),"&lt;&gt;")</f>
        <v>&lt;&gt;</v>
      </c>
      <c r="F522" s="7" t="str">
        <f ca="1">IFERROR(__xludf.DUMMYFUNCTION("IFERROR(HEX2DEC(REGEXEXTRACT($C522, F$4)), ""&lt;&gt;"")"),"&lt;&gt;")</f>
        <v>&lt;&gt;</v>
      </c>
      <c r="G522" s="7" t="str">
        <f ca="1">IFERROR(__xludf.DUMMYFUNCTION("IFERROR(HEX2DEC(REGEXEXTRACT($C522, G$4)), ""&lt;&gt;"")"),"&lt;&gt;")</f>
        <v>&lt;&gt;</v>
      </c>
      <c r="H522" s="7"/>
      <c r="I522" s="7" t="str">
        <f ca="1">IFERROR(__xludf.DUMMYFUNCTION("IFERROR(TEXT((REGEXEXTRACT($C522, I$4)),""00""), ""&lt;&gt;"")"),"&lt;&gt;")</f>
        <v>&lt;&gt;</v>
      </c>
      <c r="J522" s="7" t="str">
        <f ca="1">IFERROR(__xludf.DUMMYFUNCTION("IFERROR(TEXT((REGEXEXTRACT($C522, J$4)),""00""), ""&lt;&gt;"")"),"&lt;&gt;")</f>
        <v>&lt;&gt;</v>
      </c>
      <c r="K522" s="7" t="str">
        <f ca="1">IFERROR(__xludf.DUMMYFUNCTION("IFERROR(TEXT((REGEXEXTRACT($C522, K$4)),""00""), ""&lt;&gt;"")"),"&lt;&gt;")</f>
        <v>&lt;&gt;</v>
      </c>
      <c r="L522" s="7" t="str">
        <f ca="1">IFERROR(__xludf.DUMMYFUNCTION("IFERROR(TEXT((REGEXEXTRACT($C522, L$4)),""00""), ""&lt;&gt;"")"),"&lt;&gt;")</f>
        <v>&lt;&gt;</v>
      </c>
      <c r="M522" s="7" t="str">
        <f ca="1">IFERROR(__xludf.DUMMYFUNCTION("IFERROR(TEXT((REGEXEXTRACT($C522, M$4)),""00""), ""&lt;&gt;"")"),"&lt;&gt;")</f>
        <v>&lt;&gt;</v>
      </c>
      <c r="N522" s="7" t="str">
        <f ca="1">IFERROR(__xludf.DUMMYFUNCTION("IFERROR(TEXT((REGEXEXTRACT($C522, N$4)),""00""), ""&lt;&gt;"")"),"&lt;&gt;")</f>
        <v>&lt;&gt;</v>
      </c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x14ac:dyDescent="0.2">
      <c r="A523" s="7"/>
      <c r="B523" s="8" t="str">
        <f ca="1">IFERROR(__xludf.DUMMYFUNCTION("IFERROR(REGEXEXTRACT($A523, B$4), ""&lt;&gt;"")"),"&lt;&gt;")</f>
        <v>&lt;&gt;</v>
      </c>
      <c r="C523" s="7" t="str">
        <f ca="1">IFERROR(__xludf.DUMMYFUNCTION("IFERROR(REGEXEXTRACT($A523, C$4), ""&lt;&gt;"")"),"&lt;&gt;")</f>
        <v>&lt;&gt;</v>
      </c>
      <c r="D523" s="7"/>
      <c r="E523" s="7" t="str">
        <f ca="1">IFERROR(__xludf.DUMMYFUNCTION("IFERROR(REGEXEXTRACT($C523, E$4), ""&lt;&gt;"")"),"&lt;&gt;")</f>
        <v>&lt;&gt;</v>
      </c>
      <c r="F523" s="7" t="str">
        <f ca="1">IFERROR(__xludf.DUMMYFUNCTION("IFERROR(HEX2DEC(REGEXEXTRACT($C523, F$4)), ""&lt;&gt;"")"),"&lt;&gt;")</f>
        <v>&lt;&gt;</v>
      </c>
      <c r="G523" s="7" t="str">
        <f ca="1">IFERROR(__xludf.DUMMYFUNCTION("IFERROR(HEX2DEC(REGEXEXTRACT($C523, G$4)), ""&lt;&gt;"")"),"&lt;&gt;")</f>
        <v>&lt;&gt;</v>
      </c>
      <c r="H523" s="7"/>
      <c r="I523" s="7" t="str">
        <f ca="1">IFERROR(__xludf.DUMMYFUNCTION("IFERROR(TEXT((REGEXEXTRACT($C523, I$4)),""00""), ""&lt;&gt;"")"),"&lt;&gt;")</f>
        <v>&lt;&gt;</v>
      </c>
      <c r="J523" s="7" t="str">
        <f ca="1">IFERROR(__xludf.DUMMYFUNCTION("IFERROR(TEXT((REGEXEXTRACT($C523, J$4)),""00""), ""&lt;&gt;"")"),"&lt;&gt;")</f>
        <v>&lt;&gt;</v>
      </c>
      <c r="K523" s="7" t="str">
        <f ca="1">IFERROR(__xludf.DUMMYFUNCTION("IFERROR(TEXT((REGEXEXTRACT($C523, K$4)),""00""), ""&lt;&gt;"")"),"&lt;&gt;")</f>
        <v>&lt;&gt;</v>
      </c>
      <c r="L523" s="7" t="str">
        <f ca="1">IFERROR(__xludf.DUMMYFUNCTION("IFERROR(TEXT((REGEXEXTRACT($C523, L$4)),""00""), ""&lt;&gt;"")"),"&lt;&gt;")</f>
        <v>&lt;&gt;</v>
      </c>
      <c r="M523" s="7" t="str">
        <f ca="1">IFERROR(__xludf.DUMMYFUNCTION("IFERROR(TEXT((REGEXEXTRACT($C523, M$4)),""00""), ""&lt;&gt;"")"),"&lt;&gt;")</f>
        <v>&lt;&gt;</v>
      </c>
      <c r="N523" s="7" t="str">
        <f ca="1">IFERROR(__xludf.DUMMYFUNCTION("IFERROR(TEXT((REGEXEXTRACT($C523, N$4)),""00""), ""&lt;&gt;"")"),"&lt;&gt;")</f>
        <v>&lt;&gt;</v>
      </c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x14ac:dyDescent="0.2">
      <c r="A524" s="7"/>
      <c r="B524" s="8" t="str">
        <f ca="1">IFERROR(__xludf.DUMMYFUNCTION("IFERROR(REGEXEXTRACT($A524, B$4), ""&lt;&gt;"")"),"&lt;&gt;")</f>
        <v>&lt;&gt;</v>
      </c>
      <c r="C524" s="7" t="str">
        <f ca="1">IFERROR(__xludf.DUMMYFUNCTION("IFERROR(REGEXEXTRACT($A524, C$4), ""&lt;&gt;"")"),"&lt;&gt;")</f>
        <v>&lt;&gt;</v>
      </c>
      <c r="D524" s="7"/>
      <c r="E524" s="7" t="str">
        <f ca="1">IFERROR(__xludf.DUMMYFUNCTION("IFERROR(REGEXEXTRACT($C524, E$4), ""&lt;&gt;"")"),"&lt;&gt;")</f>
        <v>&lt;&gt;</v>
      </c>
      <c r="F524" s="7" t="str">
        <f ca="1">IFERROR(__xludf.DUMMYFUNCTION("IFERROR(HEX2DEC(REGEXEXTRACT($C524, F$4)), ""&lt;&gt;"")"),"&lt;&gt;")</f>
        <v>&lt;&gt;</v>
      </c>
      <c r="G524" s="7" t="str">
        <f ca="1">IFERROR(__xludf.DUMMYFUNCTION("IFERROR(HEX2DEC(REGEXEXTRACT($C524, G$4)), ""&lt;&gt;"")"),"&lt;&gt;")</f>
        <v>&lt;&gt;</v>
      </c>
      <c r="H524" s="7"/>
      <c r="I524" s="7" t="str">
        <f ca="1">IFERROR(__xludf.DUMMYFUNCTION("IFERROR(TEXT((REGEXEXTRACT($C524, I$4)),""00""), ""&lt;&gt;"")"),"&lt;&gt;")</f>
        <v>&lt;&gt;</v>
      </c>
      <c r="J524" s="7" t="str">
        <f ca="1">IFERROR(__xludf.DUMMYFUNCTION("IFERROR(TEXT((REGEXEXTRACT($C524, J$4)),""00""), ""&lt;&gt;"")"),"&lt;&gt;")</f>
        <v>&lt;&gt;</v>
      </c>
      <c r="K524" s="7" t="str">
        <f ca="1">IFERROR(__xludf.DUMMYFUNCTION("IFERROR(TEXT((REGEXEXTRACT($C524, K$4)),""00""), ""&lt;&gt;"")"),"&lt;&gt;")</f>
        <v>&lt;&gt;</v>
      </c>
      <c r="L524" s="7" t="str">
        <f ca="1">IFERROR(__xludf.DUMMYFUNCTION("IFERROR(TEXT((REGEXEXTRACT($C524, L$4)),""00""), ""&lt;&gt;"")"),"&lt;&gt;")</f>
        <v>&lt;&gt;</v>
      </c>
      <c r="M524" s="7" t="str">
        <f ca="1">IFERROR(__xludf.DUMMYFUNCTION("IFERROR(TEXT((REGEXEXTRACT($C524, M$4)),""00""), ""&lt;&gt;"")"),"&lt;&gt;")</f>
        <v>&lt;&gt;</v>
      </c>
      <c r="N524" s="7" t="str">
        <f ca="1">IFERROR(__xludf.DUMMYFUNCTION("IFERROR(TEXT((REGEXEXTRACT($C524, N$4)),""00""), ""&lt;&gt;"")"),"&lt;&gt;")</f>
        <v>&lt;&gt;</v>
      </c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x14ac:dyDescent="0.2">
      <c r="A525" s="7"/>
      <c r="B525" s="8" t="str">
        <f ca="1">IFERROR(__xludf.DUMMYFUNCTION("IFERROR(REGEXEXTRACT($A525, B$4), ""&lt;&gt;"")"),"&lt;&gt;")</f>
        <v>&lt;&gt;</v>
      </c>
      <c r="C525" s="7" t="str">
        <f ca="1">IFERROR(__xludf.DUMMYFUNCTION("IFERROR(REGEXEXTRACT($A525, C$4), ""&lt;&gt;"")"),"&lt;&gt;")</f>
        <v>&lt;&gt;</v>
      </c>
      <c r="D525" s="7"/>
      <c r="E525" s="7" t="str">
        <f ca="1">IFERROR(__xludf.DUMMYFUNCTION("IFERROR(REGEXEXTRACT($C525, E$4), ""&lt;&gt;"")"),"&lt;&gt;")</f>
        <v>&lt;&gt;</v>
      </c>
      <c r="F525" s="7" t="str">
        <f ca="1">IFERROR(__xludf.DUMMYFUNCTION("IFERROR(HEX2DEC(REGEXEXTRACT($C525, F$4)), ""&lt;&gt;"")"),"&lt;&gt;")</f>
        <v>&lt;&gt;</v>
      </c>
      <c r="G525" s="7" t="str">
        <f ca="1">IFERROR(__xludf.DUMMYFUNCTION("IFERROR(HEX2DEC(REGEXEXTRACT($C525, G$4)), ""&lt;&gt;"")"),"&lt;&gt;")</f>
        <v>&lt;&gt;</v>
      </c>
      <c r="H525" s="7"/>
      <c r="I525" s="7" t="str">
        <f ca="1">IFERROR(__xludf.DUMMYFUNCTION("IFERROR(TEXT((REGEXEXTRACT($C525, I$4)),""00""), ""&lt;&gt;"")"),"&lt;&gt;")</f>
        <v>&lt;&gt;</v>
      </c>
      <c r="J525" s="7" t="str">
        <f ca="1">IFERROR(__xludf.DUMMYFUNCTION("IFERROR(TEXT((REGEXEXTRACT($C525, J$4)),""00""), ""&lt;&gt;"")"),"&lt;&gt;")</f>
        <v>&lt;&gt;</v>
      </c>
      <c r="K525" s="7" t="str">
        <f ca="1">IFERROR(__xludf.DUMMYFUNCTION("IFERROR(TEXT((REGEXEXTRACT($C525, K$4)),""00""), ""&lt;&gt;"")"),"&lt;&gt;")</f>
        <v>&lt;&gt;</v>
      </c>
      <c r="L525" s="7" t="str">
        <f ca="1">IFERROR(__xludf.DUMMYFUNCTION("IFERROR(TEXT((REGEXEXTRACT($C525, L$4)),""00""), ""&lt;&gt;"")"),"&lt;&gt;")</f>
        <v>&lt;&gt;</v>
      </c>
      <c r="M525" s="7" t="str">
        <f ca="1">IFERROR(__xludf.DUMMYFUNCTION("IFERROR(TEXT((REGEXEXTRACT($C525, M$4)),""00""), ""&lt;&gt;"")"),"&lt;&gt;")</f>
        <v>&lt;&gt;</v>
      </c>
      <c r="N525" s="7" t="str">
        <f ca="1">IFERROR(__xludf.DUMMYFUNCTION("IFERROR(TEXT((REGEXEXTRACT($C525, N$4)),""00""), ""&lt;&gt;"")"),"&lt;&gt;")</f>
        <v>&lt;&gt;</v>
      </c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x14ac:dyDescent="0.2">
      <c r="A526" s="7"/>
      <c r="B526" s="8" t="str">
        <f ca="1">IFERROR(__xludf.DUMMYFUNCTION("IFERROR(REGEXEXTRACT($A526, B$4), ""&lt;&gt;"")"),"&lt;&gt;")</f>
        <v>&lt;&gt;</v>
      </c>
      <c r="C526" s="7" t="str">
        <f ca="1">IFERROR(__xludf.DUMMYFUNCTION("IFERROR(REGEXEXTRACT($A526, C$4), ""&lt;&gt;"")"),"&lt;&gt;")</f>
        <v>&lt;&gt;</v>
      </c>
      <c r="D526" s="7"/>
      <c r="E526" s="7" t="str">
        <f ca="1">IFERROR(__xludf.DUMMYFUNCTION("IFERROR(REGEXEXTRACT($C526, E$4), ""&lt;&gt;"")"),"&lt;&gt;")</f>
        <v>&lt;&gt;</v>
      </c>
      <c r="F526" s="7" t="str">
        <f ca="1">IFERROR(__xludf.DUMMYFUNCTION("IFERROR(HEX2DEC(REGEXEXTRACT($C526, F$4)), ""&lt;&gt;"")"),"&lt;&gt;")</f>
        <v>&lt;&gt;</v>
      </c>
      <c r="G526" s="7" t="str">
        <f ca="1">IFERROR(__xludf.DUMMYFUNCTION("IFERROR(HEX2DEC(REGEXEXTRACT($C526, G$4)), ""&lt;&gt;"")"),"&lt;&gt;")</f>
        <v>&lt;&gt;</v>
      </c>
      <c r="H526" s="7"/>
      <c r="I526" s="7" t="str">
        <f ca="1">IFERROR(__xludf.DUMMYFUNCTION("IFERROR(TEXT((REGEXEXTRACT($C526, I$4)),""00""), ""&lt;&gt;"")"),"&lt;&gt;")</f>
        <v>&lt;&gt;</v>
      </c>
      <c r="J526" s="7" t="str">
        <f ca="1">IFERROR(__xludf.DUMMYFUNCTION("IFERROR(TEXT((REGEXEXTRACT($C526, J$4)),""00""), ""&lt;&gt;"")"),"&lt;&gt;")</f>
        <v>&lt;&gt;</v>
      </c>
      <c r="K526" s="7" t="str">
        <f ca="1">IFERROR(__xludf.DUMMYFUNCTION("IFERROR(TEXT((REGEXEXTRACT($C526, K$4)),""00""), ""&lt;&gt;"")"),"&lt;&gt;")</f>
        <v>&lt;&gt;</v>
      </c>
      <c r="L526" s="7" t="str">
        <f ca="1">IFERROR(__xludf.DUMMYFUNCTION("IFERROR(TEXT((REGEXEXTRACT($C526, L$4)),""00""), ""&lt;&gt;"")"),"&lt;&gt;")</f>
        <v>&lt;&gt;</v>
      </c>
      <c r="M526" s="7" t="str">
        <f ca="1">IFERROR(__xludf.DUMMYFUNCTION("IFERROR(TEXT((REGEXEXTRACT($C526, M$4)),""00""), ""&lt;&gt;"")"),"&lt;&gt;")</f>
        <v>&lt;&gt;</v>
      </c>
      <c r="N526" s="7" t="str">
        <f ca="1">IFERROR(__xludf.DUMMYFUNCTION("IFERROR(TEXT((REGEXEXTRACT($C526, N$4)),""00""), ""&lt;&gt;"")"),"&lt;&gt;")</f>
        <v>&lt;&gt;</v>
      </c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x14ac:dyDescent="0.2">
      <c r="A527" s="7"/>
      <c r="B527" s="8" t="str">
        <f ca="1">IFERROR(__xludf.DUMMYFUNCTION("IFERROR(REGEXEXTRACT($A527, B$4), ""&lt;&gt;"")"),"&lt;&gt;")</f>
        <v>&lt;&gt;</v>
      </c>
      <c r="C527" s="7" t="str">
        <f ca="1">IFERROR(__xludf.DUMMYFUNCTION("IFERROR(REGEXEXTRACT($A527, C$4), ""&lt;&gt;"")"),"&lt;&gt;")</f>
        <v>&lt;&gt;</v>
      </c>
      <c r="D527" s="7"/>
      <c r="E527" s="7" t="str">
        <f ca="1">IFERROR(__xludf.DUMMYFUNCTION("IFERROR(REGEXEXTRACT($C527, E$4), ""&lt;&gt;"")"),"&lt;&gt;")</f>
        <v>&lt;&gt;</v>
      </c>
      <c r="F527" s="7" t="str">
        <f ca="1">IFERROR(__xludf.DUMMYFUNCTION("IFERROR(HEX2DEC(REGEXEXTRACT($C527, F$4)), ""&lt;&gt;"")"),"&lt;&gt;")</f>
        <v>&lt;&gt;</v>
      </c>
      <c r="G527" s="7" t="str">
        <f ca="1">IFERROR(__xludf.DUMMYFUNCTION("IFERROR(HEX2DEC(REGEXEXTRACT($C527, G$4)), ""&lt;&gt;"")"),"&lt;&gt;")</f>
        <v>&lt;&gt;</v>
      </c>
      <c r="H527" s="7"/>
      <c r="I527" s="7" t="str">
        <f ca="1">IFERROR(__xludf.DUMMYFUNCTION("IFERROR(TEXT((REGEXEXTRACT($C527, I$4)),""00""), ""&lt;&gt;"")"),"&lt;&gt;")</f>
        <v>&lt;&gt;</v>
      </c>
      <c r="J527" s="7" t="str">
        <f ca="1">IFERROR(__xludf.DUMMYFUNCTION("IFERROR(TEXT((REGEXEXTRACT($C527, J$4)),""00""), ""&lt;&gt;"")"),"&lt;&gt;")</f>
        <v>&lt;&gt;</v>
      </c>
      <c r="K527" s="7" t="str">
        <f ca="1">IFERROR(__xludf.DUMMYFUNCTION("IFERROR(TEXT((REGEXEXTRACT($C527, K$4)),""00""), ""&lt;&gt;"")"),"&lt;&gt;")</f>
        <v>&lt;&gt;</v>
      </c>
      <c r="L527" s="7" t="str">
        <f ca="1">IFERROR(__xludf.DUMMYFUNCTION("IFERROR(TEXT((REGEXEXTRACT($C527, L$4)),""00""), ""&lt;&gt;"")"),"&lt;&gt;")</f>
        <v>&lt;&gt;</v>
      </c>
      <c r="M527" s="7" t="str">
        <f ca="1">IFERROR(__xludf.DUMMYFUNCTION("IFERROR(TEXT((REGEXEXTRACT($C527, M$4)),""00""), ""&lt;&gt;"")"),"&lt;&gt;")</f>
        <v>&lt;&gt;</v>
      </c>
      <c r="N527" s="7" t="str">
        <f ca="1">IFERROR(__xludf.DUMMYFUNCTION("IFERROR(TEXT((REGEXEXTRACT($C527, N$4)),""00""), ""&lt;&gt;"")"),"&lt;&gt;")</f>
        <v>&lt;&gt;</v>
      </c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x14ac:dyDescent="0.2">
      <c r="A528" s="7"/>
      <c r="B528" s="8" t="str">
        <f ca="1">IFERROR(__xludf.DUMMYFUNCTION("IFERROR(REGEXEXTRACT($A528, B$4), ""&lt;&gt;"")"),"&lt;&gt;")</f>
        <v>&lt;&gt;</v>
      </c>
      <c r="C528" s="7" t="str">
        <f ca="1">IFERROR(__xludf.DUMMYFUNCTION("IFERROR(REGEXEXTRACT($A528, C$4), ""&lt;&gt;"")"),"&lt;&gt;")</f>
        <v>&lt;&gt;</v>
      </c>
      <c r="D528" s="7"/>
      <c r="E528" s="7" t="str">
        <f ca="1">IFERROR(__xludf.DUMMYFUNCTION("IFERROR(REGEXEXTRACT($C528, E$4), ""&lt;&gt;"")"),"&lt;&gt;")</f>
        <v>&lt;&gt;</v>
      </c>
      <c r="F528" s="7" t="str">
        <f ca="1">IFERROR(__xludf.DUMMYFUNCTION("IFERROR(HEX2DEC(REGEXEXTRACT($C528, F$4)), ""&lt;&gt;"")"),"&lt;&gt;")</f>
        <v>&lt;&gt;</v>
      </c>
      <c r="G528" s="7" t="str">
        <f ca="1">IFERROR(__xludf.DUMMYFUNCTION("IFERROR(HEX2DEC(REGEXEXTRACT($C528, G$4)), ""&lt;&gt;"")"),"&lt;&gt;")</f>
        <v>&lt;&gt;</v>
      </c>
      <c r="H528" s="7"/>
      <c r="I528" s="7" t="str">
        <f ca="1">IFERROR(__xludf.DUMMYFUNCTION("IFERROR(TEXT((REGEXEXTRACT($C528, I$4)),""00""), ""&lt;&gt;"")"),"&lt;&gt;")</f>
        <v>&lt;&gt;</v>
      </c>
      <c r="J528" s="7" t="str">
        <f ca="1">IFERROR(__xludf.DUMMYFUNCTION("IFERROR(TEXT((REGEXEXTRACT($C528, J$4)),""00""), ""&lt;&gt;"")"),"&lt;&gt;")</f>
        <v>&lt;&gt;</v>
      </c>
      <c r="K528" s="7" t="str">
        <f ca="1">IFERROR(__xludf.DUMMYFUNCTION("IFERROR(TEXT((REGEXEXTRACT($C528, K$4)),""00""), ""&lt;&gt;"")"),"&lt;&gt;")</f>
        <v>&lt;&gt;</v>
      </c>
      <c r="L528" s="7" t="str">
        <f ca="1">IFERROR(__xludf.DUMMYFUNCTION("IFERROR(TEXT((REGEXEXTRACT($C528, L$4)),""00""), ""&lt;&gt;"")"),"&lt;&gt;")</f>
        <v>&lt;&gt;</v>
      </c>
      <c r="M528" s="7" t="str">
        <f ca="1">IFERROR(__xludf.DUMMYFUNCTION("IFERROR(TEXT((REGEXEXTRACT($C528, M$4)),""00""), ""&lt;&gt;"")"),"&lt;&gt;")</f>
        <v>&lt;&gt;</v>
      </c>
      <c r="N528" s="7" t="str">
        <f ca="1">IFERROR(__xludf.DUMMYFUNCTION("IFERROR(TEXT((REGEXEXTRACT($C528, N$4)),""00""), ""&lt;&gt;"")"),"&lt;&gt;")</f>
        <v>&lt;&gt;</v>
      </c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x14ac:dyDescent="0.2">
      <c r="A529" s="7"/>
      <c r="B529" s="8" t="str">
        <f ca="1">IFERROR(__xludf.DUMMYFUNCTION("IFERROR(REGEXEXTRACT($A529, B$4), ""&lt;&gt;"")"),"&lt;&gt;")</f>
        <v>&lt;&gt;</v>
      </c>
      <c r="C529" s="7" t="str">
        <f ca="1">IFERROR(__xludf.DUMMYFUNCTION("IFERROR(REGEXEXTRACT($A529, C$4), ""&lt;&gt;"")"),"&lt;&gt;")</f>
        <v>&lt;&gt;</v>
      </c>
      <c r="D529" s="7"/>
      <c r="E529" s="7" t="str">
        <f ca="1">IFERROR(__xludf.DUMMYFUNCTION("IFERROR(REGEXEXTRACT($C529, E$4), ""&lt;&gt;"")"),"&lt;&gt;")</f>
        <v>&lt;&gt;</v>
      </c>
      <c r="F529" s="7" t="str">
        <f ca="1">IFERROR(__xludf.DUMMYFUNCTION("IFERROR(HEX2DEC(REGEXEXTRACT($C529, F$4)), ""&lt;&gt;"")"),"&lt;&gt;")</f>
        <v>&lt;&gt;</v>
      </c>
      <c r="G529" s="7" t="str">
        <f ca="1">IFERROR(__xludf.DUMMYFUNCTION("IFERROR(HEX2DEC(REGEXEXTRACT($C529, G$4)), ""&lt;&gt;"")"),"&lt;&gt;")</f>
        <v>&lt;&gt;</v>
      </c>
      <c r="H529" s="7"/>
      <c r="I529" s="7" t="str">
        <f ca="1">IFERROR(__xludf.DUMMYFUNCTION("IFERROR(TEXT((REGEXEXTRACT($C529, I$4)),""00""), ""&lt;&gt;"")"),"&lt;&gt;")</f>
        <v>&lt;&gt;</v>
      </c>
      <c r="J529" s="7" t="str">
        <f ca="1">IFERROR(__xludf.DUMMYFUNCTION("IFERROR(TEXT((REGEXEXTRACT($C529, J$4)),""00""), ""&lt;&gt;"")"),"&lt;&gt;")</f>
        <v>&lt;&gt;</v>
      </c>
      <c r="K529" s="7" t="str">
        <f ca="1">IFERROR(__xludf.DUMMYFUNCTION("IFERROR(TEXT((REGEXEXTRACT($C529, K$4)),""00""), ""&lt;&gt;"")"),"&lt;&gt;")</f>
        <v>&lt;&gt;</v>
      </c>
      <c r="L529" s="7" t="str">
        <f ca="1">IFERROR(__xludf.DUMMYFUNCTION("IFERROR(TEXT((REGEXEXTRACT($C529, L$4)),""00""), ""&lt;&gt;"")"),"&lt;&gt;")</f>
        <v>&lt;&gt;</v>
      </c>
      <c r="M529" s="7" t="str">
        <f ca="1">IFERROR(__xludf.DUMMYFUNCTION("IFERROR(TEXT((REGEXEXTRACT($C529, M$4)),""00""), ""&lt;&gt;"")"),"&lt;&gt;")</f>
        <v>&lt;&gt;</v>
      </c>
      <c r="N529" s="7" t="str">
        <f ca="1">IFERROR(__xludf.DUMMYFUNCTION("IFERROR(TEXT((REGEXEXTRACT($C529, N$4)),""00""), ""&lt;&gt;"")"),"&lt;&gt;")</f>
        <v>&lt;&gt;</v>
      </c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x14ac:dyDescent="0.2">
      <c r="A530" s="7"/>
      <c r="B530" s="8" t="str">
        <f ca="1">IFERROR(__xludf.DUMMYFUNCTION("IFERROR(REGEXEXTRACT($A530, B$4), ""&lt;&gt;"")"),"&lt;&gt;")</f>
        <v>&lt;&gt;</v>
      </c>
      <c r="C530" s="7" t="str">
        <f ca="1">IFERROR(__xludf.DUMMYFUNCTION("IFERROR(REGEXEXTRACT($A530, C$4), ""&lt;&gt;"")"),"&lt;&gt;")</f>
        <v>&lt;&gt;</v>
      </c>
      <c r="D530" s="7"/>
      <c r="E530" s="7" t="str">
        <f ca="1">IFERROR(__xludf.DUMMYFUNCTION("IFERROR(REGEXEXTRACT($C530, E$4), ""&lt;&gt;"")"),"&lt;&gt;")</f>
        <v>&lt;&gt;</v>
      </c>
      <c r="F530" s="7" t="str">
        <f ca="1">IFERROR(__xludf.DUMMYFUNCTION("IFERROR(HEX2DEC(REGEXEXTRACT($C530, F$4)), ""&lt;&gt;"")"),"&lt;&gt;")</f>
        <v>&lt;&gt;</v>
      </c>
      <c r="G530" s="7" t="str">
        <f ca="1">IFERROR(__xludf.DUMMYFUNCTION("IFERROR(HEX2DEC(REGEXEXTRACT($C530, G$4)), ""&lt;&gt;"")"),"&lt;&gt;")</f>
        <v>&lt;&gt;</v>
      </c>
      <c r="H530" s="7"/>
      <c r="I530" s="7" t="str">
        <f ca="1">IFERROR(__xludf.DUMMYFUNCTION("IFERROR(TEXT((REGEXEXTRACT($C530, I$4)),""00""), ""&lt;&gt;"")"),"&lt;&gt;")</f>
        <v>&lt;&gt;</v>
      </c>
      <c r="J530" s="7" t="str">
        <f ca="1">IFERROR(__xludf.DUMMYFUNCTION("IFERROR(TEXT((REGEXEXTRACT($C530, J$4)),""00""), ""&lt;&gt;"")"),"&lt;&gt;")</f>
        <v>&lt;&gt;</v>
      </c>
      <c r="K530" s="7" t="str">
        <f ca="1">IFERROR(__xludf.DUMMYFUNCTION("IFERROR(TEXT((REGEXEXTRACT($C530, K$4)),""00""), ""&lt;&gt;"")"),"&lt;&gt;")</f>
        <v>&lt;&gt;</v>
      </c>
      <c r="L530" s="7" t="str">
        <f ca="1">IFERROR(__xludf.DUMMYFUNCTION("IFERROR(TEXT((REGEXEXTRACT($C530, L$4)),""00""), ""&lt;&gt;"")"),"&lt;&gt;")</f>
        <v>&lt;&gt;</v>
      </c>
      <c r="M530" s="7" t="str">
        <f ca="1">IFERROR(__xludf.DUMMYFUNCTION("IFERROR(TEXT((REGEXEXTRACT($C530, M$4)),""00""), ""&lt;&gt;"")"),"&lt;&gt;")</f>
        <v>&lt;&gt;</v>
      </c>
      <c r="N530" s="7" t="str">
        <f ca="1">IFERROR(__xludf.DUMMYFUNCTION("IFERROR(TEXT((REGEXEXTRACT($C530, N$4)),""00""), ""&lt;&gt;"")"),"&lt;&gt;")</f>
        <v>&lt;&gt;</v>
      </c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x14ac:dyDescent="0.2">
      <c r="A531" s="7"/>
      <c r="B531" s="8" t="str">
        <f ca="1">IFERROR(__xludf.DUMMYFUNCTION("IFERROR(REGEXEXTRACT($A531, B$4), ""&lt;&gt;"")"),"&lt;&gt;")</f>
        <v>&lt;&gt;</v>
      </c>
      <c r="C531" s="7" t="str">
        <f ca="1">IFERROR(__xludf.DUMMYFUNCTION("IFERROR(REGEXEXTRACT($A531, C$4), ""&lt;&gt;"")"),"&lt;&gt;")</f>
        <v>&lt;&gt;</v>
      </c>
      <c r="D531" s="7"/>
      <c r="E531" s="7" t="str">
        <f ca="1">IFERROR(__xludf.DUMMYFUNCTION("IFERROR(REGEXEXTRACT($C531, E$4), ""&lt;&gt;"")"),"&lt;&gt;")</f>
        <v>&lt;&gt;</v>
      </c>
      <c r="F531" s="7" t="str">
        <f ca="1">IFERROR(__xludf.DUMMYFUNCTION("IFERROR(HEX2DEC(REGEXEXTRACT($C531, F$4)), ""&lt;&gt;"")"),"&lt;&gt;")</f>
        <v>&lt;&gt;</v>
      </c>
      <c r="G531" s="7" t="str">
        <f ca="1">IFERROR(__xludf.DUMMYFUNCTION("IFERROR(HEX2DEC(REGEXEXTRACT($C531, G$4)), ""&lt;&gt;"")"),"&lt;&gt;")</f>
        <v>&lt;&gt;</v>
      </c>
      <c r="H531" s="7"/>
      <c r="I531" s="7" t="str">
        <f ca="1">IFERROR(__xludf.DUMMYFUNCTION("IFERROR(TEXT((REGEXEXTRACT($C531, I$4)),""00""), ""&lt;&gt;"")"),"&lt;&gt;")</f>
        <v>&lt;&gt;</v>
      </c>
      <c r="J531" s="7" t="str">
        <f ca="1">IFERROR(__xludf.DUMMYFUNCTION("IFERROR(TEXT((REGEXEXTRACT($C531, J$4)),""00""), ""&lt;&gt;"")"),"&lt;&gt;")</f>
        <v>&lt;&gt;</v>
      </c>
      <c r="K531" s="7" t="str">
        <f ca="1">IFERROR(__xludf.DUMMYFUNCTION("IFERROR(TEXT((REGEXEXTRACT($C531, K$4)),""00""), ""&lt;&gt;"")"),"&lt;&gt;")</f>
        <v>&lt;&gt;</v>
      </c>
      <c r="L531" s="7" t="str">
        <f ca="1">IFERROR(__xludf.DUMMYFUNCTION("IFERROR(TEXT((REGEXEXTRACT($C531, L$4)),""00""), ""&lt;&gt;"")"),"&lt;&gt;")</f>
        <v>&lt;&gt;</v>
      </c>
      <c r="M531" s="7" t="str">
        <f ca="1">IFERROR(__xludf.DUMMYFUNCTION("IFERROR(TEXT((REGEXEXTRACT($C531, M$4)),""00""), ""&lt;&gt;"")"),"&lt;&gt;")</f>
        <v>&lt;&gt;</v>
      </c>
      <c r="N531" s="7" t="str">
        <f ca="1">IFERROR(__xludf.DUMMYFUNCTION("IFERROR(TEXT((REGEXEXTRACT($C531, N$4)),""00""), ""&lt;&gt;"")"),"&lt;&gt;")</f>
        <v>&lt;&gt;</v>
      </c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x14ac:dyDescent="0.2">
      <c r="A532" s="7"/>
      <c r="B532" s="8" t="str">
        <f ca="1">IFERROR(__xludf.DUMMYFUNCTION("IFERROR(REGEXEXTRACT($A532, B$4), ""&lt;&gt;"")"),"&lt;&gt;")</f>
        <v>&lt;&gt;</v>
      </c>
      <c r="C532" s="7" t="str">
        <f ca="1">IFERROR(__xludf.DUMMYFUNCTION("IFERROR(REGEXEXTRACT($A532, C$4), ""&lt;&gt;"")"),"&lt;&gt;")</f>
        <v>&lt;&gt;</v>
      </c>
      <c r="D532" s="7"/>
      <c r="E532" s="7" t="str">
        <f ca="1">IFERROR(__xludf.DUMMYFUNCTION("IFERROR(REGEXEXTRACT($C532, E$4), ""&lt;&gt;"")"),"&lt;&gt;")</f>
        <v>&lt;&gt;</v>
      </c>
      <c r="F532" s="7" t="str">
        <f ca="1">IFERROR(__xludf.DUMMYFUNCTION("IFERROR(HEX2DEC(REGEXEXTRACT($C532, F$4)), ""&lt;&gt;"")"),"&lt;&gt;")</f>
        <v>&lt;&gt;</v>
      </c>
      <c r="G532" s="7" t="str">
        <f ca="1">IFERROR(__xludf.DUMMYFUNCTION("IFERROR(HEX2DEC(REGEXEXTRACT($C532, G$4)), ""&lt;&gt;"")"),"&lt;&gt;")</f>
        <v>&lt;&gt;</v>
      </c>
      <c r="H532" s="7"/>
      <c r="I532" s="7" t="str">
        <f ca="1">IFERROR(__xludf.DUMMYFUNCTION("IFERROR(TEXT((REGEXEXTRACT($C532, I$4)),""00""), ""&lt;&gt;"")"),"&lt;&gt;")</f>
        <v>&lt;&gt;</v>
      </c>
      <c r="J532" s="7" t="str">
        <f ca="1">IFERROR(__xludf.DUMMYFUNCTION("IFERROR(TEXT((REGEXEXTRACT($C532, J$4)),""00""), ""&lt;&gt;"")"),"&lt;&gt;")</f>
        <v>&lt;&gt;</v>
      </c>
      <c r="K532" s="7" t="str">
        <f ca="1">IFERROR(__xludf.DUMMYFUNCTION("IFERROR(TEXT((REGEXEXTRACT($C532, K$4)),""00""), ""&lt;&gt;"")"),"&lt;&gt;")</f>
        <v>&lt;&gt;</v>
      </c>
      <c r="L532" s="7" t="str">
        <f ca="1">IFERROR(__xludf.DUMMYFUNCTION("IFERROR(TEXT((REGEXEXTRACT($C532, L$4)),""00""), ""&lt;&gt;"")"),"&lt;&gt;")</f>
        <v>&lt;&gt;</v>
      </c>
      <c r="M532" s="7" t="str">
        <f ca="1">IFERROR(__xludf.DUMMYFUNCTION("IFERROR(TEXT((REGEXEXTRACT($C532, M$4)),""00""), ""&lt;&gt;"")"),"&lt;&gt;")</f>
        <v>&lt;&gt;</v>
      </c>
      <c r="N532" s="7" t="str">
        <f ca="1">IFERROR(__xludf.DUMMYFUNCTION("IFERROR(TEXT((REGEXEXTRACT($C532, N$4)),""00""), ""&lt;&gt;"")"),"&lt;&gt;")</f>
        <v>&lt;&gt;</v>
      </c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x14ac:dyDescent="0.2">
      <c r="A533" s="7"/>
      <c r="B533" s="8" t="str">
        <f ca="1">IFERROR(__xludf.DUMMYFUNCTION("IFERROR(REGEXEXTRACT($A533, B$4), ""&lt;&gt;"")"),"&lt;&gt;")</f>
        <v>&lt;&gt;</v>
      </c>
      <c r="C533" s="7" t="str">
        <f ca="1">IFERROR(__xludf.DUMMYFUNCTION("IFERROR(REGEXEXTRACT($A533, C$4), ""&lt;&gt;"")"),"&lt;&gt;")</f>
        <v>&lt;&gt;</v>
      </c>
      <c r="D533" s="7"/>
      <c r="E533" s="7" t="str">
        <f ca="1">IFERROR(__xludf.DUMMYFUNCTION("IFERROR(REGEXEXTRACT($C533, E$4), ""&lt;&gt;"")"),"&lt;&gt;")</f>
        <v>&lt;&gt;</v>
      </c>
      <c r="F533" s="7" t="str">
        <f ca="1">IFERROR(__xludf.DUMMYFUNCTION("IFERROR(HEX2DEC(REGEXEXTRACT($C533, F$4)), ""&lt;&gt;"")"),"&lt;&gt;")</f>
        <v>&lt;&gt;</v>
      </c>
      <c r="G533" s="7" t="str">
        <f ca="1">IFERROR(__xludf.DUMMYFUNCTION("IFERROR(HEX2DEC(REGEXEXTRACT($C533, G$4)), ""&lt;&gt;"")"),"&lt;&gt;")</f>
        <v>&lt;&gt;</v>
      </c>
      <c r="H533" s="7"/>
      <c r="I533" s="7" t="str">
        <f ca="1">IFERROR(__xludf.DUMMYFUNCTION("IFERROR(TEXT((REGEXEXTRACT($C533, I$4)),""00""), ""&lt;&gt;"")"),"&lt;&gt;")</f>
        <v>&lt;&gt;</v>
      </c>
      <c r="J533" s="7" t="str">
        <f ca="1">IFERROR(__xludf.DUMMYFUNCTION("IFERROR(TEXT((REGEXEXTRACT($C533, J$4)),""00""), ""&lt;&gt;"")"),"&lt;&gt;")</f>
        <v>&lt;&gt;</v>
      </c>
      <c r="K533" s="7" t="str">
        <f ca="1">IFERROR(__xludf.DUMMYFUNCTION("IFERROR(TEXT((REGEXEXTRACT($C533, K$4)),""00""), ""&lt;&gt;"")"),"&lt;&gt;")</f>
        <v>&lt;&gt;</v>
      </c>
      <c r="L533" s="7" t="str">
        <f ca="1">IFERROR(__xludf.DUMMYFUNCTION("IFERROR(TEXT((REGEXEXTRACT($C533, L$4)),""00""), ""&lt;&gt;"")"),"&lt;&gt;")</f>
        <v>&lt;&gt;</v>
      </c>
      <c r="M533" s="7" t="str">
        <f ca="1">IFERROR(__xludf.DUMMYFUNCTION("IFERROR(TEXT((REGEXEXTRACT($C533, M$4)),""00""), ""&lt;&gt;"")"),"&lt;&gt;")</f>
        <v>&lt;&gt;</v>
      </c>
      <c r="N533" s="7" t="str">
        <f ca="1">IFERROR(__xludf.DUMMYFUNCTION("IFERROR(TEXT((REGEXEXTRACT($C533, N$4)),""00""), ""&lt;&gt;"")"),"&lt;&gt;")</f>
        <v>&lt;&gt;</v>
      </c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x14ac:dyDescent="0.2">
      <c r="A534" s="7"/>
      <c r="B534" s="8" t="str">
        <f ca="1">IFERROR(__xludf.DUMMYFUNCTION("IFERROR(REGEXEXTRACT($A534, B$4), ""&lt;&gt;"")"),"&lt;&gt;")</f>
        <v>&lt;&gt;</v>
      </c>
      <c r="C534" s="7" t="str">
        <f ca="1">IFERROR(__xludf.DUMMYFUNCTION("IFERROR(REGEXEXTRACT($A534, C$4), ""&lt;&gt;"")"),"&lt;&gt;")</f>
        <v>&lt;&gt;</v>
      </c>
      <c r="D534" s="7"/>
      <c r="E534" s="7" t="str">
        <f ca="1">IFERROR(__xludf.DUMMYFUNCTION("IFERROR(REGEXEXTRACT($C534, E$4), ""&lt;&gt;"")"),"&lt;&gt;")</f>
        <v>&lt;&gt;</v>
      </c>
      <c r="F534" s="7" t="str">
        <f ca="1">IFERROR(__xludf.DUMMYFUNCTION("IFERROR(HEX2DEC(REGEXEXTRACT($C534, F$4)), ""&lt;&gt;"")"),"&lt;&gt;")</f>
        <v>&lt;&gt;</v>
      </c>
      <c r="G534" s="7" t="str">
        <f ca="1">IFERROR(__xludf.DUMMYFUNCTION("IFERROR(HEX2DEC(REGEXEXTRACT($C534, G$4)), ""&lt;&gt;"")"),"&lt;&gt;")</f>
        <v>&lt;&gt;</v>
      </c>
      <c r="H534" s="7"/>
      <c r="I534" s="7" t="str">
        <f ca="1">IFERROR(__xludf.DUMMYFUNCTION("IFERROR(TEXT((REGEXEXTRACT($C534, I$4)),""00""), ""&lt;&gt;"")"),"&lt;&gt;")</f>
        <v>&lt;&gt;</v>
      </c>
      <c r="J534" s="7" t="str">
        <f ca="1">IFERROR(__xludf.DUMMYFUNCTION("IFERROR(TEXT((REGEXEXTRACT($C534, J$4)),""00""), ""&lt;&gt;"")"),"&lt;&gt;")</f>
        <v>&lt;&gt;</v>
      </c>
      <c r="K534" s="7" t="str">
        <f ca="1">IFERROR(__xludf.DUMMYFUNCTION("IFERROR(TEXT((REGEXEXTRACT($C534, K$4)),""00""), ""&lt;&gt;"")"),"&lt;&gt;")</f>
        <v>&lt;&gt;</v>
      </c>
      <c r="L534" s="7" t="str">
        <f ca="1">IFERROR(__xludf.DUMMYFUNCTION("IFERROR(TEXT((REGEXEXTRACT($C534, L$4)),""00""), ""&lt;&gt;"")"),"&lt;&gt;")</f>
        <v>&lt;&gt;</v>
      </c>
      <c r="M534" s="7" t="str">
        <f ca="1">IFERROR(__xludf.DUMMYFUNCTION("IFERROR(TEXT((REGEXEXTRACT($C534, M$4)),""00""), ""&lt;&gt;"")"),"&lt;&gt;")</f>
        <v>&lt;&gt;</v>
      </c>
      <c r="N534" s="7" t="str">
        <f ca="1">IFERROR(__xludf.DUMMYFUNCTION("IFERROR(TEXT((REGEXEXTRACT($C534, N$4)),""00""), ""&lt;&gt;"")"),"&lt;&gt;")</f>
        <v>&lt;&gt;</v>
      </c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x14ac:dyDescent="0.2">
      <c r="A535" s="7"/>
      <c r="B535" s="8" t="str">
        <f ca="1">IFERROR(__xludf.DUMMYFUNCTION("IFERROR(REGEXEXTRACT($A535, B$4), ""&lt;&gt;"")"),"&lt;&gt;")</f>
        <v>&lt;&gt;</v>
      </c>
      <c r="C535" s="7" t="str">
        <f ca="1">IFERROR(__xludf.DUMMYFUNCTION("IFERROR(REGEXEXTRACT($A535, C$4), ""&lt;&gt;"")"),"&lt;&gt;")</f>
        <v>&lt;&gt;</v>
      </c>
      <c r="D535" s="7"/>
      <c r="E535" s="7" t="str">
        <f ca="1">IFERROR(__xludf.DUMMYFUNCTION("IFERROR(REGEXEXTRACT($C535, E$4), ""&lt;&gt;"")"),"&lt;&gt;")</f>
        <v>&lt;&gt;</v>
      </c>
      <c r="F535" s="7" t="str">
        <f ca="1">IFERROR(__xludf.DUMMYFUNCTION("IFERROR(HEX2DEC(REGEXEXTRACT($C535, F$4)), ""&lt;&gt;"")"),"&lt;&gt;")</f>
        <v>&lt;&gt;</v>
      </c>
      <c r="G535" s="7" t="str">
        <f ca="1">IFERROR(__xludf.DUMMYFUNCTION("IFERROR(HEX2DEC(REGEXEXTRACT($C535, G$4)), ""&lt;&gt;"")"),"&lt;&gt;")</f>
        <v>&lt;&gt;</v>
      </c>
      <c r="H535" s="7"/>
      <c r="I535" s="7" t="str">
        <f ca="1">IFERROR(__xludf.DUMMYFUNCTION("IFERROR(TEXT((REGEXEXTRACT($C535, I$4)),""00""), ""&lt;&gt;"")"),"&lt;&gt;")</f>
        <v>&lt;&gt;</v>
      </c>
      <c r="J535" s="7" t="str">
        <f ca="1">IFERROR(__xludf.DUMMYFUNCTION("IFERROR(TEXT((REGEXEXTRACT($C535, J$4)),""00""), ""&lt;&gt;"")"),"&lt;&gt;")</f>
        <v>&lt;&gt;</v>
      </c>
      <c r="K535" s="7" t="str">
        <f ca="1">IFERROR(__xludf.DUMMYFUNCTION("IFERROR(TEXT((REGEXEXTRACT($C535, K$4)),""00""), ""&lt;&gt;"")"),"&lt;&gt;")</f>
        <v>&lt;&gt;</v>
      </c>
      <c r="L535" s="7" t="str">
        <f ca="1">IFERROR(__xludf.DUMMYFUNCTION("IFERROR(TEXT((REGEXEXTRACT($C535, L$4)),""00""), ""&lt;&gt;"")"),"&lt;&gt;")</f>
        <v>&lt;&gt;</v>
      </c>
      <c r="M535" s="7" t="str">
        <f ca="1">IFERROR(__xludf.DUMMYFUNCTION("IFERROR(TEXT((REGEXEXTRACT($C535, M$4)),""00""), ""&lt;&gt;"")"),"&lt;&gt;")</f>
        <v>&lt;&gt;</v>
      </c>
      <c r="N535" s="7" t="str">
        <f ca="1">IFERROR(__xludf.DUMMYFUNCTION("IFERROR(TEXT((REGEXEXTRACT($C535, N$4)),""00""), ""&lt;&gt;"")"),"&lt;&gt;")</f>
        <v>&lt;&gt;</v>
      </c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x14ac:dyDescent="0.2">
      <c r="A536" s="7"/>
      <c r="B536" s="8" t="str">
        <f ca="1">IFERROR(__xludf.DUMMYFUNCTION("IFERROR(REGEXEXTRACT($A536, B$4), ""&lt;&gt;"")"),"&lt;&gt;")</f>
        <v>&lt;&gt;</v>
      </c>
      <c r="C536" s="7" t="str">
        <f ca="1">IFERROR(__xludf.DUMMYFUNCTION("IFERROR(REGEXEXTRACT($A536, C$4), ""&lt;&gt;"")"),"&lt;&gt;")</f>
        <v>&lt;&gt;</v>
      </c>
      <c r="D536" s="7"/>
      <c r="E536" s="7" t="str">
        <f ca="1">IFERROR(__xludf.DUMMYFUNCTION("IFERROR(REGEXEXTRACT($C536, E$4), ""&lt;&gt;"")"),"&lt;&gt;")</f>
        <v>&lt;&gt;</v>
      </c>
      <c r="F536" s="7" t="str">
        <f ca="1">IFERROR(__xludf.DUMMYFUNCTION("IFERROR(HEX2DEC(REGEXEXTRACT($C536, F$4)), ""&lt;&gt;"")"),"&lt;&gt;")</f>
        <v>&lt;&gt;</v>
      </c>
      <c r="G536" s="7" t="str">
        <f ca="1">IFERROR(__xludf.DUMMYFUNCTION("IFERROR(HEX2DEC(REGEXEXTRACT($C536, G$4)), ""&lt;&gt;"")"),"&lt;&gt;")</f>
        <v>&lt;&gt;</v>
      </c>
      <c r="H536" s="7"/>
      <c r="I536" s="7" t="str">
        <f ca="1">IFERROR(__xludf.DUMMYFUNCTION("IFERROR(TEXT((REGEXEXTRACT($C536, I$4)),""00""), ""&lt;&gt;"")"),"&lt;&gt;")</f>
        <v>&lt;&gt;</v>
      </c>
      <c r="J536" s="7" t="str">
        <f ca="1">IFERROR(__xludf.DUMMYFUNCTION("IFERROR(TEXT((REGEXEXTRACT($C536, J$4)),""00""), ""&lt;&gt;"")"),"&lt;&gt;")</f>
        <v>&lt;&gt;</v>
      </c>
      <c r="K536" s="7" t="str">
        <f ca="1">IFERROR(__xludf.DUMMYFUNCTION("IFERROR(TEXT((REGEXEXTRACT($C536, K$4)),""00""), ""&lt;&gt;"")"),"&lt;&gt;")</f>
        <v>&lt;&gt;</v>
      </c>
      <c r="L536" s="7" t="str">
        <f ca="1">IFERROR(__xludf.DUMMYFUNCTION("IFERROR(TEXT((REGEXEXTRACT($C536, L$4)),""00""), ""&lt;&gt;"")"),"&lt;&gt;")</f>
        <v>&lt;&gt;</v>
      </c>
      <c r="M536" s="7" t="str">
        <f ca="1">IFERROR(__xludf.DUMMYFUNCTION("IFERROR(TEXT((REGEXEXTRACT($C536, M$4)),""00""), ""&lt;&gt;"")"),"&lt;&gt;")</f>
        <v>&lt;&gt;</v>
      </c>
      <c r="N536" s="7" t="str">
        <f ca="1">IFERROR(__xludf.DUMMYFUNCTION("IFERROR(TEXT((REGEXEXTRACT($C536, N$4)),""00""), ""&lt;&gt;"")"),"&lt;&gt;")</f>
        <v>&lt;&gt;</v>
      </c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x14ac:dyDescent="0.2">
      <c r="A537" s="7"/>
      <c r="B537" s="8" t="str">
        <f ca="1">IFERROR(__xludf.DUMMYFUNCTION("IFERROR(REGEXEXTRACT($A537, B$4), ""&lt;&gt;"")"),"&lt;&gt;")</f>
        <v>&lt;&gt;</v>
      </c>
      <c r="C537" s="7" t="str">
        <f ca="1">IFERROR(__xludf.DUMMYFUNCTION("IFERROR(REGEXEXTRACT($A537, C$4), ""&lt;&gt;"")"),"&lt;&gt;")</f>
        <v>&lt;&gt;</v>
      </c>
      <c r="D537" s="7"/>
      <c r="E537" s="7" t="str">
        <f ca="1">IFERROR(__xludf.DUMMYFUNCTION("IFERROR(REGEXEXTRACT($C537, E$4), ""&lt;&gt;"")"),"&lt;&gt;")</f>
        <v>&lt;&gt;</v>
      </c>
      <c r="F537" s="7" t="str">
        <f ca="1">IFERROR(__xludf.DUMMYFUNCTION("IFERROR(HEX2DEC(REGEXEXTRACT($C537, F$4)), ""&lt;&gt;"")"),"&lt;&gt;")</f>
        <v>&lt;&gt;</v>
      </c>
      <c r="G537" s="7" t="str">
        <f ca="1">IFERROR(__xludf.DUMMYFUNCTION("IFERROR(HEX2DEC(REGEXEXTRACT($C537, G$4)), ""&lt;&gt;"")"),"&lt;&gt;")</f>
        <v>&lt;&gt;</v>
      </c>
      <c r="H537" s="7"/>
      <c r="I537" s="7" t="str">
        <f ca="1">IFERROR(__xludf.DUMMYFUNCTION("IFERROR(TEXT((REGEXEXTRACT($C537, I$4)),""00""), ""&lt;&gt;"")"),"&lt;&gt;")</f>
        <v>&lt;&gt;</v>
      </c>
      <c r="J537" s="7" t="str">
        <f ca="1">IFERROR(__xludf.DUMMYFUNCTION("IFERROR(TEXT((REGEXEXTRACT($C537, J$4)),""00""), ""&lt;&gt;"")"),"&lt;&gt;")</f>
        <v>&lt;&gt;</v>
      </c>
      <c r="K537" s="7" t="str">
        <f ca="1">IFERROR(__xludf.DUMMYFUNCTION("IFERROR(TEXT((REGEXEXTRACT($C537, K$4)),""00""), ""&lt;&gt;"")"),"&lt;&gt;")</f>
        <v>&lt;&gt;</v>
      </c>
      <c r="L537" s="7" t="str">
        <f ca="1">IFERROR(__xludf.DUMMYFUNCTION("IFERROR(TEXT((REGEXEXTRACT($C537, L$4)),""00""), ""&lt;&gt;"")"),"&lt;&gt;")</f>
        <v>&lt;&gt;</v>
      </c>
      <c r="M537" s="7" t="str">
        <f ca="1">IFERROR(__xludf.DUMMYFUNCTION("IFERROR(TEXT((REGEXEXTRACT($C537, M$4)),""00""), ""&lt;&gt;"")"),"&lt;&gt;")</f>
        <v>&lt;&gt;</v>
      </c>
      <c r="N537" s="7" t="str">
        <f ca="1">IFERROR(__xludf.DUMMYFUNCTION("IFERROR(TEXT((REGEXEXTRACT($C537, N$4)),""00""), ""&lt;&gt;"")"),"&lt;&gt;")</f>
        <v>&lt;&gt;</v>
      </c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x14ac:dyDescent="0.2">
      <c r="A538" s="7"/>
      <c r="B538" s="8" t="str">
        <f ca="1">IFERROR(__xludf.DUMMYFUNCTION("IFERROR(REGEXEXTRACT($A538, B$4), ""&lt;&gt;"")"),"&lt;&gt;")</f>
        <v>&lt;&gt;</v>
      </c>
      <c r="C538" s="7" t="str">
        <f ca="1">IFERROR(__xludf.DUMMYFUNCTION("IFERROR(REGEXEXTRACT($A538, C$4), ""&lt;&gt;"")"),"&lt;&gt;")</f>
        <v>&lt;&gt;</v>
      </c>
      <c r="D538" s="7"/>
      <c r="E538" s="7" t="str">
        <f ca="1">IFERROR(__xludf.DUMMYFUNCTION("IFERROR(REGEXEXTRACT($C538, E$4), ""&lt;&gt;"")"),"&lt;&gt;")</f>
        <v>&lt;&gt;</v>
      </c>
      <c r="F538" s="7" t="str">
        <f ca="1">IFERROR(__xludf.DUMMYFUNCTION("IFERROR(HEX2DEC(REGEXEXTRACT($C538, F$4)), ""&lt;&gt;"")"),"&lt;&gt;")</f>
        <v>&lt;&gt;</v>
      </c>
      <c r="G538" s="7" t="str">
        <f ca="1">IFERROR(__xludf.DUMMYFUNCTION("IFERROR(HEX2DEC(REGEXEXTRACT($C538, G$4)), ""&lt;&gt;"")"),"&lt;&gt;")</f>
        <v>&lt;&gt;</v>
      </c>
      <c r="H538" s="7"/>
      <c r="I538" s="7" t="str">
        <f ca="1">IFERROR(__xludf.DUMMYFUNCTION("IFERROR(TEXT((REGEXEXTRACT($C538, I$4)),""00""), ""&lt;&gt;"")"),"&lt;&gt;")</f>
        <v>&lt;&gt;</v>
      </c>
      <c r="J538" s="7" t="str">
        <f ca="1">IFERROR(__xludf.DUMMYFUNCTION("IFERROR(TEXT((REGEXEXTRACT($C538, J$4)),""00""), ""&lt;&gt;"")"),"&lt;&gt;")</f>
        <v>&lt;&gt;</v>
      </c>
      <c r="K538" s="7" t="str">
        <f ca="1">IFERROR(__xludf.DUMMYFUNCTION("IFERROR(TEXT((REGEXEXTRACT($C538, K$4)),""00""), ""&lt;&gt;"")"),"&lt;&gt;")</f>
        <v>&lt;&gt;</v>
      </c>
      <c r="L538" s="7" t="str">
        <f ca="1">IFERROR(__xludf.DUMMYFUNCTION("IFERROR(TEXT((REGEXEXTRACT($C538, L$4)),""00""), ""&lt;&gt;"")"),"&lt;&gt;")</f>
        <v>&lt;&gt;</v>
      </c>
      <c r="M538" s="7" t="str">
        <f ca="1">IFERROR(__xludf.DUMMYFUNCTION("IFERROR(TEXT((REGEXEXTRACT($C538, M$4)),""00""), ""&lt;&gt;"")"),"&lt;&gt;")</f>
        <v>&lt;&gt;</v>
      </c>
      <c r="N538" s="7" t="str">
        <f ca="1">IFERROR(__xludf.DUMMYFUNCTION("IFERROR(TEXT((REGEXEXTRACT($C538, N$4)),""00""), ""&lt;&gt;"")"),"&lt;&gt;")</f>
        <v>&lt;&gt;</v>
      </c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x14ac:dyDescent="0.2">
      <c r="A539" s="7"/>
      <c r="B539" s="8" t="str">
        <f ca="1">IFERROR(__xludf.DUMMYFUNCTION("IFERROR(REGEXEXTRACT($A539, B$4), ""&lt;&gt;"")"),"&lt;&gt;")</f>
        <v>&lt;&gt;</v>
      </c>
      <c r="C539" s="7" t="str">
        <f ca="1">IFERROR(__xludf.DUMMYFUNCTION("IFERROR(REGEXEXTRACT($A539, C$4), ""&lt;&gt;"")"),"&lt;&gt;")</f>
        <v>&lt;&gt;</v>
      </c>
      <c r="D539" s="7"/>
      <c r="E539" s="7" t="str">
        <f ca="1">IFERROR(__xludf.DUMMYFUNCTION("IFERROR(REGEXEXTRACT($C539, E$4), ""&lt;&gt;"")"),"&lt;&gt;")</f>
        <v>&lt;&gt;</v>
      </c>
      <c r="F539" s="7" t="str">
        <f ca="1">IFERROR(__xludf.DUMMYFUNCTION("IFERROR(HEX2DEC(REGEXEXTRACT($C539, F$4)), ""&lt;&gt;"")"),"&lt;&gt;")</f>
        <v>&lt;&gt;</v>
      </c>
      <c r="G539" s="7" t="str">
        <f ca="1">IFERROR(__xludf.DUMMYFUNCTION("IFERROR(HEX2DEC(REGEXEXTRACT($C539, G$4)), ""&lt;&gt;"")"),"&lt;&gt;")</f>
        <v>&lt;&gt;</v>
      </c>
      <c r="H539" s="7"/>
      <c r="I539" s="7" t="str">
        <f ca="1">IFERROR(__xludf.DUMMYFUNCTION("IFERROR(TEXT((REGEXEXTRACT($C539, I$4)),""00""), ""&lt;&gt;"")"),"&lt;&gt;")</f>
        <v>&lt;&gt;</v>
      </c>
      <c r="J539" s="7" t="str">
        <f ca="1">IFERROR(__xludf.DUMMYFUNCTION("IFERROR(TEXT((REGEXEXTRACT($C539, J$4)),""00""), ""&lt;&gt;"")"),"&lt;&gt;")</f>
        <v>&lt;&gt;</v>
      </c>
      <c r="K539" s="7" t="str">
        <f ca="1">IFERROR(__xludf.DUMMYFUNCTION("IFERROR(TEXT((REGEXEXTRACT($C539, K$4)),""00""), ""&lt;&gt;"")"),"&lt;&gt;")</f>
        <v>&lt;&gt;</v>
      </c>
      <c r="L539" s="7" t="str">
        <f ca="1">IFERROR(__xludf.DUMMYFUNCTION("IFERROR(TEXT((REGEXEXTRACT($C539, L$4)),""00""), ""&lt;&gt;"")"),"&lt;&gt;")</f>
        <v>&lt;&gt;</v>
      </c>
      <c r="M539" s="7" t="str">
        <f ca="1">IFERROR(__xludf.DUMMYFUNCTION("IFERROR(TEXT((REGEXEXTRACT($C539, M$4)),""00""), ""&lt;&gt;"")"),"&lt;&gt;")</f>
        <v>&lt;&gt;</v>
      </c>
      <c r="N539" s="7" t="str">
        <f ca="1">IFERROR(__xludf.DUMMYFUNCTION("IFERROR(TEXT((REGEXEXTRACT($C539, N$4)),""00""), ""&lt;&gt;"")"),"&lt;&gt;")</f>
        <v>&lt;&gt;</v>
      </c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x14ac:dyDescent="0.2">
      <c r="A540" s="7"/>
      <c r="B540" s="8" t="str">
        <f ca="1">IFERROR(__xludf.DUMMYFUNCTION("IFERROR(REGEXEXTRACT($A540, B$4), ""&lt;&gt;"")"),"&lt;&gt;")</f>
        <v>&lt;&gt;</v>
      </c>
      <c r="C540" s="7" t="str">
        <f ca="1">IFERROR(__xludf.DUMMYFUNCTION("IFERROR(REGEXEXTRACT($A540, C$4), ""&lt;&gt;"")"),"&lt;&gt;")</f>
        <v>&lt;&gt;</v>
      </c>
      <c r="D540" s="7"/>
      <c r="E540" s="7" t="str">
        <f ca="1">IFERROR(__xludf.DUMMYFUNCTION("IFERROR(REGEXEXTRACT($C540, E$4), ""&lt;&gt;"")"),"&lt;&gt;")</f>
        <v>&lt;&gt;</v>
      </c>
      <c r="F540" s="7" t="str">
        <f ca="1">IFERROR(__xludf.DUMMYFUNCTION("IFERROR(HEX2DEC(REGEXEXTRACT($C540, F$4)), ""&lt;&gt;"")"),"&lt;&gt;")</f>
        <v>&lt;&gt;</v>
      </c>
      <c r="G540" s="7" t="str">
        <f ca="1">IFERROR(__xludf.DUMMYFUNCTION("IFERROR(HEX2DEC(REGEXEXTRACT($C540, G$4)), ""&lt;&gt;"")"),"&lt;&gt;")</f>
        <v>&lt;&gt;</v>
      </c>
      <c r="H540" s="7"/>
      <c r="I540" s="7" t="str">
        <f ca="1">IFERROR(__xludf.DUMMYFUNCTION("IFERROR(TEXT((REGEXEXTRACT($C540, I$4)),""00""), ""&lt;&gt;"")"),"&lt;&gt;")</f>
        <v>&lt;&gt;</v>
      </c>
      <c r="J540" s="7" t="str">
        <f ca="1">IFERROR(__xludf.DUMMYFUNCTION("IFERROR(TEXT((REGEXEXTRACT($C540, J$4)),""00""), ""&lt;&gt;"")"),"&lt;&gt;")</f>
        <v>&lt;&gt;</v>
      </c>
      <c r="K540" s="7" t="str">
        <f ca="1">IFERROR(__xludf.DUMMYFUNCTION("IFERROR(TEXT((REGEXEXTRACT($C540, K$4)),""00""), ""&lt;&gt;"")"),"&lt;&gt;")</f>
        <v>&lt;&gt;</v>
      </c>
      <c r="L540" s="7" t="str">
        <f ca="1">IFERROR(__xludf.DUMMYFUNCTION("IFERROR(TEXT((REGEXEXTRACT($C540, L$4)),""00""), ""&lt;&gt;"")"),"&lt;&gt;")</f>
        <v>&lt;&gt;</v>
      </c>
      <c r="M540" s="7" t="str">
        <f ca="1">IFERROR(__xludf.DUMMYFUNCTION("IFERROR(TEXT((REGEXEXTRACT($C540, M$4)),""00""), ""&lt;&gt;"")"),"&lt;&gt;")</f>
        <v>&lt;&gt;</v>
      </c>
      <c r="N540" s="7" t="str">
        <f ca="1">IFERROR(__xludf.DUMMYFUNCTION("IFERROR(TEXT((REGEXEXTRACT($C540, N$4)),""00""), ""&lt;&gt;"")"),"&lt;&gt;")</f>
        <v>&lt;&gt;</v>
      </c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x14ac:dyDescent="0.2">
      <c r="A541" s="7"/>
      <c r="B541" s="8" t="str">
        <f ca="1">IFERROR(__xludf.DUMMYFUNCTION("IFERROR(REGEXEXTRACT($A541, B$4), ""&lt;&gt;"")"),"&lt;&gt;")</f>
        <v>&lt;&gt;</v>
      </c>
      <c r="C541" s="7" t="str">
        <f ca="1">IFERROR(__xludf.DUMMYFUNCTION("IFERROR(REGEXEXTRACT($A541, C$4), ""&lt;&gt;"")"),"&lt;&gt;")</f>
        <v>&lt;&gt;</v>
      </c>
      <c r="D541" s="7"/>
      <c r="E541" s="7" t="str">
        <f ca="1">IFERROR(__xludf.DUMMYFUNCTION("IFERROR(REGEXEXTRACT($C541, E$4), ""&lt;&gt;"")"),"&lt;&gt;")</f>
        <v>&lt;&gt;</v>
      </c>
      <c r="F541" s="7" t="str">
        <f ca="1">IFERROR(__xludf.DUMMYFUNCTION("IFERROR(HEX2DEC(REGEXEXTRACT($C541, F$4)), ""&lt;&gt;"")"),"&lt;&gt;")</f>
        <v>&lt;&gt;</v>
      </c>
      <c r="G541" s="7" t="str">
        <f ca="1">IFERROR(__xludf.DUMMYFUNCTION("IFERROR(HEX2DEC(REGEXEXTRACT($C541, G$4)), ""&lt;&gt;"")"),"&lt;&gt;")</f>
        <v>&lt;&gt;</v>
      </c>
      <c r="H541" s="7"/>
      <c r="I541" s="7" t="str">
        <f ca="1">IFERROR(__xludf.DUMMYFUNCTION("IFERROR(TEXT((REGEXEXTRACT($C541, I$4)),""00""), ""&lt;&gt;"")"),"&lt;&gt;")</f>
        <v>&lt;&gt;</v>
      </c>
      <c r="J541" s="7" t="str">
        <f ca="1">IFERROR(__xludf.DUMMYFUNCTION("IFERROR(TEXT((REGEXEXTRACT($C541, J$4)),""00""), ""&lt;&gt;"")"),"&lt;&gt;")</f>
        <v>&lt;&gt;</v>
      </c>
      <c r="K541" s="7" t="str">
        <f ca="1">IFERROR(__xludf.DUMMYFUNCTION("IFERROR(TEXT((REGEXEXTRACT($C541, K$4)),""00""), ""&lt;&gt;"")"),"&lt;&gt;")</f>
        <v>&lt;&gt;</v>
      </c>
      <c r="L541" s="7" t="str">
        <f ca="1">IFERROR(__xludf.DUMMYFUNCTION("IFERROR(TEXT((REGEXEXTRACT($C541, L$4)),""00""), ""&lt;&gt;"")"),"&lt;&gt;")</f>
        <v>&lt;&gt;</v>
      </c>
      <c r="M541" s="7" t="str">
        <f ca="1">IFERROR(__xludf.DUMMYFUNCTION("IFERROR(TEXT((REGEXEXTRACT($C541, M$4)),""00""), ""&lt;&gt;"")"),"&lt;&gt;")</f>
        <v>&lt;&gt;</v>
      </c>
      <c r="N541" s="7" t="str">
        <f ca="1">IFERROR(__xludf.DUMMYFUNCTION("IFERROR(TEXT((REGEXEXTRACT($C541, N$4)),""00""), ""&lt;&gt;"")"),"&lt;&gt;")</f>
        <v>&lt;&gt;</v>
      </c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x14ac:dyDescent="0.2">
      <c r="A542" s="7"/>
      <c r="B542" s="8" t="str">
        <f ca="1">IFERROR(__xludf.DUMMYFUNCTION("IFERROR(REGEXEXTRACT($A542, B$4), ""&lt;&gt;"")"),"&lt;&gt;")</f>
        <v>&lt;&gt;</v>
      </c>
      <c r="C542" s="7" t="str">
        <f ca="1">IFERROR(__xludf.DUMMYFUNCTION("IFERROR(REGEXEXTRACT($A542, C$4), ""&lt;&gt;"")"),"&lt;&gt;")</f>
        <v>&lt;&gt;</v>
      </c>
      <c r="D542" s="7"/>
      <c r="E542" s="7" t="str">
        <f ca="1">IFERROR(__xludf.DUMMYFUNCTION("IFERROR(REGEXEXTRACT($C542, E$4), ""&lt;&gt;"")"),"&lt;&gt;")</f>
        <v>&lt;&gt;</v>
      </c>
      <c r="F542" s="7" t="str">
        <f ca="1">IFERROR(__xludf.DUMMYFUNCTION("IFERROR(HEX2DEC(REGEXEXTRACT($C542, F$4)), ""&lt;&gt;"")"),"&lt;&gt;")</f>
        <v>&lt;&gt;</v>
      </c>
      <c r="G542" s="7" t="str">
        <f ca="1">IFERROR(__xludf.DUMMYFUNCTION("IFERROR(HEX2DEC(REGEXEXTRACT($C542, G$4)), ""&lt;&gt;"")"),"&lt;&gt;")</f>
        <v>&lt;&gt;</v>
      </c>
      <c r="H542" s="7"/>
      <c r="I542" s="7" t="str">
        <f ca="1">IFERROR(__xludf.DUMMYFUNCTION("IFERROR(TEXT((REGEXEXTRACT($C542, I$4)),""00""), ""&lt;&gt;"")"),"&lt;&gt;")</f>
        <v>&lt;&gt;</v>
      </c>
      <c r="J542" s="7" t="str">
        <f ca="1">IFERROR(__xludf.DUMMYFUNCTION("IFERROR(TEXT((REGEXEXTRACT($C542, J$4)),""00""), ""&lt;&gt;"")"),"&lt;&gt;")</f>
        <v>&lt;&gt;</v>
      </c>
      <c r="K542" s="7" t="str">
        <f ca="1">IFERROR(__xludf.DUMMYFUNCTION("IFERROR(TEXT((REGEXEXTRACT($C542, K$4)),""00""), ""&lt;&gt;"")"),"&lt;&gt;")</f>
        <v>&lt;&gt;</v>
      </c>
      <c r="L542" s="7" t="str">
        <f ca="1">IFERROR(__xludf.DUMMYFUNCTION("IFERROR(TEXT((REGEXEXTRACT($C542, L$4)),""00""), ""&lt;&gt;"")"),"&lt;&gt;")</f>
        <v>&lt;&gt;</v>
      </c>
      <c r="M542" s="7" t="str">
        <f ca="1">IFERROR(__xludf.DUMMYFUNCTION("IFERROR(TEXT((REGEXEXTRACT($C542, M$4)),""00""), ""&lt;&gt;"")"),"&lt;&gt;")</f>
        <v>&lt;&gt;</v>
      </c>
      <c r="N542" s="7" t="str">
        <f ca="1">IFERROR(__xludf.DUMMYFUNCTION("IFERROR(TEXT((REGEXEXTRACT($C542, N$4)),""00""), ""&lt;&gt;"")"),"&lt;&gt;")</f>
        <v>&lt;&gt;</v>
      </c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x14ac:dyDescent="0.2">
      <c r="A543" s="7"/>
      <c r="B543" s="8" t="str">
        <f ca="1">IFERROR(__xludf.DUMMYFUNCTION("IFERROR(REGEXEXTRACT($A543, B$4), ""&lt;&gt;"")"),"&lt;&gt;")</f>
        <v>&lt;&gt;</v>
      </c>
      <c r="C543" s="7" t="str">
        <f ca="1">IFERROR(__xludf.DUMMYFUNCTION("IFERROR(REGEXEXTRACT($A543, C$4), ""&lt;&gt;"")"),"&lt;&gt;")</f>
        <v>&lt;&gt;</v>
      </c>
      <c r="D543" s="7"/>
      <c r="E543" s="7" t="str">
        <f ca="1">IFERROR(__xludf.DUMMYFUNCTION("IFERROR(REGEXEXTRACT($C543, E$4), ""&lt;&gt;"")"),"&lt;&gt;")</f>
        <v>&lt;&gt;</v>
      </c>
      <c r="F543" s="7" t="str">
        <f ca="1">IFERROR(__xludf.DUMMYFUNCTION("IFERROR(HEX2DEC(REGEXEXTRACT($C543, F$4)), ""&lt;&gt;"")"),"&lt;&gt;")</f>
        <v>&lt;&gt;</v>
      </c>
      <c r="G543" s="7" t="str">
        <f ca="1">IFERROR(__xludf.DUMMYFUNCTION("IFERROR(HEX2DEC(REGEXEXTRACT($C543, G$4)), ""&lt;&gt;"")"),"&lt;&gt;")</f>
        <v>&lt;&gt;</v>
      </c>
      <c r="H543" s="7"/>
      <c r="I543" s="7" t="str">
        <f ca="1">IFERROR(__xludf.DUMMYFUNCTION("IFERROR(TEXT((REGEXEXTRACT($C543, I$4)),""00""), ""&lt;&gt;"")"),"&lt;&gt;")</f>
        <v>&lt;&gt;</v>
      </c>
      <c r="J543" s="7" t="str">
        <f ca="1">IFERROR(__xludf.DUMMYFUNCTION("IFERROR(TEXT((REGEXEXTRACT($C543, J$4)),""00""), ""&lt;&gt;"")"),"&lt;&gt;")</f>
        <v>&lt;&gt;</v>
      </c>
      <c r="K543" s="7" t="str">
        <f ca="1">IFERROR(__xludf.DUMMYFUNCTION("IFERROR(TEXT((REGEXEXTRACT($C543, K$4)),""00""), ""&lt;&gt;"")"),"&lt;&gt;")</f>
        <v>&lt;&gt;</v>
      </c>
      <c r="L543" s="7" t="str">
        <f ca="1">IFERROR(__xludf.DUMMYFUNCTION("IFERROR(TEXT((REGEXEXTRACT($C543, L$4)),""00""), ""&lt;&gt;"")"),"&lt;&gt;")</f>
        <v>&lt;&gt;</v>
      </c>
      <c r="M543" s="7" t="str">
        <f ca="1">IFERROR(__xludf.DUMMYFUNCTION("IFERROR(TEXT((REGEXEXTRACT($C543, M$4)),""00""), ""&lt;&gt;"")"),"&lt;&gt;")</f>
        <v>&lt;&gt;</v>
      </c>
      <c r="N543" s="7" t="str">
        <f ca="1">IFERROR(__xludf.DUMMYFUNCTION("IFERROR(TEXT((REGEXEXTRACT($C543, N$4)),""00""), ""&lt;&gt;"")"),"&lt;&gt;")</f>
        <v>&lt;&gt;</v>
      </c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x14ac:dyDescent="0.2">
      <c r="A544" s="7"/>
      <c r="B544" s="8" t="str">
        <f ca="1">IFERROR(__xludf.DUMMYFUNCTION("IFERROR(REGEXEXTRACT($A544, B$4), ""&lt;&gt;"")"),"&lt;&gt;")</f>
        <v>&lt;&gt;</v>
      </c>
      <c r="C544" s="7" t="str">
        <f ca="1">IFERROR(__xludf.DUMMYFUNCTION("IFERROR(REGEXEXTRACT($A544, C$4), ""&lt;&gt;"")"),"&lt;&gt;")</f>
        <v>&lt;&gt;</v>
      </c>
      <c r="D544" s="7"/>
      <c r="E544" s="7" t="str">
        <f ca="1">IFERROR(__xludf.DUMMYFUNCTION("IFERROR(REGEXEXTRACT($C544, E$4), ""&lt;&gt;"")"),"&lt;&gt;")</f>
        <v>&lt;&gt;</v>
      </c>
      <c r="F544" s="7" t="str">
        <f ca="1">IFERROR(__xludf.DUMMYFUNCTION("IFERROR(HEX2DEC(REGEXEXTRACT($C544, F$4)), ""&lt;&gt;"")"),"&lt;&gt;")</f>
        <v>&lt;&gt;</v>
      </c>
      <c r="G544" s="7" t="str">
        <f ca="1">IFERROR(__xludf.DUMMYFUNCTION("IFERROR(HEX2DEC(REGEXEXTRACT($C544, G$4)), ""&lt;&gt;"")"),"&lt;&gt;")</f>
        <v>&lt;&gt;</v>
      </c>
      <c r="H544" s="7"/>
      <c r="I544" s="7" t="str">
        <f ca="1">IFERROR(__xludf.DUMMYFUNCTION("IFERROR(TEXT((REGEXEXTRACT($C544, I$4)),""00""), ""&lt;&gt;"")"),"&lt;&gt;")</f>
        <v>&lt;&gt;</v>
      </c>
      <c r="J544" s="7" t="str">
        <f ca="1">IFERROR(__xludf.DUMMYFUNCTION("IFERROR(TEXT((REGEXEXTRACT($C544, J$4)),""00""), ""&lt;&gt;"")"),"&lt;&gt;")</f>
        <v>&lt;&gt;</v>
      </c>
      <c r="K544" s="7" t="str">
        <f ca="1">IFERROR(__xludf.DUMMYFUNCTION("IFERROR(TEXT((REGEXEXTRACT($C544, K$4)),""00""), ""&lt;&gt;"")"),"&lt;&gt;")</f>
        <v>&lt;&gt;</v>
      </c>
      <c r="L544" s="7" t="str">
        <f ca="1">IFERROR(__xludf.DUMMYFUNCTION("IFERROR(TEXT((REGEXEXTRACT($C544, L$4)),""00""), ""&lt;&gt;"")"),"&lt;&gt;")</f>
        <v>&lt;&gt;</v>
      </c>
      <c r="M544" s="7" t="str">
        <f ca="1">IFERROR(__xludf.DUMMYFUNCTION("IFERROR(TEXT((REGEXEXTRACT($C544, M$4)),""00""), ""&lt;&gt;"")"),"&lt;&gt;")</f>
        <v>&lt;&gt;</v>
      </c>
      <c r="N544" s="7" t="str">
        <f ca="1">IFERROR(__xludf.DUMMYFUNCTION("IFERROR(TEXT((REGEXEXTRACT($C544, N$4)),""00""), ""&lt;&gt;"")"),"&lt;&gt;")</f>
        <v>&lt;&gt;</v>
      </c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x14ac:dyDescent="0.2">
      <c r="A545" s="7"/>
      <c r="B545" s="8" t="str">
        <f ca="1">IFERROR(__xludf.DUMMYFUNCTION("IFERROR(REGEXEXTRACT($A545, B$4), ""&lt;&gt;"")"),"&lt;&gt;")</f>
        <v>&lt;&gt;</v>
      </c>
      <c r="C545" s="7" t="str">
        <f ca="1">IFERROR(__xludf.DUMMYFUNCTION("IFERROR(REGEXEXTRACT($A545, C$4), ""&lt;&gt;"")"),"&lt;&gt;")</f>
        <v>&lt;&gt;</v>
      </c>
      <c r="D545" s="7"/>
      <c r="E545" s="7" t="str">
        <f ca="1">IFERROR(__xludf.DUMMYFUNCTION("IFERROR(REGEXEXTRACT($C545, E$4), ""&lt;&gt;"")"),"&lt;&gt;")</f>
        <v>&lt;&gt;</v>
      </c>
      <c r="F545" s="7" t="str">
        <f ca="1">IFERROR(__xludf.DUMMYFUNCTION("IFERROR(HEX2DEC(REGEXEXTRACT($C545, F$4)), ""&lt;&gt;"")"),"&lt;&gt;")</f>
        <v>&lt;&gt;</v>
      </c>
      <c r="G545" s="7" t="str">
        <f ca="1">IFERROR(__xludf.DUMMYFUNCTION("IFERROR(HEX2DEC(REGEXEXTRACT($C545, G$4)), ""&lt;&gt;"")"),"&lt;&gt;")</f>
        <v>&lt;&gt;</v>
      </c>
      <c r="H545" s="7"/>
      <c r="I545" s="7" t="str">
        <f ca="1">IFERROR(__xludf.DUMMYFUNCTION("IFERROR(TEXT((REGEXEXTRACT($C545, I$4)),""00""), ""&lt;&gt;"")"),"&lt;&gt;")</f>
        <v>&lt;&gt;</v>
      </c>
      <c r="J545" s="7" t="str">
        <f ca="1">IFERROR(__xludf.DUMMYFUNCTION("IFERROR(TEXT((REGEXEXTRACT($C545, J$4)),""00""), ""&lt;&gt;"")"),"&lt;&gt;")</f>
        <v>&lt;&gt;</v>
      </c>
      <c r="K545" s="7" t="str">
        <f ca="1">IFERROR(__xludf.DUMMYFUNCTION("IFERROR(TEXT((REGEXEXTRACT($C545, K$4)),""00""), ""&lt;&gt;"")"),"&lt;&gt;")</f>
        <v>&lt;&gt;</v>
      </c>
      <c r="L545" s="7" t="str">
        <f ca="1">IFERROR(__xludf.DUMMYFUNCTION("IFERROR(TEXT((REGEXEXTRACT($C545, L$4)),""00""), ""&lt;&gt;"")"),"&lt;&gt;")</f>
        <v>&lt;&gt;</v>
      </c>
      <c r="M545" s="7" t="str">
        <f ca="1">IFERROR(__xludf.DUMMYFUNCTION("IFERROR(TEXT((REGEXEXTRACT($C545, M$4)),""00""), ""&lt;&gt;"")"),"&lt;&gt;")</f>
        <v>&lt;&gt;</v>
      </c>
      <c r="N545" s="7" t="str">
        <f ca="1">IFERROR(__xludf.DUMMYFUNCTION("IFERROR(TEXT((REGEXEXTRACT($C545, N$4)),""00""), ""&lt;&gt;"")"),"&lt;&gt;")</f>
        <v>&lt;&gt;</v>
      </c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x14ac:dyDescent="0.2">
      <c r="A546" s="7"/>
      <c r="B546" s="8" t="str">
        <f ca="1">IFERROR(__xludf.DUMMYFUNCTION("IFERROR(REGEXEXTRACT($A546, B$4), ""&lt;&gt;"")"),"&lt;&gt;")</f>
        <v>&lt;&gt;</v>
      </c>
      <c r="C546" s="7" t="str">
        <f ca="1">IFERROR(__xludf.DUMMYFUNCTION("IFERROR(REGEXEXTRACT($A546, C$4), ""&lt;&gt;"")"),"&lt;&gt;")</f>
        <v>&lt;&gt;</v>
      </c>
      <c r="D546" s="7"/>
      <c r="E546" s="7" t="str">
        <f ca="1">IFERROR(__xludf.DUMMYFUNCTION("IFERROR(REGEXEXTRACT($C546, E$4), ""&lt;&gt;"")"),"&lt;&gt;")</f>
        <v>&lt;&gt;</v>
      </c>
      <c r="F546" s="7" t="str">
        <f ca="1">IFERROR(__xludf.DUMMYFUNCTION("IFERROR(HEX2DEC(REGEXEXTRACT($C546, F$4)), ""&lt;&gt;"")"),"&lt;&gt;")</f>
        <v>&lt;&gt;</v>
      </c>
      <c r="G546" s="7" t="str">
        <f ca="1">IFERROR(__xludf.DUMMYFUNCTION("IFERROR(HEX2DEC(REGEXEXTRACT($C546, G$4)), ""&lt;&gt;"")"),"&lt;&gt;")</f>
        <v>&lt;&gt;</v>
      </c>
      <c r="H546" s="7"/>
      <c r="I546" s="7" t="str">
        <f ca="1">IFERROR(__xludf.DUMMYFUNCTION("IFERROR(TEXT((REGEXEXTRACT($C546, I$4)),""00""), ""&lt;&gt;"")"),"&lt;&gt;")</f>
        <v>&lt;&gt;</v>
      </c>
      <c r="J546" s="7" t="str">
        <f ca="1">IFERROR(__xludf.DUMMYFUNCTION("IFERROR(TEXT((REGEXEXTRACT($C546, J$4)),""00""), ""&lt;&gt;"")"),"&lt;&gt;")</f>
        <v>&lt;&gt;</v>
      </c>
      <c r="K546" s="7" t="str">
        <f ca="1">IFERROR(__xludf.DUMMYFUNCTION("IFERROR(TEXT((REGEXEXTRACT($C546, K$4)),""00""), ""&lt;&gt;"")"),"&lt;&gt;")</f>
        <v>&lt;&gt;</v>
      </c>
      <c r="L546" s="7" t="str">
        <f ca="1">IFERROR(__xludf.DUMMYFUNCTION("IFERROR(TEXT((REGEXEXTRACT($C546, L$4)),""00""), ""&lt;&gt;"")"),"&lt;&gt;")</f>
        <v>&lt;&gt;</v>
      </c>
      <c r="M546" s="7" t="str">
        <f ca="1">IFERROR(__xludf.DUMMYFUNCTION("IFERROR(TEXT((REGEXEXTRACT($C546, M$4)),""00""), ""&lt;&gt;"")"),"&lt;&gt;")</f>
        <v>&lt;&gt;</v>
      </c>
      <c r="N546" s="7" t="str">
        <f ca="1">IFERROR(__xludf.DUMMYFUNCTION("IFERROR(TEXT((REGEXEXTRACT($C546, N$4)),""00""), ""&lt;&gt;"")"),"&lt;&gt;")</f>
        <v>&lt;&gt;</v>
      </c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x14ac:dyDescent="0.2">
      <c r="A547" s="7"/>
      <c r="B547" s="8" t="str">
        <f ca="1">IFERROR(__xludf.DUMMYFUNCTION("IFERROR(REGEXEXTRACT($A547, B$4), ""&lt;&gt;"")"),"&lt;&gt;")</f>
        <v>&lt;&gt;</v>
      </c>
      <c r="C547" s="7" t="str">
        <f ca="1">IFERROR(__xludf.DUMMYFUNCTION("IFERROR(REGEXEXTRACT($A547, C$4), ""&lt;&gt;"")"),"&lt;&gt;")</f>
        <v>&lt;&gt;</v>
      </c>
      <c r="D547" s="7"/>
      <c r="E547" s="7" t="str">
        <f ca="1">IFERROR(__xludf.DUMMYFUNCTION("IFERROR(REGEXEXTRACT($C547, E$4), ""&lt;&gt;"")"),"&lt;&gt;")</f>
        <v>&lt;&gt;</v>
      </c>
      <c r="F547" s="7" t="str">
        <f ca="1">IFERROR(__xludf.DUMMYFUNCTION("IFERROR(HEX2DEC(REGEXEXTRACT($C547, F$4)), ""&lt;&gt;"")"),"&lt;&gt;")</f>
        <v>&lt;&gt;</v>
      </c>
      <c r="G547" s="7" t="str">
        <f ca="1">IFERROR(__xludf.DUMMYFUNCTION("IFERROR(HEX2DEC(REGEXEXTRACT($C547, G$4)), ""&lt;&gt;"")"),"&lt;&gt;")</f>
        <v>&lt;&gt;</v>
      </c>
      <c r="H547" s="7"/>
      <c r="I547" s="7" t="str">
        <f ca="1">IFERROR(__xludf.DUMMYFUNCTION("IFERROR(TEXT((REGEXEXTRACT($C547, I$4)),""00""), ""&lt;&gt;"")"),"&lt;&gt;")</f>
        <v>&lt;&gt;</v>
      </c>
      <c r="J547" s="7" t="str">
        <f ca="1">IFERROR(__xludf.DUMMYFUNCTION("IFERROR(TEXT((REGEXEXTRACT($C547, J$4)),""00""), ""&lt;&gt;"")"),"&lt;&gt;")</f>
        <v>&lt;&gt;</v>
      </c>
      <c r="K547" s="7" t="str">
        <f ca="1">IFERROR(__xludf.DUMMYFUNCTION("IFERROR(TEXT((REGEXEXTRACT($C547, K$4)),""00""), ""&lt;&gt;"")"),"&lt;&gt;")</f>
        <v>&lt;&gt;</v>
      </c>
      <c r="L547" s="7" t="str">
        <f ca="1">IFERROR(__xludf.DUMMYFUNCTION("IFERROR(TEXT((REGEXEXTRACT($C547, L$4)),""00""), ""&lt;&gt;"")"),"&lt;&gt;")</f>
        <v>&lt;&gt;</v>
      </c>
      <c r="M547" s="7" t="str">
        <f ca="1">IFERROR(__xludf.DUMMYFUNCTION("IFERROR(TEXT((REGEXEXTRACT($C547, M$4)),""00""), ""&lt;&gt;"")"),"&lt;&gt;")</f>
        <v>&lt;&gt;</v>
      </c>
      <c r="N547" s="7" t="str">
        <f ca="1">IFERROR(__xludf.DUMMYFUNCTION("IFERROR(TEXT((REGEXEXTRACT($C547, N$4)),""00""), ""&lt;&gt;"")"),"&lt;&gt;")</f>
        <v>&lt;&gt;</v>
      </c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x14ac:dyDescent="0.2">
      <c r="A548" s="7"/>
      <c r="B548" s="8" t="str">
        <f ca="1">IFERROR(__xludf.DUMMYFUNCTION("IFERROR(REGEXEXTRACT($A548, B$4), ""&lt;&gt;"")"),"&lt;&gt;")</f>
        <v>&lt;&gt;</v>
      </c>
      <c r="C548" s="7" t="str">
        <f ca="1">IFERROR(__xludf.DUMMYFUNCTION("IFERROR(REGEXEXTRACT($A548, C$4), ""&lt;&gt;"")"),"&lt;&gt;")</f>
        <v>&lt;&gt;</v>
      </c>
      <c r="D548" s="7"/>
      <c r="E548" s="7" t="str">
        <f ca="1">IFERROR(__xludf.DUMMYFUNCTION("IFERROR(REGEXEXTRACT($C548, E$4), ""&lt;&gt;"")"),"&lt;&gt;")</f>
        <v>&lt;&gt;</v>
      </c>
      <c r="F548" s="7" t="str">
        <f ca="1">IFERROR(__xludf.DUMMYFUNCTION("IFERROR(HEX2DEC(REGEXEXTRACT($C548, F$4)), ""&lt;&gt;"")"),"&lt;&gt;")</f>
        <v>&lt;&gt;</v>
      </c>
      <c r="G548" s="7" t="str">
        <f ca="1">IFERROR(__xludf.DUMMYFUNCTION("IFERROR(HEX2DEC(REGEXEXTRACT($C548, G$4)), ""&lt;&gt;"")"),"&lt;&gt;")</f>
        <v>&lt;&gt;</v>
      </c>
      <c r="H548" s="7"/>
      <c r="I548" s="7" t="str">
        <f ca="1">IFERROR(__xludf.DUMMYFUNCTION("IFERROR(TEXT((REGEXEXTRACT($C548, I$4)),""00""), ""&lt;&gt;"")"),"&lt;&gt;")</f>
        <v>&lt;&gt;</v>
      </c>
      <c r="J548" s="7" t="str">
        <f ca="1">IFERROR(__xludf.DUMMYFUNCTION("IFERROR(TEXT((REGEXEXTRACT($C548, J$4)),""00""), ""&lt;&gt;"")"),"&lt;&gt;")</f>
        <v>&lt;&gt;</v>
      </c>
      <c r="K548" s="7" t="str">
        <f ca="1">IFERROR(__xludf.DUMMYFUNCTION("IFERROR(TEXT((REGEXEXTRACT($C548, K$4)),""00""), ""&lt;&gt;"")"),"&lt;&gt;")</f>
        <v>&lt;&gt;</v>
      </c>
      <c r="L548" s="7" t="str">
        <f ca="1">IFERROR(__xludf.DUMMYFUNCTION("IFERROR(TEXT((REGEXEXTRACT($C548, L$4)),""00""), ""&lt;&gt;"")"),"&lt;&gt;")</f>
        <v>&lt;&gt;</v>
      </c>
      <c r="M548" s="7" t="str">
        <f ca="1">IFERROR(__xludf.DUMMYFUNCTION("IFERROR(TEXT((REGEXEXTRACT($C548, M$4)),""00""), ""&lt;&gt;"")"),"&lt;&gt;")</f>
        <v>&lt;&gt;</v>
      </c>
      <c r="N548" s="7" t="str">
        <f ca="1">IFERROR(__xludf.DUMMYFUNCTION("IFERROR(TEXT((REGEXEXTRACT($C548, N$4)),""00""), ""&lt;&gt;"")"),"&lt;&gt;")</f>
        <v>&lt;&gt;</v>
      </c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x14ac:dyDescent="0.2">
      <c r="A549" s="7"/>
      <c r="B549" s="8" t="str">
        <f ca="1">IFERROR(__xludf.DUMMYFUNCTION("IFERROR(REGEXEXTRACT($A549, B$4), ""&lt;&gt;"")"),"&lt;&gt;")</f>
        <v>&lt;&gt;</v>
      </c>
      <c r="C549" s="7" t="str">
        <f ca="1">IFERROR(__xludf.DUMMYFUNCTION("IFERROR(REGEXEXTRACT($A549, C$4), ""&lt;&gt;"")"),"&lt;&gt;")</f>
        <v>&lt;&gt;</v>
      </c>
      <c r="D549" s="7"/>
      <c r="E549" s="7" t="str">
        <f ca="1">IFERROR(__xludf.DUMMYFUNCTION("IFERROR(REGEXEXTRACT($C549, E$4), ""&lt;&gt;"")"),"&lt;&gt;")</f>
        <v>&lt;&gt;</v>
      </c>
      <c r="F549" s="7" t="str">
        <f ca="1">IFERROR(__xludf.DUMMYFUNCTION("IFERROR(HEX2DEC(REGEXEXTRACT($C549, F$4)), ""&lt;&gt;"")"),"&lt;&gt;")</f>
        <v>&lt;&gt;</v>
      </c>
      <c r="G549" s="7" t="str">
        <f ca="1">IFERROR(__xludf.DUMMYFUNCTION("IFERROR(HEX2DEC(REGEXEXTRACT($C549, G$4)), ""&lt;&gt;"")"),"&lt;&gt;")</f>
        <v>&lt;&gt;</v>
      </c>
      <c r="H549" s="7"/>
      <c r="I549" s="7" t="str">
        <f ca="1">IFERROR(__xludf.DUMMYFUNCTION("IFERROR(TEXT((REGEXEXTRACT($C549, I$4)),""00""), ""&lt;&gt;"")"),"&lt;&gt;")</f>
        <v>&lt;&gt;</v>
      </c>
      <c r="J549" s="7" t="str">
        <f ca="1">IFERROR(__xludf.DUMMYFUNCTION("IFERROR(TEXT((REGEXEXTRACT($C549, J$4)),""00""), ""&lt;&gt;"")"),"&lt;&gt;")</f>
        <v>&lt;&gt;</v>
      </c>
      <c r="K549" s="7" t="str">
        <f ca="1">IFERROR(__xludf.DUMMYFUNCTION("IFERROR(TEXT((REGEXEXTRACT($C549, K$4)),""00""), ""&lt;&gt;"")"),"&lt;&gt;")</f>
        <v>&lt;&gt;</v>
      </c>
      <c r="L549" s="7" t="str">
        <f ca="1">IFERROR(__xludf.DUMMYFUNCTION("IFERROR(TEXT((REGEXEXTRACT($C549, L$4)),""00""), ""&lt;&gt;"")"),"&lt;&gt;")</f>
        <v>&lt;&gt;</v>
      </c>
      <c r="M549" s="7" t="str">
        <f ca="1">IFERROR(__xludf.DUMMYFUNCTION("IFERROR(TEXT((REGEXEXTRACT($C549, M$4)),""00""), ""&lt;&gt;"")"),"&lt;&gt;")</f>
        <v>&lt;&gt;</v>
      </c>
      <c r="N549" s="7" t="str">
        <f ca="1">IFERROR(__xludf.DUMMYFUNCTION("IFERROR(TEXT((REGEXEXTRACT($C549, N$4)),""00""), ""&lt;&gt;"")"),"&lt;&gt;")</f>
        <v>&lt;&gt;</v>
      </c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x14ac:dyDescent="0.2">
      <c r="A550" s="7"/>
      <c r="B550" s="8" t="str">
        <f ca="1">IFERROR(__xludf.DUMMYFUNCTION("IFERROR(REGEXEXTRACT($A550, B$4), ""&lt;&gt;"")"),"&lt;&gt;")</f>
        <v>&lt;&gt;</v>
      </c>
      <c r="C550" s="7" t="str">
        <f ca="1">IFERROR(__xludf.DUMMYFUNCTION("IFERROR(REGEXEXTRACT($A550, C$4), ""&lt;&gt;"")"),"&lt;&gt;")</f>
        <v>&lt;&gt;</v>
      </c>
      <c r="D550" s="7"/>
      <c r="E550" s="7" t="str">
        <f ca="1">IFERROR(__xludf.DUMMYFUNCTION("IFERROR(REGEXEXTRACT($C550, E$4), ""&lt;&gt;"")"),"&lt;&gt;")</f>
        <v>&lt;&gt;</v>
      </c>
      <c r="F550" s="7" t="str">
        <f ca="1">IFERROR(__xludf.DUMMYFUNCTION("IFERROR(HEX2DEC(REGEXEXTRACT($C550, F$4)), ""&lt;&gt;"")"),"&lt;&gt;")</f>
        <v>&lt;&gt;</v>
      </c>
      <c r="G550" s="7" t="str">
        <f ca="1">IFERROR(__xludf.DUMMYFUNCTION("IFERROR(HEX2DEC(REGEXEXTRACT($C550, G$4)), ""&lt;&gt;"")"),"&lt;&gt;")</f>
        <v>&lt;&gt;</v>
      </c>
      <c r="H550" s="7"/>
      <c r="I550" s="7" t="str">
        <f ca="1">IFERROR(__xludf.DUMMYFUNCTION("IFERROR(TEXT((REGEXEXTRACT($C550, I$4)),""00""), ""&lt;&gt;"")"),"&lt;&gt;")</f>
        <v>&lt;&gt;</v>
      </c>
      <c r="J550" s="7" t="str">
        <f ca="1">IFERROR(__xludf.DUMMYFUNCTION("IFERROR(TEXT((REGEXEXTRACT($C550, J$4)),""00""), ""&lt;&gt;"")"),"&lt;&gt;")</f>
        <v>&lt;&gt;</v>
      </c>
      <c r="K550" s="7" t="str">
        <f ca="1">IFERROR(__xludf.DUMMYFUNCTION("IFERROR(TEXT((REGEXEXTRACT($C550, K$4)),""00""), ""&lt;&gt;"")"),"&lt;&gt;")</f>
        <v>&lt;&gt;</v>
      </c>
      <c r="L550" s="7" t="str">
        <f ca="1">IFERROR(__xludf.DUMMYFUNCTION("IFERROR(TEXT((REGEXEXTRACT($C550, L$4)),""00""), ""&lt;&gt;"")"),"&lt;&gt;")</f>
        <v>&lt;&gt;</v>
      </c>
      <c r="M550" s="7" t="str">
        <f ca="1">IFERROR(__xludf.DUMMYFUNCTION("IFERROR(TEXT((REGEXEXTRACT($C550, M$4)),""00""), ""&lt;&gt;"")"),"&lt;&gt;")</f>
        <v>&lt;&gt;</v>
      </c>
      <c r="N550" s="7" t="str">
        <f ca="1">IFERROR(__xludf.DUMMYFUNCTION("IFERROR(TEXT((REGEXEXTRACT($C550, N$4)),""00""), ""&lt;&gt;"")"),"&lt;&gt;")</f>
        <v>&lt;&gt;</v>
      </c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x14ac:dyDescent="0.2">
      <c r="A551" s="7"/>
      <c r="B551" s="8" t="str">
        <f ca="1">IFERROR(__xludf.DUMMYFUNCTION("IFERROR(REGEXEXTRACT($A551, B$4), ""&lt;&gt;"")"),"&lt;&gt;")</f>
        <v>&lt;&gt;</v>
      </c>
      <c r="C551" s="7" t="str">
        <f ca="1">IFERROR(__xludf.DUMMYFUNCTION("IFERROR(REGEXEXTRACT($A551, C$4), ""&lt;&gt;"")"),"&lt;&gt;")</f>
        <v>&lt;&gt;</v>
      </c>
      <c r="D551" s="7"/>
      <c r="E551" s="7" t="str">
        <f ca="1">IFERROR(__xludf.DUMMYFUNCTION("IFERROR(REGEXEXTRACT($C551, E$4), ""&lt;&gt;"")"),"&lt;&gt;")</f>
        <v>&lt;&gt;</v>
      </c>
      <c r="F551" s="7" t="str">
        <f ca="1">IFERROR(__xludf.DUMMYFUNCTION("IFERROR(HEX2DEC(REGEXEXTRACT($C551, F$4)), ""&lt;&gt;"")"),"&lt;&gt;")</f>
        <v>&lt;&gt;</v>
      </c>
      <c r="G551" s="7" t="str">
        <f ca="1">IFERROR(__xludf.DUMMYFUNCTION("IFERROR(HEX2DEC(REGEXEXTRACT($C551, G$4)), ""&lt;&gt;"")"),"&lt;&gt;")</f>
        <v>&lt;&gt;</v>
      </c>
      <c r="H551" s="7"/>
      <c r="I551" s="7" t="str">
        <f ca="1">IFERROR(__xludf.DUMMYFUNCTION("IFERROR(TEXT((REGEXEXTRACT($C551, I$4)),""00""), ""&lt;&gt;"")"),"&lt;&gt;")</f>
        <v>&lt;&gt;</v>
      </c>
      <c r="J551" s="7" t="str">
        <f ca="1">IFERROR(__xludf.DUMMYFUNCTION("IFERROR(TEXT((REGEXEXTRACT($C551, J$4)),""00""), ""&lt;&gt;"")"),"&lt;&gt;")</f>
        <v>&lt;&gt;</v>
      </c>
      <c r="K551" s="7" t="str">
        <f ca="1">IFERROR(__xludf.DUMMYFUNCTION("IFERROR(TEXT((REGEXEXTRACT($C551, K$4)),""00""), ""&lt;&gt;"")"),"&lt;&gt;")</f>
        <v>&lt;&gt;</v>
      </c>
      <c r="L551" s="7" t="str">
        <f ca="1">IFERROR(__xludf.DUMMYFUNCTION("IFERROR(TEXT((REGEXEXTRACT($C551, L$4)),""00""), ""&lt;&gt;"")"),"&lt;&gt;")</f>
        <v>&lt;&gt;</v>
      </c>
      <c r="M551" s="7" t="str">
        <f ca="1">IFERROR(__xludf.DUMMYFUNCTION("IFERROR(TEXT((REGEXEXTRACT($C551, M$4)),""00""), ""&lt;&gt;"")"),"&lt;&gt;")</f>
        <v>&lt;&gt;</v>
      </c>
      <c r="N551" s="7" t="str">
        <f ca="1">IFERROR(__xludf.DUMMYFUNCTION("IFERROR(TEXT((REGEXEXTRACT($C551, N$4)),""00""), ""&lt;&gt;"")"),"&lt;&gt;")</f>
        <v>&lt;&gt;</v>
      </c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x14ac:dyDescent="0.2">
      <c r="A552" s="7"/>
      <c r="B552" s="8" t="str">
        <f ca="1">IFERROR(__xludf.DUMMYFUNCTION("IFERROR(REGEXEXTRACT($A552, B$4), ""&lt;&gt;"")"),"&lt;&gt;")</f>
        <v>&lt;&gt;</v>
      </c>
      <c r="C552" s="7" t="str">
        <f ca="1">IFERROR(__xludf.DUMMYFUNCTION("IFERROR(REGEXEXTRACT($A552, C$4), ""&lt;&gt;"")"),"&lt;&gt;")</f>
        <v>&lt;&gt;</v>
      </c>
      <c r="D552" s="7"/>
      <c r="E552" s="7" t="str">
        <f ca="1">IFERROR(__xludf.DUMMYFUNCTION("IFERROR(REGEXEXTRACT($C552, E$4), ""&lt;&gt;"")"),"&lt;&gt;")</f>
        <v>&lt;&gt;</v>
      </c>
      <c r="F552" s="7" t="str">
        <f ca="1">IFERROR(__xludf.DUMMYFUNCTION("IFERROR(HEX2DEC(REGEXEXTRACT($C552, F$4)), ""&lt;&gt;"")"),"&lt;&gt;")</f>
        <v>&lt;&gt;</v>
      </c>
      <c r="G552" s="7" t="str">
        <f ca="1">IFERROR(__xludf.DUMMYFUNCTION("IFERROR(HEX2DEC(REGEXEXTRACT($C552, G$4)), ""&lt;&gt;"")"),"&lt;&gt;")</f>
        <v>&lt;&gt;</v>
      </c>
      <c r="H552" s="7"/>
      <c r="I552" s="7" t="str">
        <f ca="1">IFERROR(__xludf.DUMMYFUNCTION("IFERROR(TEXT((REGEXEXTRACT($C552, I$4)),""00""), ""&lt;&gt;"")"),"&lt;&gt;")</f>
        <v>&lt;&gt;</v>
      </c>
      <c r="J552" s="7" t="str">
        <f ca="1">IFERROR(__xludf.DUMMYFUNCTION("IFERROR(TEXT((REGEXEXTRACT($C552, J$4)),""00""), ""&lt;&gt;"")"),"&lt;&gt;")</f>
        <v>&lt;&gt;</v>
      </c>
      <c r="K552" s="7" t="str">
        <f ca="1">IFERROR(__xludf.DUMMYFUNCTION("IFERROR(TEXT((REGEXEXTRACT($C552, K$4)),""00""), ""&lt;&gt;"")"),"&lt;&gt;")</f>
        <v>&lt;&gt;</v>
      </c>
      <c r="L552" s="7" t="str">
        <f ca="1">IFERROR(__xludf.DUMMYFUNCTION("IFERROR(TEXT((REGEXEXTRACT($C552, L$4)),""00""), ""&lt;&gt;"")"),"&lt;&gt;")</f>
        <v>&lt;&gt;</v>
      </c>
      <c r="M552" s="7" t="str">
        <f ca="1">IFERROR(__xludf.DUMMYFUNCTION("IFERROR(TEXT((REGEXEXTRACT($C552, M$4)),""00""), ""&lt;&gt;"")"),"&lt;&gt;")</f>
        <v>&lt;&gt;</v>
      </c>
      <c r="N552" s="7" t="str">
        <f ca="1">IFERROR(__xludf.DUMMYFUNCTION("IFERROR(TEXT((REGEXEXTRACT($C552, N$4)),""00""), ""&lt;&gt;"")"),"&lt;&gt;")</f>
        <v>&lt;&gt;</v>
      </c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x14ac:dyDescent="0.2">
      <c r="A553" s="7"/>
      <c r="B553" s="8" t="str">
        <f ca="1">IFERROR(__xludf.DUMMYFUNCTION("IFERROR(REGEXEXTRACT($A553, B$4), ""&lt;&gt;"")"),"&lt;&gt;")</f>
        <v>&lt;&gt;</v>
      </c>
      <c r="C553" s="7" t="str">
        <f ca="1">IFERROR(__xludf.DUMMYFUNCTION("IFERROR(REGEXEXTRACT($A553, C$4), ""&lt;&gt;"")"),"&lt;&gt;")</f>
        <v>&lt;&gt;</v>
      </c>
      <c r="D553" s="7"/>
      <c r="E553" s="7" t="str">
        <f ca="1">IFERROR(__xludf.DUMMYFUNCTION("IFERROR(REGEXEXTRACT($C553, E$4), ""&lt;&gt;"")"),"&lt;&gt;")</f>
        <v>&lt;&gt;</v>
      </c>
      <c r="F553" s="7" t="str">
        <f ca="1">IFERROR(__xludf.DUMMYFUNCTION("IFERROR(HEX2DEC(REGEXEXTRACT($C553, F$4)), ""&lt;&gt;"")"),"&lt;&gt;")</f>
        <v>&lt;&gt;</v>
      </c>
      <c r="G553" s="7" t="str">
        <f ca="1">IFERROR(__xludf.DUMMYFUNCTION("IFERROR(HEX2DEC(REGEXEXTRACT($C553, G$4)), ""&lt;&gt;"")"),"&lt;&gt;")</f>
        <v>&lt;&gt;</v>
      </c>
      <c r="H553" s="7"/>
      <c r="I553" s="7" t="str">
        <f ca="1">IFERROR(__xludf.DUMMYFUNCTION("IFERROR(TEXT((REGEXEXTRACT($C553, I$4)),""00""), ""&lt;&gt;"")"),"&lt;&gt;")</f>
        <v>&lt;&gt;</v>
      </c>
      <c r="J553" s="7" t="str">
        <f ca="1">IFERROR(__xludf.DUMMYFUNCTION("IFERROR(TEXT((REGEXEXTRACT($C553, J$4)),""00""), ""&lt;&gt;"")"),"&lt;&gt;")</f>
        <v>&lt;&gt;</v>
      </c>
      <c r="K553" s="7" t="str">
        <f ca="1">IFERROR(__xludf.DUMMYFUNCTION("IFERROR(TEXT((REGEXEXTRACT($C553, K$4)),""00""), ""&lt;&gt;"")"),"&lt;&gt;")</f>
        <v>&lt;&gt;</v>
      </c>
      <c r="L553" s="7" t="str">
        <f ca="1">IFERROR(__xludf.DUMMYFUNCTION("IFERROR(TEXT((REGEXEXTRACT($C553, L$4)),""00""), ""&lt;&gt;"")"),"&lt;&gt;")</f>
        <v>&lt;&gt;</v>
      </c>
      <c r="M553" s="7" t="str">
        <f ca="1">IFERROR(__xludf.DUMMYFUNCTION("IFERROR(TEXT((REGEXEXTRACT($C553, M$4)),""00""), ""&lt;&gt;"")"),"&lt;&gt;")</f>
        <v>&lt;&gt;</v>
      </c>
      <c r="N553" s="7" t="str">
        <f ca="1">IFERROR(__xludf.DUMMYFUNCTION("IFERROR(TEXT((REGEXEXTRACT($C553, N$4)),""00""), ""&lt;&gt;"")"),"&lt;&gt;")</f>
        <v>&lt;&gt;</v>
      </c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x14ac:dyDescent="0.2">
      <c r="A554" s="7"/>
      <c r="B554" s="8" t="str">
        <f ca="1">IFERROR(__xludf.DUMMYFUNCTION("IFERROR(REGEXEXTRACT($A554, B$4), ""&lt;&gt;"")"),"&lt;&gt;")</f>
        <v>&lt;&gt;</v>
      </c>
      <c r="C554" s="7" t="str">
        <f ca="1">IFERROR(__xludf.DUMMYFUNCTION("IFERROR(REGEXEXTRACT($A554, C$4), ""&lt;&gt;"")"),"&lt;&gt;")</f>
        <v>&lt;&gt;</v>
      </c>
      <c r="D554" s="7"/>
      <c r="E554" s="7" t="str">
        <f ca="1">IFERROR(__xludf.DUMMYFUNCTION("IFERROR(REGEXEXTRACT($C554, E$4), ""&lt;&gt;"")"),"&lt;&gt;")</f>
        <v>&lt;&gt;</v>
      </c>
      <c r="F554" s="7" t="str">
        <f ca="1">IFERROR(__xludf.DUMMYFUNCTION("IFERROR(HEX2DEC(REGEXEXTRACT($C554, F$4)), ""&lt;&gt;"")"),"&lt;&gt;")</f>
        <v>&lt;&gt;</v>
      </c>
      <c r="G554" s="7" t="str">
        <f ca="1">IFERROR(__xludf.DUMMYFUNCTION("IFERROR(HEX2DEC(REGEXEXTRACT($C554, G$4)), ""&lt;&gt;"")"),"&lt;&gt;")</f>
        <v>&lt;&gt;</v>
      </c>
      <c r="H554" s="7"/>
      <c r="I554" s="7" t="str">
        <f ca="1">IFERROR(__xludf.DUMMYFUNCTION("IFERROR(TEXT((REGEXEXTRACT($C554, I$4)),""00""), ""&lt;&gt;"")"),"&lt;&gt;")</f>
        <v>&lt;&gt;</v>
      </c>
      <c r="J554" s="7" t="str">
        <f ca="1">IFERROR(__xludf.DUMMYFUNCTION("IFERROR(TEXT((REGEXEXTRACT($C554, J$4)),""00""), ""&lt;&gt;"")"),"&lt;&gt;")</f>
        <v>&lt;&gt;</v>
      </c>
      <c r="K554" s="7" t="str">
        <f ca="1">IFERROR(__xludf.DUMMYFUNCTION("IFERROR(TEXT((REGEXEXTRACT($C554, K$4)),""00""), ""&lt;&gt;"")"),"&lt;&gt;")</f>
        <v>&lt;&gt;</v>
      </c>
      <c r="L554" s="7" t="str">
        <f ca="1">IFERROR(__xludf.DUMMYFUNCTION("IFERROR(TEXT((REGEXEXTRACT($C554, L$4)),""00""), ""&lt;&gt;"")"),"&lt;&gt;")</f>
        <v>&lt;&gt;</v>
      </c>
      <c r="M554" s="7" t="str">
        <f ca="1">IFERROR(__xludf.DUMMYFUNCTION("IFERROR(TEXT((REGEXEXTRACT($C554, M$4)),""00""), ""&lt;&gt;"")"),"&lt;&gt;")</f>
        <v>&lt;&gt;</v>
      </c>
      <c r="N554" s="7" t="str">
        <f ca="1">IFERROR(__xludf.DUMMYFUNCTION("IFERROR(TEXT((REGEXEXTRACT($C554, N$4)),""00""), ""&lt;&gt;"")"),"&lt;&gt;")</f>
        <v>&lt;&gt;</v>
      </c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x14ac:dyDescent="0.2">
      <c r="A555" s="7"/>
      <c r="B555" s="8" t="str">
        <f ca="1">IFERROR(__xludf.DUMMYFUNCTION("IFERROR(REGEXEXTRACT($A555, B$4), ""&lt;&gt;"")"),"&lt;&gt;")</f>
        <v>&lt;&gt;</v>
      </c>
      <c r="C555" s="7" t="str">
        <f ca="1">IFERROR(__xludf.DUMMYFUNCTION("IFERROR(REGEXEXTRACT($A555, C$4), ""&lt;&gt;"")"),"&lt;&gt;")</f>
        <v>&lt;&gt;</v>
      </c>
      <c r="D555" s="7"/>
      <c r="E555" s="7" t="str">
        <f ca="1">IFERROR(__xludf.DUMMYFUNCTION("IFERROR(REGEXEXTRACT($C555, E$4), ""&lt;&gt;"")"),"&lt;&gt;")</f>
        <v>&lt;&gt;</v>
      </c>
      <c r="F555" s="7" t="str">
        <f ca="1">IFERROR(__xludf.DUMMYFUNCTION("IFERROR(HEX2DEC(REGEXEXTRACT($C555, F$4)), ""&lt;&gt;"")"),"&lt;&gt;")</f>
        <v>&lt;&gt;</v>
      </c>
      <c r="G555" s="7" t="str">
        <f ca="1">IFERROR(__xludf.DUMMYFUNCTION("IFERROR(HEX2DEC(REGEXEXTRACT($C555, G$4)), ""&lt;&gt;"")"),"&lt;&gt;")</f>
        <v>&lt;&gt;</v>
      </c>
      <c r="H555" s="7"/>
      <c r="I555" s="7" t="str">
        <f ca="1">IFERROR(__xludf.DUMMYFUNCTION("IFERROR(TEXT((REGEXEXTRACT($C555, I$4)),""00""), ""&lt;&gt;"")"),"&lt;&gt;")</f>
        <v>&lt;&gt;</v>
      </c>
      <c r="J555" s="7" t="str">
        <f ca="1">IFERROR(__xludf.DUMMYFUNCTION("IFERROR(TEXT((REGEXEXTRACT($C555, J$4)),""00""), ""&lt;&gt;"")"),"&lt;&gt;")</f>
        <v>&lt;&gt;</v>
      </c>
      <c r="K555" s="7" t="str">
        <f ca="1">IFERROR(__xludf.DUMMYFUNCTION("IFERROR(TEXT((REGEXEXTRACT($C555, K$4)),""00""), ""&lt;&gt;"")"),"&lt;&gt;")</f>
        <v>&lt;&gt;</v>
      </c>
      <c r="L555" s="7" t="str">
        <f ca="1">IFERROR(__xludf.DUMMYFUNCTION("IFERROR(TEXT((REGEXEXTRACT($C555, L$4)),""00""), ""&lt;&gt;"")"),"&lt;&gt;")</f>
        <v>&lt;&gt;</v>
      </c>
      <c r="M555" s="7" t="str">
        <f ca="1">IFERROR(__xludf.DUMMYFUNCTION("IFERROR(TEXT((REGEXEXTRACT($C555, M$4)),""00""), ""&lt;&gt;"")"),"&lt;&gt;")</f>
        <v>&lt;&gt;</v>
      </c>
      <c r="N555" s="7" t="str">
        <f ca="1">IFERROR(__xludf.DUMMYFUNCTION("IFERROR(TEXT((REGEXEXTRACT($C555, N$4)),""00""), ""&lt;&gt;"")"),"&lt;&gt;")</f>
        <v>&lt;&gt;</v>
      </c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x14ac:dyDescent="0.2">
      <c r="A556" s="7"/>
      <c r="B556" s="8" t="str">
        <f ca="1">IFERROR(__xludf.DUMMYFUNCTION("IFERROR(REGEXEXTRACT($A556, B$4), ""&lt;&gt;"")"),"&lt;&gt;")</f>
        <v>&lt;&gt;</v>
      </c>
      <c r="C556" s="7" t="str">
        <f ca="1">IFERROR(__xludf.DUMMYFUNCTION("IFERROR(REGEXEXTRACT($A556, C$4), ""&lt;&gt;"")"),"&lt;&gt;")</f>
        <v>&lt;&gt;</v>
      </c>
      <c r="D556" s="7"/>
      <c r="E556" s="7" t="str">
        <f ca="1">IFERROR(__xludf.DUMMYFUNCTION("IFERROR(REGEXEXTRACT($C556, E$4), ""&lt;&gt;"")"),"&lt;&gt;")</f>
        <v>&lt;&gt;</v>
      </c>
      <c r="F556" s="7" t="str">
        <f ca="1">IFERROR(__xludf.DUMMYFUNCTION("IFERROR(HEX2DEC(REGEXEXTRACT($C556, F$4)), ""&lt;&gt;"")"),"&lt;&gt;")</f>
        <v>&lt;&gt;</v>
      </c>
      <c r="G556" s="7" t="str">
        <f ca="1">IFERROR(__xludf.DUMMYFUNCTION("IFERROR(HEX2DEC(REGEXEXTRACT($C556, G$4)), ""&lt;&gt;"")"),"&lt;&gt;")</f>
        <v>&lt;&gt;</v>
      </c>
      <c r="H556" s="7"/>
      <c r="I556" s="7" t="str">
        <f ca="1">IFERROR(__xludf.DUMMYFUNCTION("IFERROR(TEXT((REGEXEXTRACT($C556, I$4)),""00""), ""&lt;&gt;"")"),"&lt;&gt;")</f>
        <v>&lt;&gt;</v>
      </c>
      <c r="J556" s="7" t="str">
        <f ca="1">IFERROR(__xludf.DUMMYFUNCTION("IFERROR(TEXT((REGEXEXTRACT($C556, J$4)),""00""), ""&lt;&gt;"")"),"&lt;&gt;")</f>
        <v>&lt;&gt;</v>
      </c>
      <c r="K556" s="7" t="str">
        <f ca="1">IFERROR(__xludf.DUMMYFUNCTION("IFERROR(TEXT((REGEXEXTRACT($C556, K$4)),""00""), ""&lt;&gt;"")"),"&lt;&gt;")</f>
        <v>&lt;&gt;</v>
      </c>
      <c r="L556" s="7" t="str">
        <f ca="1">IFERROR(__xludf.DUMMYFUNCTION("IFERROR(TEXT((REGEXEXTRACT($C556, L$4)),""00""), ""&lt;&gt;"")"),"&lt;&gt;")</f>
        <v>&lt;&gt;</v>
      </c>
      <c r="M556" s="7" t="str">
        <f ca="1">IFERROR(__xludf.DUMMYFUNCTION("IFERROR(TEXT((REGEXEXTRACT($C556, M$4)),""00""), ""&lt;&gt;"")"),"&lt;&gt;")</f>
        <v>&lt;&gt;</v>
      </c>
      <c r="N556" s="7" t="str">
        <f ca="1">IFERROR(__xludf.DUMMYFUNCTION("IFERROR(TEXT((REGEXEXTRACT($C556, N$4)),""00""), ""&lt;&gt;"")"),"&lt;&gt;")</f>
        <v>&lt;&gt;</v>
      </c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x14ac:dyDescent="0.2">
      <c r="A557" s="7"/>
      <c r="B557" s="8" t="str">
        <f ca="1">IFERROR(__xludf.DUMMYFUNCTION("IFERROR(REGEXEXTRACT($A557, B$4), ""&lt;&gt;"")"),"&lt;&gt;")</f>
        <v>&lt;&gt;</v>
      </c>
      <c r="C557" s="7" t="str">
        <f ca="1">IFERROR(__xludf.DUMMYFUNCTION("IFERROR(REGEXEXTRACT($A557, C$4), ""&lt;&gt;"")"),"&lt;&gt;")</f>
        <v>&lt;&gt;</v>
      </c>
      <c r="D557" s="7"/>
      <c r="E557" s="7" t="str">
        <f ca="1">IFERROR(__xludf.DUMMYFUNCTION("IFERROR(REGEXEXTRACT($C557, E$4), ""&lt;&gt;"")"),"&lt;&gt;")</f>
        <v>&lt;&gt;</v>
      </c>
      <c r="F557" s="7" t="str">
        <f ca="1">IFERROR(__xludf.DUMMYFUNCTION("IFERROR(HEX2DEC(REGEXEXTRACT($C557, F$4)), ""&lt;&gt;"")"),"&lt;&gt;")</f>
        <v>&lt;&gt;</v>
      </c>
      <c r="G557" s="7" t="str">
        <f ca="1">IFERROR(__xludf.DUMMYFUNCTION("IFERROR(HEX2DEC(REGEXEXTRACT($C557, G$4)), ""&lt;&gt;"")"),"&lt;&gt;")</f>
        <v>&lt;&gt;</v>
      </c>
      <c r="H557" s="7"/>
      <c r="I557" s="7" t="str">
        <f ca="1">IFERROR(__xludf.DUMMYFUNCTION("IFERROR(TEXT((REGEXEXTRACT($C557, I$4)),""00""), ""&lt;&gt;"")"),"&lt;&gt;")</f>
        <v>&lt;&gt;</v>
      </c>
      <c r="J557" s="7" t="str">
        <f ca="1">IFERROR(__xludf.DUMMYFUNCTION("IFERROR(TEXT((REGEXEXTRACT($C557, J$4)),""00""), ""&lt;&gt;"")"),"&lt;&gt;")</f>
        <v>&lt;&gt;</v>
      </c>
      <c r="K557" s="7" t="str">
        <f ca="1">IFERROR(__xludf.DUMMYFUNCTION("IFERROR(TEXT((REGEXEXTRACT($C557, K$4)),""00""), ""&lt;&gt;"")"),"&lt;&gt;")</f>
        <v>&lt;&gt;</v>
      </c>
      <c r="L557" s="7" t="str">
        <f ca="1">IFERROR(__xludf.DUMMYFUNCTION("IFERROR(TEXT((REGEXEXTRACT($C557, L$4)),""00""), ""&lt;&gt;"")"),"&lt;&gt;")</f>
        <v>&lt;&gt;</v>
      </c>
      <c r="M557" s="7" t="str">
        <f ca="1">IFERROR(__xludf.DUMMYFUNCTION("IFERROR(TEXT((REGEXEXTRACT($C557, M$4)),""00""), ""&lt;&gt;"")"),"&lt;&gt;")</f>
        <v>&lt;&gt;</v>
      </c>
      <c r="N557" s="7" t="str">
        <f ca="1">IFERROR(__xludf.DUMMYFUNCTION("IFERROR(TEXT((REGEXEXTRACT($C557, N$4)),""00""), ""&lt;&gt;"")"),"&lt;&gt;")</f>
        <v>&lt;&gt;</v>
      </c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x14ac:dyDescent="0.2">
      <c r="A558" s="7"/>
      <c r="B558" s="8" t="str">
        <f ca="1">IFERROR(__xludf.DUMMYFUNCTION("IFERROR(REGEXEXTRACT($A558, B$4), ""&lt;&gt;"")"),"&lt;&gt;")</f>
        <v>&lt;&gt;</v>
      </c>
      <c r="C558" s="7" t="str">
        <f ca="1">IFERROR(__xludf.DUMMYFUNCTION("IFERROR(REGEXEXTRACT($A558, C$4), ""&lt;&gt;"")"),"&lt;&gt;")</f>
        <v>&lt;&gt;</v>
      </c>
      <c r="D558" s="7"/>
      <c r="E558" s="7" t="str">
        <f ca="1">IFERROR(__xludf.DUMMYFUNCTION("IFERROR(REGEXEXTRACT($C558, E$4), ""&lt;&gt;"")"),"&lt;&gt;")</f>
        <v>&lt;&gt;</v>
      </c>
      <c r="F558" s="7" t="str">
        <f ca="1">IFERROR(__xludf.DUMMYFUNCTION("IFERROR(HEX2DEC(REGEXEXTRACT($C558, F$4)), ""&lt;&gt;"")"),"&lt;&gt;")</f>
        <v>&lt;&gt;</v>
      </c>
      <c r="G558" s="7" t="str">
        <f ca="1">IFERROR(__xludf.DUMMYFUNCTION("IFERROR(HEX2DEC(REGEXEXTRACT($C558, G$4)), ""&lt;&gt;"")"),"&lt;&gt;")</f>
        <v>&lt;&gt;</v>
      </c>
      <c r="H558" s="7"/>
      <c r="I558" s="7" t="str">
        <f ca="1">IFERROR(__xludf.DUMMYFUNCTION("IFERROR(TEXT((REGEXEXTRACT($C558, I$4)),""00""), ""&lt;&gt;"")"),"&lt;&gt;")</f>
        <v>&lt;&gt;</v>
      </c>
      <c r="J558" s="7" t="str">
        <f ca="1">IFERROR(__xludf.DUMMYFUNCTION("IFERROR(TEXT((REGEXEXTRACT($C558, J$4)),""00""), ""&lt;&gt;"")"),"&lt;&gt;")</f>
        <v>&lt;&gt;</v>
      </c>
      <c r="K558" s="7" t="str">
        <f ca="1">IFERROR(__xludf.DUMMYFUNCTION("IFERROR(TEXT((REGEXEXTRACT($C558, K$4)),""00""), ""&lt;&gt;"")"),"&lt;&gt;")</f>
        <v>&lt;&gt;</v>
      </c>
      <c r="L558" s="7" t="str">
        <f ca="1">IFERROR(__xludf.DUMMYFUNCTION("IFERROR(TEXT((REGEXEXTRACT($C558, L$4)),""00""), ""&lt;&gt;"")"),"&lt;&gt;")</f>
        <v>&lt;&gt;</v>
      </c>
      <c r="M558" s="7" t="str">
        <f ca="1">IFERROR(__xludf.DUMMYFUNCTION("IFERROR(TEXT((REGEXEXTRACT($C558, M$4)),""00""), ""&lt;&gt;"")"),"&lt;&gt;")</f>
        <v>&lt;&gt;</v>
      </c>
      <c r="N558" s="7" t="str">
        <f ca="1">IFERROR(__xludf.DUMMYFUNCTION("IFERROR(TEXT((REGEXEXTRACT($C558, N$4)),""00""), ""&lt;&gt;"")"),"&lt;&gt;")</f>
        <v>&lt;&gt;</v>
      </c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x14ac:dyDescent="0.2">
      <c r="A559" s="7"/>
      <c r="B559" s="8" t="str">
        <f ca="1">IFERROR(__xludf.DUMMYFUNCTION("IFERROR(REGEXEXTRACT($A559, B$4), ""&lt;&gt;"")"),"&lt;&gt;")</f>
        <v>&lt;&gt;</v>
      </c>
      <c r="C559" s="7" t="str">
        <f ca="1">IFERROR(__xludf.DUMMYFUNCTION("IFERROR(REGEXEXTRACT($A559, C$4), ""&lt;&gt;"")"),"&lt;&gt;")</f>
        <v>&lt;&gt;</v>
      </c>
      <c r="D559" s="7"/>
      <c r="E559" s="7" t="str">
        <f ca="1">IFERROR(__xludf.DUMMYFUNCTION("IFERROR(REGEXEXTRACT($C559, E$4), ""&lt;&gt;"")"),"&lt;&gt;")</f>
        <v>&lt;&gt;</v>
      </c>
      <c r="F559" s="7" t="str">
        <f ca="1">IFERROR(__xludf.DUMMYFUNCTION("IFERROR(HEX2DEC(REGEXEXTRACT($C559, F$4)), ""&lt;&gt;"")"),"&lt;&gt;")</f>
        <v>&lt;&gt;</v>
      </c>
      <c r="G559" s="7" t="str">
        <f ca="1">IFERROR(__xludf.DUMMYFUNCTION("IFERROR(HEX2DEC(REGEXEXTRACT($C559, G$4)), ""&lt;&gt;"")"),"&lt;&gt;")</f>
        <v>&lt;&gt;</v>
      </c>
      <c r="H559" s="7"/>
      <c r="I559" s="7" t="str">
        <f ca="1">IFERROR(__xludf.DUMMYFUNCTION("IFERROR(TEXT((REGEXEXTRACT($C559, I$4)),""00""), ""&lt;&gt;"")"),"&lt;&gt;")</f>
        <v>&lt;&gt;</v>
      </c>
      <c r="J559" s="7" t="str">
        <f ca="1">IFERROR(__xludf.DUMMYFUNCTION("IFERROR(TEXT((REGEXEXTRACT($C559, J$4)),""00""), ""&lt;&gt;"")"),"&lt;&gt;")</f>
        <v>&lt;&gt;</v>
      </c>
      <c r="K559" s="7" t="str">
        <f ca="1">IFERROR(__xludf.DUMMYFUNCTION("IFERROR(TEXT((REGEXEXTRACT($C559, K$4)),""00""), ""&lt;&gt;"")"),"&lt;&gt;")</f>
        <v>&lt;&gt;</v>
      </c>
      <c r="L559" s="7" t="str">
        <f ca="1">IFERROR(__xludf.DUMMYFUNCTION("IFERROR(TEXT((REGEXEXTRACT($C559, L$4)),""00""), ""&lt;&gt;"")"),"&lt;&gt;")</f>
        <v>&lt;&gt;</v>
      </c>
      <c r="M559" s="7" t="str">
        <f ca="1">IFERROR(__xludf.DUMMYFUNCTION("IFERROR(TEXT((REGEXEXTRACT($C559, M$4)),""00""), ""&lt;&gt;"")"),"&lt;&gt;")</f>
        <v>&lt;&gt;</v>
      </c>
      <c r="N559" s="7" t="str">
        <f ca="1">IFERROR(__xludf.DUMMYFUNCTION("IFERROR(TEXT((REGEXEXTRACT($C559, N$4)),""00""), ""&lt;&gt;"")"),"&lt;&gt;")</f>
        <v>&lt;&gt;</v>
      </c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x14ac:dyDescent="0.2">
      <c r="A560" s="7"/>
      <c r="B560" s="8" t="str">
        <f ca="1">IFERROR(__xludf.DUMMYFUNCTION("IFERROR(REGEXEXTRACT($A560, B$4), ""&lt;&gt;"")"),"&lt;&gt;")</f>
        <v>&lt;&gt;</v>
      </c>
      <c r="C560" s="7" t="str">
        <f ca="1">IFERROR(__xludf.DUMMYFUNCTION("IFERROR(REGEXEXTRACT($A560, C$4), ""&lt;&gt;"")"),"&lt;&gt;")</f>
        <v>&lt;&gt;</v>
      </c>
      <c r="D560" s="7"/>
      <c r="E560" s="7" t="str">
        <f ca="1">IFERROR(__xludf.DUMMYFUNCTION("IFERROR(REGEXEXTRACT($C560, E$4), ""&lt;&gt;"")"),"&lt;&gt;")</f>
        <v>&lt;&gt;</v>
      </c>
      <c r="F560" s="7" t="str">
        <f ca="1">IFERROR(__xludf.DUMMYFUNCTION("IFERROR(HEX2DEC(REGEXEXTRACT($C560, F$4)), ""&lt;&gt;"")"),"&lt;&gt;")</f>
        <v>&lt;&gt;</v>
      </c>
      <c r="G560" s="7" t="str">
        <f ca="1">IFERROR(__xludf.DUMMYFUNCTION("IFERROR(HEX2DEC(REGEXEXTRACT($C560, G$4)), ""&lt;&gt;"")"),"&lt;&gt;")</f>
        <v>&lt;&gt;</v>
      </c>
      <c r="H560" s="7"/>
      <c r="I560" s="7" t="str">
        <f ca="1">IFERROR(__xludf.DUMMYFUNCTION("IFERROR(TEXT((REGEXEXTRACT($C560, I$4)),""00""), ""&lt;&gt;"")"),"&lt;&gt;")</f>
        <v>&lt;&gt;</v>
      </c>
      <c r="J560" s="7" t="str">
        <f ca="1">IFERROR(__xludf.DUMMYFUNCTION("IFERROR(TEXT((REGEXEXTRACT($C560, J$4)),""00""), ""&lt;&gt;"")"),"&lt;&gt;")</f>
        <v>&lt;&gt;</v>
      </c>
      <c r="K560" s="7" t="str">
        <f ca="1">IFERROR(__xludf.DUMMYFUNCTION("IFERROR(TEXT((REGEXEXTRACT($C560, K$4)),""00""), ""&lt;&gt;"")"),"&lt;&gt;")</f>
        <v>&lt;&gt;</v>
      </c>
      <c r="L560" s="7" t="str">
        <f ca="1">IFERROR(__xludf.DUMMYFUNCTION("IFERROR(TEXT((REGEXEXTRACT($C560, L$4)),""00""), ""&lt;&gt;"")"),"&lt;&gt;")</f>
        <v>&lt;&gt;</v>
      </c>
      <c r="M560" s="7" t="str">
        <f ca="1">IFERROR(__xludf.DUMMYFUNCTION("IFERROR(TEXT((REGEXEXTRACT($C560, M$4)),""00""), ""&lt;&gt;"")"),"&lt;&gt;")</f>
        <v>&lt;&gt;</v>
      </c>
      <c r="N560" s="7" t="str">
        <f ca="1">IFERROR(__xludf.DUMMYFUNCTION("IFERROR(TEXT((REGEXEXTRACT($C560, N$4)),""00""), ""&lt;&gt;"")"),"&lt;&gt;")</f>
        <v>&lt;&gt;</v>
      </c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x14ac:dyDescent="0.2">
      <c r="A561" s="7"/>
      <c r="B561" s="8" t="str">
        <f ca="1">IFERROR(__xludf.DUMMYFUNCTION("IFERROR(REGEXEXTRACT($A561, B$4), ""&lt;&gt;"")"),"&lt;&gt;")</f>
        <v>&lt;&gt;</v>
      </c>
      <c r="C561" s="7" t="str">
        <f ca="1">IFERROR(__xludf.DUMMYFUNCTION("IFERROR(REGEXEXTRACT($A561, C$4), ""&lt;&gt;"")"),"&lt;&gt;")</f>
        <v>&lt;&gt;</v>
      </c>
      <c r="D561" s="7"/>
      <c r="E561" s="7" t="str">
        <f ca="1">IFERROR(__xludf.DUMMYFUNCTION("IFERROR(REGEXEXTRACT($C561, E$4), ""&lt;&gt;"")"),"&lt;&gt;")</f>
        <v>&lt;&gt;</v>
      </c>
      <c r="F561" s="7" t="str">
        <f ca="1">IFERROR(__xludf.DUMMYFUNCTION("IFERROR(HEX2DEC(REGEXEXTRACT($C561, F$4)), ""&lt;&gt;"")"),"&lt;&gt;")</f>
        <v>&lt;&gt;</v>
      </c>
      <c r="G561" s="7" t="str">
        <f ca="1">IFERROR(__xludf.DUMMYFUNCTION("IFERROR(HEX2DEC(REGEXEXTRACT($C561, G$4)), ""&lt;&gt;"")"),"&lt;&gt;")</f>
        <v>&lt;&gt;</v>
      </c>
      <c r="H561" s="7"/>
      <c r="I561" s="7" t="str">
        <f ca="1">IFERROR(__xludf.DUMMYFUNCTION("IFERROR(TEXT((REGEXEXTRACT($C561, I$4)),""00""), ""&lt;&gt;"")"),"&lt;&gt;")</f>
        <v>&lt;&gt;</v>
      </c>
      <c r="J561" s="7" t="str">
        <f ca="1">IFERROR(__xludf.DUMMYFUNCTION("IFERROR(TEXT((REGEXEXTRACT($C561, J$4)),""00""), ""&lt;&gt;"")"),"&lt;&gt;")</f>
        <v>&lt;&gt;</v>
      </c>
      <c r="K561" s="7" t="str">
        <f ca="1">IFERROR(__xludf.DUMMYFUNCTION("IFERROR(TEXT((REGEXEXTRACT($C561, K$4)),""00""), ""&lt;&gt;"")"),"&lt;&gt;")</f>
        <v>&lt;&gt;</v>
      </c>
      <c r="L561" s="7" t="str">
        <f ca="1">IFERROR(__xludf.DUMMYFUNCTION("IFERROR(TEXT((REGEXEXTRACT($C561, L$4)),""00""), ""&lt;&gt;"")"),"&lt;&gt;")</f>
        <v>&lt;&gt;</v>
      </c>
      <c r="M561" s="7" t="str">
        <f ca="1">IFERROR(__xludf.DUMMYFUNCTION("IFERROR(TEXT((REGEXEXTRACT($C561, M$4)),""00""), ""&lt;&gt;"")"),"&lt;&gt;")</f>
        <v>&lt;&gt;</v>
      </c>
      <c r="N561" s="7" t="str">
        <f ca="1">IFERROR(__xludf.DUMMYFUNCTION("IFERROR(TEXT((REGEXEXTRACT($C561, N$4)),""00""), ""&lt;&gt;"")"),"&lt;&gt;")</f>
        <v>&lt;&gt;</v>
      </c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x14ac:dyDescent="0.2">
      <c r="A562" s="7"/>
      <c r="B562" s="8" t="str">
        <f ca="1">IFERROR(__xludf.DUMMYFUNCTION("IFERROR(REGEXEXTRACT($A562, B$4), ""&lt;&gt;"")"),"&lt;&gt;")</f>
        <v>&lt;&gt;</v>
      </c>
      <c r="C562" s="7" t="str">
        <f ca="1">IFERROR(__xludf.DUMMYFUNCTION("IFERROR(REGEXEXTRACT($A562, C$4), ""&lt;&gt;"")"),"&lt;&gt;")</f>
        <v>&lt;&gt;</v>
      </c>
      <c r="D562" s="7"/>
      <c r="E562" s="7" t="str">
        <f ca="1">IFERROR(__xludf.DUMMYFUNCTION("IFERROR(REGEXEXTRACT($C562, E$4), ""&lt;&gt;"")"),"&lt;&gt;")</f>
        <v>&lt;&gt;</v>
      </c>
      <c r="F562" s="7" t="str">
        <f ca="1">IFERROR(__xludf.DUMMYFUNCTION("IFERROR(HEX2DEC(REGEXEXTRACT($C562, F$4)), ""&lt;&gt;"")"),"&lt;&gt;")</f>
        <v>&lt;&gt;</v>
      </c>
      <c r="G562" s="7" t="str">
        <f ca="1">IFERROR(__xludf.DUMMYFUNCTION("IFERROR(HEX2DEC(REGEXEXTRACT($C562, G$4)), ""&lt;&gt;"")"),"&lt;&gt;")</f>
        <v>&lt;&gt;</v>
      </c>
      <c r="H562" s="7"/>
      <c r="I562" s="7" t="str">
        <f ca="1">IFERROR(__xludf.DUMMYFUNCTION("IFERROR(TEXT((REGEXEXTRACT($C562, I$4)),""00""), ""&lt;&gt;"")"),"&lt;&gt;")</f>
        <v>&lt;&gt;</v>
      </c>
      <c r="J562" s="7" t="str">
        <f ca="1">IFERROR(__xludf.DUMMYFUNCTION("IFERROR(TEXT((REGEXEXTRACT($C562, J$4)),""00""), ""&lt;&gt;"")"),"&lt;&gt;")</f>
        <v>&lt;&gt;</v>
      </c>
      <c r="K562" s="7" t="str">
        <f ca="1">IFERROR(__xludf.DUMMYFUNCTION("IFERROR(TEXT((REGEXEXTRACT($C562, K$4)),""00""), ""&lt;&gt;"")"),"&lt;&gt;")</f>
        <v>&lt;&gt;</v>
      </c>
      <c r="L562" s="7" t="str">
        <f ca="1">IFERROR(__xludf.DUMMYFUNCTION("IFERROR(TEXT((REGEXEXTRACT($C562, L$4)),""00""), ""&lt;&gt;"")"),"&lt;&gt;")</f>
        <v>&lt;&gt;</v>
      </c>
      <c r="M562" s="7" t="str">
        <f ca="1">IFERROR(__xludf.DUMMYFUNCTION("IFERROR(TEXT((REGEXEXTRACT($C562, M$4)),""00""), ""&lt;&gt;"")"),"&lt;&gt;")</f>
        <v>&lt;&gt;</v>
      </c>
      <c r="N562" s="7" t="str">
        <f ca="1">IFERROR(__xludf.DUMMYFUNCTION("IFERROR(TEXT((REGEXEXTRACT($C562, N$4)),""00""), ""&lt;&gt;"")"),"&lt;&gt;")</f>
        <v>&lt;&gt;</v>
      </c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x14ac:dyDescent="0.2">
      <c r="A563" s="7"/>
      <c r="B563" s="8" t="str">
        <f ca="1">IFERROR(__xludf.DUMMYFUNCTION("IFERROR(REGEXEXTRACT($A563, B$4), ""&lt;&gt;"")"),"&lt;&gt;")</f>
        <v>&lt;&gt;</v>
      </c>
      <c r="C563" s="7" t="str">
        <f ca="1">IFERROR(__xludf.DUMMYFUNCTION("IFERROR(REGEXEXTRACT($A563, C$4), ""&lt;&gt;"")"),"&lt;&gt;")</f>
        <v>&lt;&gt;</v>
      </c>
      <c r="D563" s="7"/>
      <c r="E563" s="7" t="str">
        <f ca="1">IFERROR(__xludf.DUMMYFUNCTION("IFERROR(REGEXEXTRACT($C563, E$4), ""&lt;&gt;"")"),"&lt;&gt;")</f>
        <v>&lt;&gt;</v>
      </c>
      <c r="F563" s="7" t="str">
        <f ca="1">IFERROR(__xludf.DUMMYFUNCTION("IFERROR(HEX2DEC(REGEXEXTRACT($C563, F$4)), ""&lt;&gt;"")"),"&lt;&gt;")</f>
        <v>&lt;&gt;</v>
      </c>
      <c r="G563" s="7" t="str">
        <f ca="1">IFERROR(__xludf.DUMMYFUNCTION("IFERROR(HEX2DEC(REGEXEXTRACT($C563, G$4)), ""&lt;&gt;"")"),"&lt;&gt;")</f>
        <v>&lt;&gt;</v>
      </c>
      <c r="H563" s="7"/>
      <c r="I563" s="7" t="str">
        <f ca="1">IFERROR(__xludf.DUMMYFUNCTION("IFERROR(TEXT((REGEXEXTRACT($C563, I$4)),""00""), ""&lt;&gt;"")"),"&lt;&gt;")</f>
        <v>&lt;&gt;</v>
      </c>
      <c r="J563" s="7" t="str">
        <f ca="1">IFERROR(__xludf.DUMMYFUNCTION("IFERROR(TEXT((REGEXEXTRACT($C563, J$4)),""00""), ""&lt;&gt;"")"),"&lt;&gt;")</f>
        <v>&lt;&gt;</v>
      </c>
      <c r="K563" s="7" t="str">
        <f ca="1">IFERROR(__xludf.DUMMYFUNCTION("IFERROR(TEXT((REGEXEXTRACT($C563, K$4)),""00""), ""&lt;&gt;"")"),"&lt;&gt;")</f>
        <v>&lt;&gt;</v>
      </c>
      <c r="L563" s="7" t="str">
        <f ca="1">IFERROR(__xludf.DUMMYFUNCTION("IFERROR(TEXT((REGEXEXTRACT($C563, L$4)),""00""), ""&lt;&gt;"")"),"&lt;&gt;")</f>
        <v>&lt;&gt;</v>
      </c>
      <c r="M563" s="7" t="str">
        <f ca="1">IFERROR(__xludf.DUMMYFUNCTION("IFERROR(TEXT((REGEXEXTRACT($C563, M$4)),""00""), ""&lt;&gt;"")"),"&lt;&gt;")</f>
        <v>&lt;&gt;</v>
      </c>
      <c r="N563" s="7" t="str">
        <f ca="1">IFERROR(__xludf.DUMMYFUNCTION("IFERROR(TEXT((REGEXEXTRACT($C563, N$4)),""00""), ""&lt;&gt;"")"),"&lt;&gt;")</f>
        <v>&lt;&gt;</v>
      </c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x14ac:dyDescent="0.2">
      <c r="A564" s="7"/>
      <c r="B564" s="8" t="str">
        <f ca="1">IFERROR(__xludf.DUMMYFUNCTION("IFERROR(REGEXEXTRACT($A564, B$4), ""&lt;&gt;"")"),"&lt;&gt;")</f>
        <v>&lt;&gt;</v>
      </c>
      <c r="C564" s="7" t="str">
        <f ca="1">IFERROR(__xludf.DUMMYFUNCTION("IFERROR(REGEXEXTRACT($A564, C$4), ""&lt;&gt;"")"),"&lt;&gt;")</f>
        <v>&lt;&gt;</v>
      </c>
      <c r="D564" s="7"/>
      <c r="E564" s="7" t="str">
        <f ca="1">IFERROR(__xludf.DUMMYFUNCTION("IFERROR(REGEXEXTRACT($C564, E$4), ""&lt;&gt;"")"),"&lt;&gt;")</f>
        <v>&lt;&gt;</v>
      </c>
      <c r="F564" s="7" t="str">
        <f ca="1">IFERROR(__xludf.DUMMYFUNCTION("IFERROR(HEX2DEC(REGEXEXTRACT($C564, F$4)), ""&lt;&gt;"")"),"&lt;&gt;")</f>
        <v>&lt;&gt;</v>
      </c>
      <c r="G564" s="7" t="str">
        <f ca="1">IFERROR(__xludf.DUMMYFUNCTION("IFERROR(HEX2DEC(REGEXEXTRACT($C564, G$4)), ""&lt;&gt;"")"),"&lt;&gt;")</f>
        <v>&lt;&gt;</v>
      </c>
      <c r="H564" s="7"/>
      <c r="I564" s="7" t="str">
        <f ca="1">IFERROR(__xludf.DUMMYFUNCTION("IFERROR(TEXT((REGEXEXTRACT($C564, I$4)),""00""), ""&lt;&gt;"")"),"&lt;&gt;")</f>
        <v>&lt;&gt;</v>
      </c>
      <c r="J564" s="7" t="str">
        <f ca="1">IFERROR(__xludf.DUMMYFUNCTION("IFERROR(TEXT((REGEXEXTRACT($C564, J$4)),""00""), ""&lt;&gt;"")"),"&lt;&gt;")</f>
        <v>&lt;&gt;</v>
      </c>
      <c r="K564" s="7" t="str">
        <f ca="1">IFERROR(__xludf.DUMMYFUNCTION("IFERROR(TEXT((REGEXEXTRACT($C564, K$4)),""00""), ""&lt;&gt;"")"),"&lt;&gt;")</f>
        <v>&lt;&gt;</v>
      </c>
      <c r="L564" s="7" t="str">
        <f ca="1">IFERROR(__xludf.DUMMYFUNCTION("IFERROR(TEXT((REGEXEXTRACT($C564, L$4)),""00""), ""&lt;&gt;"")"),"&lt;&gt;")</f>
        <v>&lt;&gt;</v>
      </c>
      <c r="M564" s="7" t="str">
        <f ca="1">IFERROR(__xludf.DUMMYFUNCTION("IFERROR(TEXT((REGEXEXTRACT($C564, M$4)),""00""), ""&lt;&gt;"")"),"&lt;&gt;")</f>
        <v>&lt;&gt;</v>
      </c>
      <c r="N564" s="7" t="str">
        <f ca="1">IFERROR(__xludf.DUMMYFUNCTION("IFERROR(TEXT((REGEXEXTRACT($C564, N$4)),""00""), ""&lt;&gt;"")"),"&lt;&gt;")</f>
        <v>&lt;&gt;</v>
      </c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x14ac:dyDescent="0.2">
      <c r="A565" s="7"/>
      <c r="B565" s="8" t="str">
        <f ca="1">IFERROR(__xludf.DUMMYFUNCTION("IFERROR(REGEXEXTRACT($A565, B$4), ""&lt;&gt;"")"),"&lt;&gt;")</f>
        <v>&lt;&gt;</v>
      </c>
      <c r="C565" s="7" t="str">
        <f ca="1">IFERROR(__xludf.DUMMYFUNCTION("IFERROR(REGEXEXTRACT($A565, C$4), ""&lt;&gt;"")"),"&lt;&gt;")</f>
        <v>&lt;&gt;</v>
      </c>
      <c r="D565" s="7"/>
      <c r="E565" s="7" t="str">
        <f ca="1">IFERROR(__xludf.DUMMYFUNCTION("IFERROR(REGEXEXTRACT($C565, E$4), ""&lt;&gt;"")"),"&lt;&gt;")</f>
        <v>&lt;&gt;</v>
      </c>
      <c r="F565" s="7" t="str">
        <f ca="1">IFERROR(__xludf.DUMMYFUNCTION("IFERROR(HEX2DEC(REGEXEXTRACT($C565, F$4)), ""&lt;&gt;"")"),"&lt;&gt;")</f>
        <v>&lt;&gt;</v>
      </c>
      <c r="G565" s="7" t="str">
        <f ca="1">IFERROR(__xludf.DUMMYFUNCTION("IFERROR(HEX2DEC(REGEXEXTRACT($C565, G$4)), ""&lt;&gt;"")"),"&lt;&gt;")</f>
        <v>&lt;&gt;</v>
      </c>
      <c r="H565" s="7"/>
      <c r="I565" s="7" t="str">
        <f ca="1">IFERROR(__xludf.DUMMYFUNCTION("IFERROR(TEXT((REGEXEXTRACT($C565, I$4)),""00""), ""&lt;&gt;"")"),"&lt;&gt;")</f>
        <v>&lt;&gt;</v>
      </c>
      <c r="J565" s="7" t="str">
        <f ca="1">IFERROR(__xludf.DUMMYFUNCTION("IFERROR(TEXT((REGEXEXTRACT($C565, J$4)),""00""), ""&lt;&gt;"")"),"&lt;&gt;")</f>
        <v>&lt;&gt;</v>
      </c>
      <c r="K565" s="7" t="str">
        <f ca="1">IFERROR(__xludf.DUMMYFUNCTION("IFERROR(TEXT((REGEXEXTRACT($C565, K$4)),""00""), ""&lt;&gt;"")"),"&lt;&gt;")</f>
        <v>&lt;&gt;</v>
      </c>
      <c r="L565" s="7" t="str">
        <f ca="1">IFERROR(__xludf.DUMMYFUNCTION("IFERROR(TEXT((REGEXEXTRACT($C565, L$4)),""00""), ""&lt;&gt;"")"),"&lt;&gt;")</f>
        <v>&lt;&gt;</v>
      </c>
      <c r="M565" s="7" t="str">
        <f ca="1">IFERROR(__xludf.DUMMYFUNCTION("IFERROR(TEXT((REGEXEXTRACT($C565, M$4)),""00""), ""&lt;&gt;"")"),"&lt;&gt;")</f>
        <v>&lt;&gt;</v>
      </c>
      <c r="N565" s="7" t="str">
        <f ca="1">IFERROR(__xludf.DUMMYFUNCTION("IFERROR(TEXT((REGEXEXTRACT($C565, N$4)),""00""), ""&lt;&gt;"")"),"&lt;&gt;")</f>
        <v>&lt;&gt;</v>
      </c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x14ac:dyDescent="0.2">
      <c r="A566" s="7"/>
      <c r="B566" s="8" t="str">
        <f ca="1">IFERROR(__xludf.DUMMYFUNCTION("IFERROR(REGEXEXTRACT($A566, B$4), ""&lt;&gt;"")"),"&lt;&gt;")</f>
        <v>&lt;&gt;</v>
      </c>
      <c r="C566" s="7" t="str">
        <f ca="1">IFERROR(__xludf.DUMMYFUNCTION("IFERROR(REGEXEXTRACT($A566, C$4), ""&lt;&gt;"")"),"&lt;&gt;")</f>
        <v>&lt;&gt;</v>
      </c>
      <c r="D566" s="7"/>
      <c r="E566" s="7" t="str">
        <f ca="1">IFERROR(__xludf.DUMMYFUNCTION("IFERROR(REGEXEXTRACT($C566, E$4), ""&lt;&gt;"")"),"&lt;&gt;")</f>
        <v>&lt;&gt;</v>
      </c>
      <c r="F566" s="7" t="str">
        <f ca="1">IFERROR(__xludf.DUMMYFUNCTION("IFERROR(HEX2DEC(REGEXEXTRACT($C566, F$4)), ""&lt;&gt;"")"),"&lt;&gt;")</f>
        <v>&lt;&gt;</v>
      </c>
      <c r="G566" s="7" t="str">
        <f ca="1">IFERROR(__xludf.DUMMYFUNCTION("IFERROR(HEX2DEC(REGEXEXTRACT($C566, G$4)), ""&lt;&gt;"")"),"&lt;&gt;")</f>
        <v>&lt;&gt;</v>
      </c>
      <c r="H566" s="7"/>
      <c r="I566" s="7" t="str">
        <f ca="1">IFERROR(__xludf.DUMMYFUNCTION("IFERROR(TEXT((REGEXEXTRACT($C566, I$4)),""00""), ""&lt;&gt;"")"),"&lt;&gt;")</f>
        <v>&lt;&gt;</v>
      </c>
      <c r="J566" s="7" t="str">
        <f ca="1">IFERROR(__xludf.DUMMYFUNCTION("IFERROR(TEXT((REGEXEXTRACT($C566, J$4)),""00""), ""&lt;&gt;"")"),"&lt;&gt;")</f>
        <v>&lt;&gt;</v>
      </c>
      <c r="K566" s="7" t="str">
        <f ca="1">IFERROR(__xludf.DUMMYFUNCTION("IFERROR(TEXT((REGEXEXTRACT($C566, K$4)),""00""), ""&lt;&gt;"")"),"&lt;&gt;")</f>
        <v>&lt;&gt;</v>
      </c>
      <c r="L566" s="7" t="str">
        <f ca="1">IFERROR(__xludf.DUMMYFUNCTION("IFERROR(TEXT((REGEXEXTRACT($C566, L$4)),""00""), ""&lt;&gt;"")"),"&lt;&gt;")</f>
        <v>&lt;&gt;</v>
      </c>
      <c r="M566" s="7" t="str">
        <f ca="1">IFERROR(__xludf.DUMMYFUNCTION("IFERROR(TEXT((REGEXEXTRACT($C566, M$4)),""00""), ""&lt;&gt;"")"),"&lt;&gt;")</f>
        <v>&lt;&gt;</v>
      </c>
      <c r="N566" s="7" t="str">
        <f ca="1">IFERROR(__xludf.DUMMYFUNCTION("IFERROR(TEXT((REGEXEXTRACT($C566, N$4)),""00""), ""&lt;&gt;"")"),"&lt;&gt;")</f>
        <v>&lt;&gt;</v>
      </c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x14ac:dyDescent="0.2">
      <c r="A567" s="7"/>
      <c r="B567" s="8" t="str">
        <f ca="1">IFERROR(__xludf.DUMMYFUNCTION("IFERROR(REGEXEXTRACT($A567, B$4), ""&lt;&gt;"")"),"&lt;&gt;")</f>
        <v>&lt;&gt;</v>
      </c>
      <c r="C567" s="7" t="str">
        <f ca="1">IFERROR(__xludf.DUMMYFUNCTION("IFERROR(REGEXEXTRACT($A567, C$4), ""&lt;&gt;"")"),"&lt;&gt;")</f>
        <v>&lt;&gt;</v>
      </c>
      <c r="D567" s="7"/>
      <c r="E567" s="7" t="str">
        <f ca="1">IFERROR(__xludf.DUMMYFUNCTION("IFERROR(REGEXEXTRACT($C567, E$4), ""&lt;&gt;"")"),"&lt;&gt;")</f>
        <v>&lt;&gt;</v>
      </c>
      <c r="F567" s="7" t="str">
        <f ca="1">IFERROR(__xludf.DUMMYFUNCTION("IFERROR(HEX2DEC(REGEXEXTRACT($C567, F$4)), ""&lt;&gt;"")"),"&lt;&gt;")</f>
        <v>&lt;&gt;</v>
      </c>
      <c r="G567" s="7" t="str">
        <f ca="1">IFERROR(__xludf.DUMMYFUNCTION("IFERROR(HEX2DEC(REGEXEXTRACT($C567, G$4)), ""&lt;&gt;"")"),"&lt;&gt;")</f>
        <v>&lt;&gt;</v>
      </c>
      <c r="H567" s="7"/>
      <c r="I567" s="7" t="str">
        <f ca="1">IFERROR(__xludf.DUMMYFUNCTION("IFERROR(TEXT((REGEXEXTRACT($C567, I$4)),""00""), ""&lt;&gt;"")"),"&lt;&gt;")</f>
        <v>&lt;&gt;</v>
      </c>
      <c r="J567" s="7" t="str">
        <f ca="1">IFERROR(__xludf.DUMMYFUNCTION("IFERROR(TEXT((REGEXEXTRACT($C567, J$4)),""00""), ""&lt;&gt;"")"),"&lt;&gt;")</f>
        <v>&lt;&gt;</v>
      </c>
      <c r="K567" s="7" t="str">
        <f ca="1">IFERROR(__xludf.DUMMYFUNCTION("IFERROR(TEXT((REGEXEXTRACT($C567, K$4)),""00""), ""&lt;&gt;"")"),"&lt;&gt;")</f>
        <v>&lt;&gt;</v>
      </c>
      <c r="L567" s="7" t="str">
        <f ca="1">IFERROR(__xludf.DUMMYFUNCTION("IFERROR(TEXT((REGEXEXTRACT($C567, L$4)),""00""), ""&lt;&gt;"")"),"&lt;&gt;")</f>
        <v>&lt;&gt;</v>
      </c>
      <c r="M567" s="7" t="str">
        <f ca="1">IFERROR(__xludf.DUMMYFUNCTION("IFERROR(TEXT((REGEXEXTRACT($C567, M$4)),""00""), ""&lt;&gt;"")"),"&lt;&gt;")</f>
        <v>&lt;&gt;</v>
      </c>
      <c r="N567" s="7" t="str">
        <f ca="1">IFERROR(__xludf.DUMMYFUNCTION("IFERROR(TEXT((REGEXEXTRACT($C567, N$4)),""00""), ""&lt;&gt;"")"),"&lt;&gt;")</f>
        <v>&lt;&gt;</v>
      </c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x14ac:dyDescent="0.2">
      <c r="A568" s="7"/>
      <c r="B568" s="8" t="str">
        <f ca="1">IFERROR(__xludf.DUMMYFUNCTION("IFERROR(REGEXEXTRACT($A568, B$4), ""&lt;&gt;"")"),"&lt;&gt;")</f>
        <v>&lt;&gt;</v>
      </c>
      <c r="C568" s="7" t="str">
        <f ca="1">IFERROR(__xludf.DUMMYFUNCTION("IFERROR(REGEXEXTRACT($A568, C$4), ""&lt;&gt;"")"),"&lt;&gt;")</f>
        <v>&lt;&gt;</v>
      </c>
      <c r="D568" s="7"/>
      <c r="E568" s="7" t="str">
        <f ca="1">IFERROR(__xludf.DUMMYFUNCTION("IFERROR(REGEXEXTRACT($C568, E$4), ""&lt;&gt;"")"),"&lt;&gt;")</f>
        <v>&lt;&gt;</v>
      </c>
      <c r="F568" s="7" t="str">
        <f ca="1">IFERROR(__xludf.DUMMYFUNCTION("IFERROR(HEX2DEC(REGEXEXTRACT($C568, F$4)), ""&lt;&gt;"")"),"&lt;&gt;")</f>
        <v>&lt;&gt;</v>
      </c>
      <c r="G568" s="7" t="str">
        <f ca="1">IFERROR(__xludf.DUMMYFUNCTION("IFERROR(HEX2DEC(REGEXEXTRACT($C568, G$4)), ""&lt;&gt;"")"),"&lt;&gt;")</f>
        <v>&lt;&gt;</v>
      </c>
      <c r="H568" s="7"/>
      <c r="I568" s="7" t="str">
        <f ca="1">IFERROR(__xludf.DUMMYFUNCTION("IFERROR(TEXT((REGEXEXTRACT($C568, I$4)),""00""), ""&lt;&gt;"")"),"&lt;&gt;")</f>
        <v>&lt;&gt;</v>
      </c>
      <c r="J568" s="7" t="str">
        <f ca="1">IFERROR(__xludf.DUMMYFUNCTION("IFERROR(TEXT((REGEXEXTRACT($C568, J$4)),""00""), ""&lt;&gt;"")"),"&lt;&gt;")</f>
        <v>&lt;&gt;</v>
      </c>
      <c r="K568" s="7" t="str">
        <f ca="1">IFERROR(__xludf.DUMMYFUNCTION("IFERROR(TEXT((REGEXEXTRACT($C568, K$4)),""00""), ""&lt;&gt;"")"),"&lt;&gt;")</f>
        <v>&lt;&gt;</v>
      </c>
      <c r="L568" s="7" t="str">
        <f ca="1">IFERROR(__xludf.DUMMYFUNCTION("IFERROR(TEXT((REGEXEXTRACT($C568, L$4)),""00""), ""&lt;&gt;"")"),"&lt;&gt;")</f>
        <v>&lt;&gt;</v>
      </c>
      <c r="M568" s="7" t="str">
        <f ca="1">IFERROR(__xludf.DUMMYFUNCTION("IFERROR(TEXT((REGEXEXTRACT($C568, M$4)),""00""), ""&lt;&gt;"")"),"&lt;&gt;")</f>
        <v>&lt;&gt;</v>
      </c>
      <c r="N568" s="7" t="str">
        <f ca="1">IFERROR(__xludf.DUMMYFUNCTION("IFERROR(TEXT((REGEXEXTRACT($C568, N$4)),""00""), ""&lt;&gt;"")"),"&lt;&gt;")</f>
        <v>&lt;&gt;</v>
      </c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x14ac:dyDescent="0.2">
      <c r="A569" s="7"/>
      <c r="B569" s="8" t="str">
        <f ca="1">IFERROR(__xludf.DUMMYFUNCTION("IFERROR(REGEXEXTRACT($A569, B$4), ""&lt;&gt;"")"),"&lt;&gt;")</f>
        <v>&lt;&gt;</v>
      </c>
      <c r="C569" s="7" t="str">
        <f ca="1">IFERROR(__xludf.DUMMYFUNCTION("IFERROR(REGEXEXTRACT($A569, C$4), ""&lt;&gt;"")"),"&lt;&gt;")</f>
        <v>&lt;&gt;</v>
      </c>
      <c r="D569" s="7"/>
      <c r="E569" s="7" t="str">
        <f ca="1">IFERROR(__xludf.DUMMYFUNCTION("IFERROR(REGEXEXTRACT($C569, E$4), ""&lt;&gt;"")"),"&lt;&gt;")</f>
        <v>&lt;&gt;</v>
      </c>
      <c r="F569" s="7" t="str">
        <f ca="1">IFERROR(__xludf.DUMMYFUNCTION("IFERROR(HEX2DEC(REGEXEXTRACT($C569, F$4)), ""&lt;&gt;"")"),"&lt;&gt;")</f>
        <v>&lt;&gt;</v>
      </c>
      <c r="G569" s="7" t="str">
        <f ca="1">IFERROR(__xludf.DUMMYFUNCTION("IFERROR(HEX2DEC(REGEXEXTRACT($C569, G$4)), ""&lt;&gt;"")"),"&lt;&gt;")</f>
        <v>&lt;&gt;</v>
      </c>
      <c r="H569" s="7"/>
      <c r="I569" s="7" t="str">
        <f ca="1">IFERROR(__xludf.DUMMYFUNCTION("IFERROR(TEXT((REGEXEXTRACT($C569, I$4)),""00""), ""&lt;&gt;"")"),"&lt;&gt;")</f>
        <v>&lt;&gt;</v>
      </c>
      <c r="J569" s="7" t="str">
        <f ca="1">IFERROR(__xludf.DUMMYFUNCTION("IFERROR(TEXT((REGEXEXTRACT($C569, J$4)),""00""), ""&lt;&gt;"")"),"&lt;&gt;")</f>
        <v>&lt;&gt;</v>
      </c>
      <c r="K569" s="7" t="str">
        <f ca="1">IFERROR(__xludf.DUMMYFUNCTION("IFERROR(TEXT((REGEXEXTRACT($C569, K$4)),""00""), ""&lt;&gt;"")"),"&lt;&gt;")</f>
        <v>&lt;&gt;</v>
      </c>
      <c r="L569" s="7" t="str">
        <f ca="1">IFERROR(__xludf.DUMMYFUNCTION("IFERROR(TEXT((REGEXEXTRACT($C569, L$4)),""00""), ""&lt;&gt;"")"),"&lt;&gt;")</f>
        <v>&lt;&gt;</v>
      </c>
      <c r="M569" s="7" t="str">
        <f ca="1">IFERROR(__xludf.DUMMYFUNCTION("IFERROR(TEXT((REGEXEXTRACT($C569, M$4)),""00""), ""&lt;&gt;"")"),"&lt;&gt;")</f>
        <v>&lt;&gt;</v>
      </c>
      <c r="N569" s="7" t="str">
        <f ca="1">IFERROR(__xludf.DUMMYFUNCTION("IFERROR(TEXT((REGEXEXTRACT($C569, N$4)),""00""), ""&lt;&gt;"")"),"&lt;&gt;")</f>
        <v>&lt;&gt;</v>
      </c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x14ac:dyDescent="0.2">
      <c r="A570" s="7"/>
      <c r="B570" s="8" t="str">
        <f ca="1">IFERROR(__xludf.DUMMYFUNCTION("IFERROR(REGEXEXTRACT($A570, B$4), ""&lt;&gt;"")"),"&lt;&gt;")</f>
        <v>&lt;&gt;</v>
      </c>
      <c r="C570" s="7" t="str">
        <f ca="1">IFERROR(__xludf.DUMMYFUNCTION("IFERROR(REGEXEXTRACT($A570, C$4), ""&lt;&gt;"")"),"&lt;&gt;")</f>
        <v>&lt;&gt;</v>
      </c>
      <c r="D570" s="7"/>
      <c r="E570" s="7" t="str">
        <f ca="1">IFERROR(__xludf.DUMMYFUNCTION("IFERROR(REGEXEXTRACT($C570, E$4), ""&lt;&gt;"")"),"&lt;&gt;")</f>
        <v>&lt;&gt;</v>
      </c>
      <c r="F570" s="7" t="str">
        <f ca="1">IFERROR(__xludf.DUMMYFUNCTION("IFERROR(HEX2DEC(REGEXEXTRACT($C570, F$4)), ""&lt;&gt;"")"),"&lt;&gt;")</f>
        <v>&lt;&gt;</v>
      </c>
      <c r="G570" s="7" t="str">
        <f ca="1">IFERROR(__xludf.DUMMYFUNCTION("IFERROR(HEX2DEC(REGEXEXTRACT($C570, G$4)), ""&lt;&gt;"")"),"&lt;&gt;")</f>
        <v>&lt;&gt;</v>
      </c>
      <c r="H570" s="7"/>
      <c r="I570" s="7" t="str">
        <f ca="1">IFERROR(__xludf.DUMMYFUNCTION("IFERROR(TEXT((REGEXEXTRACT($C570, I$4)),""00""), ""&lt;&gt;"")"),"&lt;&gt;")</f>
        <v>&lt;&gt;</v>
      </c>
      <c r="J570" s="7" t="str">
        <f ca="1">IFERROR(__xludf.DUMMYFUNCTION("IFERROR(TEXT((REGEXEXTRACT($C570, J$4)),""00""), ""&lt;&gt;"")"),"&lt;&gt;")</f>
        <v>&lt;&gt;</v>
      </c>
      <c r="K570" s="7" t="str">
        <f ca="1">IFERROR(__xludf.DUMMYFUNCTION("IFERROR(TEXT((REGEXEXTRACT($C570, K$4)),""00""), ""&lt;&gt;"")"),"&lt;&gt;")</f>
        <v>&lt;&gt;</v>
      </c>
      <c r="L570" s="7" t="str">
        <f ca="1">IFERROR(__xludf.DUMMYFUNCTION("IFERROR(TEXT((REGEXEXTRACT($C570, L$4)),""00""), ""&lt;&gt;"")"),"&lt;&gt;")</f>
        <v>&lt;&gt;</v>
      </c>
      <c r="M570" s="7" t="str">
        <f ca="1">IFERROR(__xludf.DUMMYFUNCTION("IFERROR(TEXT((REGEXEXTRACT($C570, M$4)),""00""), ""&lt;&gt;"")"),"&lt;&gt;")</f>
        <v>&lt;&gt;</v>
      </c>
      <c r="N570" s="7" t="str">
        <f ca="1">IFERROR(__xludf.DUMMYFUNCTION("IFERROR(TEXT((REGEXEXTRACT($C570, N$4)),""00""), ""&lt;&gt;"")"),"&lt;&gt;")</f>
        <v>&lt;&gt;</v>
      </c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x14ac:dyDescent="0.2">
      <c r="A571" s="7"/>
      <c r="B571" s="8" t="str">
        <f ca="1">IFERROR(__xludf.DUMMYFUNCTION("IFERROR(REGEXEXTRACT($A571, B$4), ""&lt;&gt;"")"),"&lt;&gt;")</f>
        <v>&lt;&gt;</v>
      </c>
      <c r="C571" s="7" t="str">
        <f ca="1">IFERROR(__xludf.DUMMYFUNCTION("IFERROR(REGEXEXTRACT($A571, C$4), ""&lt;&gt;"")"),"&lt;&gt;")</f>
        <v>&lt;&gt;</v>
      </c>
      <c r="D571" s="7"/>
      <c r="E571" s="7" t="str">
        <f ca="1">IFERROR(__xludf.DUMMYFUNCTION("IFERROR(REGEXEXTRACT($C571, E$4), ""&lt;&gt;"")"),"&lt;&gt;")</f>
        <v>&lt;&gt;</v>
      </c>
      <c r="F571" s="7" t="str">
        <f ca="1">IFERROR(__xludf.DUMMYFUNCTION("IFERROR(HEX2DEC(REGEXEXTRACT($C571, F$4)), ""&lt;&gt;"")"),"&lt;&gt;")</f>
        <v>&lt;&gt;</v>
      </c>
      <c r="G571" s="7" t="str">
        <f ca="1">IFERROR(__xludf.DUMMYFUNCTION("IFERROR(HEX2DEC(REGEXEXTRACT($C571, G$4)), ""&lt;&gt;"")"),"&lt;&gt;")</f>
        <v>&lt;&gt;</v>
      </c>
      <c r="H571" s="7"/>
      <c r="I571" s="7" t="str">
        <f ca="1">IFERROR(__xludf.DUMMYFUNCTION("IFERROR(TEXT((REGEXEXTRACT($C571, I$4)),""00""), ""&lt;&gt;"")"),"&lt;&gt;")</f>
        <v>&lt;&gt;</v>
      </c>
      <c r="J571" s="7" t="str">
        <f ca="1">IFERROR(__xludf.DUMMYFUNCTION("IFERROR(TEXT((REGEXEXTRACT($C571, J$4)),""00""), ""&lt;&gt;"")"),"&lt;&gt;")</f>
        <v>&lt;&gt;</v>
      </c>
      <c r="K571" s="7" t="str">
        <f ca="1">IFERROR(__xludf.DUMMYFUNCTION("IFERROR(TEXT((REGEXEXTRACT($C571, K$4)),""00""), ""&lt;&gt;"")"),"&lt;&gt;")</f>
        <v>&lt;&gt;</v>
      </c>
      <c r="L571" s="7" t="str">
        <f ca="1">IFERROR(__xludf.DUMMYFUNCTION("IFERROR(TEXT((REGEXEXTRACT($C571, L$4)),""00""), ""&lt;&gt;"")"),"&lt;&gt;")</f>
        <v>&lt;&gt;</v>
      </c>
      <c r="M571" s="7" t="str">
        <f ca="1">IFERROR(__xludf.DUMMYFUNCTION("IFERROR(TEXT((REGEXEXTRACT($C571, M$4)),""00""), ""&lt;&gt;"")"),"&lt;&gt;")</f>
        <v>&lt;&gt;</v>
      </c>
      <c r="N571" s="7" t="str">
        <f ca="1">IFERROR(__xludf.DUMMYFUNCTION("IFERROR(TEXT((REGEXEXTRACT($C571, N$4)),""00""), ""&lt;&gt;"")"),"&lt;&gt;")</f>
        <v>&lt;&gt;</v>
      </c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x14ac:dyDescent="0.2">
      <c r="A572" s="7"/>
      <c r="B572" s="8" t="str">
        <f ca="1">IFERROR(__xludf.DUMMYFUNCTION("IFERROR(REGEXEXTRACT($A572, B$4), ""&lt;&gt;"")"),"&lt;&gt;")</f>
        <v>&lt;&gt;</v>
      </c>
      <c r="C572" s="7" t="str">
        <f ca="1">IFERROR(__xludf.DUMMYFUNCTION("IFERROR(REGEXEXTRACT($A572, C$4), ""&lt;&gt;"")"),"&lt;&gt;")</f>
        <v>&lt;&gt;</v>
      </c>
      <c r="D572" s="7"/>
      <c r="E572" s="7" t="str">
        <f ca="1">IFERROR(__xludf.DUMMYFUNCTION("IFERROR(REGEXEXTRACT($C572, E$4), ""&lt;&gt;"")"),"&lt;&gt;")</f>
        <v>&lt;&gt;</v>
      </c>
      <c r="F572" s="7" t="str">
        <f ca="1">IFERROR(__xludf.DUMMYFUNCTION("IFERROR(HEX2DEC(REGEXEXTRACT($C572, F$4)), ""&lt;&gt;"")"),"&lt;&gt;")</f>
        <v>&lt;&gt;</v>
      </c>
      <c r="G572" s="7" t="str">
        <f ca="1">IFERROR(__xludf.DUMMYFUNCTION("IFERROR(HEX2DEC(REGEXEXTRACT($C572, G$4)), ""&lt;&gt;"")"),"&lt;&gt;")</f>
        <v>&lt;&gt;</v>
      </c>
      <c r="H572" s="7"/>
      <c r="I572" s="7" t="str">
        <f ca="1">IFERROR(__xludf.DUMMYFUNCTION("IFERROR(TEXT((REGEXEXTRACT($C572, I$4)),""00""), ""&lt;&gt;"")"),"&lt;&gt;")</f>
        <v>&lt;&gt;</v>
      </c>
      <c r="J572" s="7" t="str">
        <f ca="1">IFERROR(__xludf.DUMMYFUNCTION("IFERROR(TEXT((REGEXEXTRACT($C572, J$4)),""00""), ""&lt;&gt;"")"),"&lt;&gt;")</f>
        <v>&lt;&gt;</v>
      </c>
      <c r="K572" s="7" t="str">
        <f ca="1">IFERROR(__xludf.DUMMYFUNCTION("IFERROR(TEXT((REGEXEXTRACT($C572, K$4)),""00""), ""&lt;&gt;"")"),"&lt;&gt;")</f>
        <v>&lt;&gt;</v>
      </c>
      <c r="L572" s="7" t="str">
        <f ca="1">IFERROR(__xludf.DUMMYFUNCTION("IFERROR(TEXT((REGEXEXTRACT($C572, L$4)),""00""), ""&lt;&gt;"")"),"&lt;&gt;")</f>
        <v>&lt;&gt;</v>
      </c>
      <c r="M572" s="7" t="str">
        <f ca="1">IFERROR(__xludf.DUMMYFUNCTION("IFERROR(TEXT((REGEXEXTRACT($C572, M$4)),""00""), ""&lt;&gt;"")"),"&lt;&gt;")</f>
        <v>&lt;&gt;</v>
      </c>
      <c r="N572" s="7" t="str">
        <f ca="1">IFERROR(__xludf.DUMMYFUNCTION("IFERROR(TEXT((REGEXEXTRACT($C572, N$4)),""00""), ""&lt;&gt;"")"),"&lt;&gt;")</f>
        <v>&lt;&gt;</v>
      </c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x14ac:dyDescent="0.2">
      <c r="A573" s="7"/>
      <c r="B573" s="8" t="str">
        <f ca="1">IFERROR(__xludf.DUMMYFUNCTION("IFERROR(REGEXEXTRACT($A573, B$4), ""&lt;&gt;"")"),"&lt;&gt;")</f>
        <v>&lt;&gt;</v>
      </c>
      <c r="C573" s="7" t="str">
        <f ca="1">IFERROR(__xludf.DUMMYFUNCTION("IFERROR(REGEXEXTRACT($A573, C$4), ""&lt;&gt;"")"),"&lt;&gt;")</f>
        <v>&lt;&gt;</v>
      </c>
      <c r="D573" s="7"/>
      <c r="E573" s="7" t="str">
        <f ca="1">IFERROR(__xludf.DUMMYFUNCTION("IFERROR(REGEXEXTRACT($C573, E$4), ""&lt;&gt;"")"),"&lt;&gt;")</f>
        <v>&lt;&gt;</v>
      </c>
      <c r="F573" s="7" t="str">
        <f ca="1">IFERROR(__xludf.DUMMYFUNCTION("IFERROR(HEX2DEC(REGEXEXTRACT($C573, F$4)), ""&lt;&gt;"")"),"&lt;&gt;")</f>
        <v>&lt;&gt;</v>
      </c>
      <c r="G573" s="7" t="str">
        <f ca="1">IFERROR(__xludf.DUMMYFUNCTION("IFERROR(HEX2DEC(REGEXEXTRACT($C573, G$4)), ""&lt;&gt;"")"),"&lt;&gt;")</f>
        <v>&lt;&gt;</v>
      </c>
      <c r="H573" s="7"/>
      <c r="I573" s="7" t="str">
        <f ca="1">IFERROR(__xludf.DUMMYFUNCTION("IFERROR(TEXT((REGEXEXTRACT($C573, I$4)),""00""), ""&lt;&gt;"")"),"&lt;&gt;")</f>
        <v>&lt;&gt;</v>
      </c>
      <c r="J573" s="7" t="str">
        <f ca="1">IFERROR(__xludf.DUMMYFUNCTION("IFERROR(TEXT((REGEXEXTRACT($C573, J$4)),""00""), ""&lt;&gt;"")"),"&lt;&gt;")</f>
        <v>&lt;&gt;</v>
      </c>
      <c r="K573" s="7" t="str">
        <f ca="1">IFERROR(__xludf.DUMMYFUNCTION("IFERROR(TEXT((REGEXEXTRACT($C573, K$4)),""00""), ""&lt;&gt;"")"),"&lt;&gt;")</f>
        <v>&lt;&gt;</v>
      </c>
      <c r="L573" s="7" t="str">
        <f ca="1">IFERROR(__xludf.DUMMYFUNCTION("IFERROR(TEXT((REGEXEXTRACT($C573, L$4)),""00""), ""&lt;&gt;"")"),"&lt;&gt;")</f>
        <v>&lt;&gt;</v>
      </c>
      <c r="M573" s="7" t="str">
        <f ca="1">IFERROR(__xludf.DUMMYFUNCTION("IFERROR(TEXT((REGEXEXTRACT($C573, M$4)),""00""), ""&lt;&gt;"")"),"&lt;&gt;")</f>
        <v>&lt;&gt;</v>
      </c>
      <c r="N573" s="7" t="str">
        <f ca="1">IFERROR(__xludf.DUMMYFUNCTION("IFERROR(TEXT((REGEXEXTRACT($C573, N$4)),""00""), ""&lt;&gt;"")"),"&lt;&gt;")</f>
        <v>&lt;&gt;</v>
      </c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x14ac:dyDescent="0.2">
      <c r="A574" s="7"/>
      <c r="B574" s="8" t="str">
        <f ca="1">IFERROR(__xludf.DUMMYFUNCTION("IFERROR(REGEXEXTRACT($A574, B$4), ""&lt;&gt;"")"),"&lt;&gt;")</f>
        <v>&lt;&gt;</v>
      </c>
      <c r="C574" s="7" t="str">
        <f ca="1">IFERROR(__xludf.DUMMYFUNCTION("IFERROR(REGEXEXTRACT($A574, C$4), ""&lt;&gt;"")"),"&lt;&gt;")</f>
        <v>&lt;&gt;</v>
      </c>
      <c r="D574" s="7"/>
      <c r="E574" s="7" t="str">
        <f ca="1">IFERROR(__xludf.DUMMYFUNCTION("IFERROR(REGEXEXTRACT($C574, E$4), ""&lt;&gt;"")"),"&lt;&gt;")</f>
        <v>&lt;&gt;</v>
      </c>
      <c r="F574" s="7" t="str">
        <f ca="1">IFERROR(__xludf.DUMMYFUNCTION("IFERROR(HEX2DEC(REGEXEXTRACT($C574, F$4)), ""&lt;&gt;"")"),"&lt;&gt;")</f>
        <v>&lt;&gt;</v>
      </c>
      <c r="G574" s="7" t="str">
        <f ca="1">IFERROR(__xludf.DUMMYFUNCTION("IFERROR(HEX2DEC(REGEXEXTRACT($C574, G$4)), ""&lt;&gt;"")"),"&lt;&gt;")</f>
        <v>&lt;&gt;</v>
      </c>
      <c r="H574" s="7"/>
      <c r="I574" s="7" t="str">
        <f ca="1">IFERROR(__xludf.DUMMYFUNCTION("IFERROR(TEXT((REGEXEXTRACT($C574, I$4)),""00""), ""&lt;&gt;"")"),"&lt;&gt;")</f>
        <v>&lt;&gt;</v>
      </c>
      <c r="J574" s="7" t="str">
        <f ca="1">IFERROR(__xludf.DUMMYFUNCTION("IFERROR(TEXT((REGEXEXTRACT($C574, J$4)),""00""), ""&lt;&gt;"")"),"&lt;&gt;")</f>
        <v>&lt;&gt;</v>
      </c>
      <c r="K574" s="7" t="str">
        <f ca="1">IFERROR(__xludf.DUMMYFUNCTION("IFERROR(TEXT((REGEXEXTRACT($C574, K$4)),""00""), ""&lt;&gt;"")"),"&lt;&gt;")</f>
        <v>&lt;&gt;</v>
      </c>
      <c r="L574" s="7" t="str">
        <f ca="1">IFERROR(__xludf.DUMMYFUNCTION("IFERROR(TEXT((REGEXEXTRACT($C574, L$4)),""00""), ""&lt;&gt;"")"),"&lt;&gt;")</f>
        <v>&lt;&gt;</v>
      </c>
      <c r="M574" s="7" t="str">
        <f ca="1">IFERROR(__xludf.DUMMYFUNCTION("IFERROR(TEXT((REGEXEXTRACT($C574, M$4)),""00""), ""&lt;&gt;"")"),"&lt;&gt;")</f>
        <v>&lt;&gt;</v>
      </c>
      <c r="N574" s="7" t="str">
        <f ca="1">IFERROR(__xludf.DUMMYFUNCTION("IFERROR(TEXT((REGEXEXTRACT($C574, N$4)),""00""), ""&lt;&gt;"")"),"&lt;&gt;")</f>
        <v>&lt;&gt;</v>
      </c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x14ac:dyDescent="0.2">
      <c r="A575" s="7"/>
      <c r="B575" s="8" t="str">
        <f ca="1">IFERROR(__xludf.DUMMYFUNCTION("IFERROR(REGEXEXTRACT($A575, B$4), ""&lt;&gt;"")"),"&lt;&gt;")</f>
        <v>&lt;&gt;</v>
      </c>
      <c r="C575" s="7" t="str">
        <f ca="1">IFERROR(__xludf.DUMMYFUNCTION("IFERROR(REGEXEXTRACT($A575, C$4), ""&lt;&gt;"")"),"&lt;&gt;")</f>
        <v>&lt;&gt;</v>
      </c>
      <c r="D575" s="7"/>
      <c r="E575" s="7" t="str">
        <f ca="1">IFERROR(__xludf.DUMMYFUNCTION("IFERROR(REGEXEXTRACT($C575, E$4), ""&lt;&gt;"")"),"&lt;&gt;")</f>
        <v>&lt;&gt;</v>
      </c>
      <c r="F575" s="7" t="str">
        <f ca="1">IFERROR(__xludf.DUMMYFUNCTION("IFERROR(HEX2DEC(REGEXEXTRACT($C575, F$4)), ""&lt;&gt;"")"),"&lt;&gt;")</f>
        <v>&lt;&gt;</v>
      </c>
      <c r="G575" s="7" t="str">
        <f ca="1">IFERROR(__xludf.DUMMYFUNCTION("IFERROR(HEX2DEC(REGEXEXTRACT($C575, G$4)), ""&lt;&gt;"")"),"&lt;&gt;")</f>
        <v>&lt;&gt;</v>
      </c>
      <c r="H575" s="7"/>
      <c r="I575" s="7" t="str">
        <f ca="1">IFERROR(__xludf.DUMMYFUNCTION("IFERROR(TEXT((REGEXEXTRACT($C575, I$4)),""00""), ""&lt;&gt;"")"),"&lt;&gt;")</f>
        <v>&lt;&gt;</v>
      </c>
      <c r="J575" s="7" t="str">
        <f ca="1">IFERROR(__xludf.DUMMYFUNCTION("IFERROR(TEXT((REGEXEXTRACT($C575, J$4)),""00""), ""&lt;&gt;"")"),"&lt;&gt;")</f>
        <v>&lt;&gt;</v>
      </c>
      <c r="K575" s="7" t="str">
        <f ca="1">IFERROR(__xludf.DUMMYFUNCTION("IFERROR(TEXT((REGEXEXTRACT($C575, K$4)),""00""), ""&lt;&gt;"")"),"&lt;&gt;")</f>
        <v>&lt;&gt;</v>
      </c>
      <c r="L575" s="7" t="str">
        <f ca="1">IFERROR(__xludf.DUMMYFUNCTION("IFERROR(TEXT((REGEXEXTRACT($C575, L$4)),""00""), ""&lt;&gt;"")"),"&lt;&gt;")</f>
        <v>&lt;&gt;</v>
      </c>
      <c r="M575" s="7" t="str">
        <f ca="1">IFERROR(__xludf.DUMMYFUNCTION("IFERROR(TEXT((REGEXEXTRACT($C575, M$4)),""00""), ""&lt;&gt;"")"),"&lt;&gt;")</f>
        <v>&lt;&gt;</v>
      </c>
      <c r="N575" s="7" t="str">
        <f ca="1">IFERROR(__xludf.DUMMYFUNCTION("IFERROR(TEXT((REGEXEXTRACT($C575, N$4)),""00""), ""&lt;&gt;"")"),"&lt;&gt;")</f>
        <v>&lt;&gt;</v>
      </c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x14ac:dyDescent="0.2">
      <c r="A576" s="7"/>
      <c r="B576" s="8" t="str">
        <f ca="1">IFERROR(__xludf.DUMMYFUNCTION("IFERROR(REGEXEXTRACT($A576, B$4), ""&lt;&gt;"")"),"&lt;&gt;")</f>
        <v>&lt;&gt;</v>
      </c>
      <c r="C576" s="7" t="str">
        <f ca="1">IFERROR(__xludf.DUMMYFUNCTION("IFERROR(REGEXEXTRACT($A576, C$4), ""&lt;&gt;"")"),"&lt;&gt;")</f>
        <v>&lt;&gt;</v>
      </c>
      <c r="D576" s="7"/>
      <c r="E576" s="7" t="str">
        <f ca="1">IFERROR(__xludf.DUMMYFUNCTION("IFERROR(REGEXEXTRACT($C576, E$4), ""&lt;&gt;"")"),"&lt;&gt;")</f>
        <v>&lt;&gt;</v>
      </c>
      <c r="F576" s="7" t="str">
        <f ca="1">IFERROR(__xludf.DUMMYFUNCTION("IFERROR(HEX2DEC(REGEXEXTRACT($C576, F$4)), ""&lt;&gt;"")"),"&lt;&gt;")</f>
        <v>&lt;&gt;</v>
      </c>
      <c r="G576" s="7" t="str">
        <f ca="1">IFERROR(__xludf.DUMMYFUNCTION("IFERROR(HEX2DEC(REGEXEXTRACT($C576, G$4)), ""&lt;&gt;"")"),"&lt;&gt;")</f>
        <v>&lt;&gt;</v>
      </c>
      <c r="H576" s="7"/>
      <c r="I576" s="7" t="str">
        <f ca="1">IFERROR(__xludf.DUMMYFUNCTION("IFERROR(TEXT((REGEXEXTRACT($C576, I$4)),""00""), ""&lt;&gt;"")"),"&lt;&gt;")</f>
        <v>&lt;&gt;</v>
      </c>
      <c r="J576" s="7" t="str">
        <f ca="1">IFERROR(__xludf.DUMMYFUNCTION("IFERROR(TEXT((REGEXEXTRACT($C576, J$4)),""00""), ""&lt;&gt;"")"),"&lt;&gt;")</f>
        <v>&lt;&gt;</v>
      </c>
      <c r="K576" s="7" t="str">
        <f ca="1">IFERROR(__xludf.DUMMYFUNCTION("IFERROR(TEXT((REGEXEXTRACT($C576, K$4)),""00""), ""&lt;&gt;"")"),"&lt;&gt;")</f>
        <v>&lt;&gt;</v>
      </c>
      <c r="L576" s="7" t="str">
        <f ca="1">IFERROR(__xludf.DUMMYFUNCTION("IFERROR(TEXT((REGEXEXTRACT($C576, L$4)),""00""), ""&lt;&gt;"")"),"&lt;&gt;")</f>
        <v>&lt;&gt;</v>
      </c>
      <c r="M576" s="7" t="str">
        <f ca="1">IFERROR(__xludf.DUMMYFUNCTION("IFERROR(TEXT((REGEXEXTRACT($C576, M$4)),""00""), ""&lt;&gt;"")"),"&lt;&gt;")</f>
        <v>&lt;&gt;</v>
      </c>
      <c r="N576" s="7" t="str">
        <f ca="1">IFERROR(__xludf.DUMMYFUNCTION("IFERROR(TEXT((REGEXEXTRACT($C576, N$4)),""00""), ""&lt;&gt;"")"),"&lt;&gt;")</f>
        <v>&lt;&gt;</v>
      </c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x14ac:dyDescent="0.2">
      <c r="A577" s="7"/>
      <c r="B577" s="8" t="str">
        <f ca="1">IFERROR(__xludf.DUMMYFUNCTION("IFERROR(REGEXEXTRACT($A577, B$4), ""&lt;&gt;"")"),"&lt;&gt;")</f>
        <v>&lt;&gt;</v>
      </c>
      <c r="C577" s="7" t="str">
        <f ca="1">IFERROR(__xludf.DUMMYFUNCTION("IFERROR(REGEXEXTRACT($A577, C$4), ""&lt;&gt;"")"),"&lt;&gt;")</f>
        <v>&lt;&gt;</v>
      </c>
      <c r="D577" s="7"/>
      <c r="E577" s="7" t="str">
        <f ca="1">IFERROR(__xludf.DUMMYFUNCTION("IFERROR(REGEXEXTRACT($C577, E$4), ""&lt;&gt;"")"),"&lt;&gt;")</f>
        <v>&lt;&gt;</v>
      </c>
      <c r="F577" s="7" t="str">
        <f ca="1">IFERROR(__xludf.DUMMYFUNCTION("IFERROR(HEX2DEC(REGEXEXTRACT($C577, F$4)), ""&lt;&gt;"")"),"&lt;&gt;")</f>
        <v>&lt;&gt;</v>
      </c>
      <c r="G577" s="7" t="str">
        <f ca="1">IFERROR(__xludf.DUMMYFUNCTION("IFERROR(HEX2DEC(REGEXEXTRACT($C577, G$4)), ""&lt;&gt;"")"),"&lt;&gt;")</f>
        <v>&lt;&gt;</v>
      </c>
      <c r="H577" s="7"/>
      <c r="I577" s="7" t="str">
        <f ca="1">IFERROR(__xludf.DUMMYFUNCTION("IFERROR(TEXT((REGEXEXTRACT($C577, I$4)),""00""), ""&lt;&gt;"")"),"&lt;&gt;")</f>
        <v>&lt;&gt;</v>
      </c>
      <c r="J577" s="7" t="str">
        <f ca="1">IFERROR(__xludf.DUMMYFUNCTION("IFERROR(TEXT((REGEXEXTRACT($C577, J$4)),""00""), ""&lt;&gt;"")"),"&lt;&gt;")</f>
        <v>&lt;&gt;</v>
      </c>
      <c r="K577" s="7" t="str">
        <f ca="1">IFERROR(__xludf.DUMMYFUNCTION("IFERROR(TEXT((REGEXEXTRACT($C577, K$4)),""00""), ""&lt;&gt;"")"),"&lt;&gt;")</f>
        <v>&lt;&gt;</v>
      </c>
      <c r="L577" s="7" t="str">
        <f ca="1">IFERROR(__xludf.DUMMYFUNCTION("IFERROR(TEXT((REGEXEXTRACT($C577, L$4)),""00""), ""&lt;&gt;"")"),"&lt;&gt;")</f>
        <v>&lt;&gt;</v>
      </c>
      <c r="M577" s="7" t="str">
        <f ca="1">IFERROR(__xludf.DUMMYFUNCTION("IFERROR(TEXT((REGEXEXTRACT($C577, M$4)),""00""), ""&lt;&gt;"")"),"&lt;&gt;")</f>
        <v>&lt;&gt;</v>
      </c>
      <c r="N577" s="7" t="str">
        <f ca="1">IFERROR(__xludf.DUMMYFUNCTION("IFERROR(TEXT((REGEXEXTRACT($C577, N$4)),""00""), ""&lt;&gt;"")"),"&lt;&gt;")</f>
        <v>&lt;&gt;</v>
      </c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x14ac:dyDescent="0.2">
      <c r="A578" s="7"/>
      <c r="B578" s="8" t="str">
        <f ca="1">IFERROR(__xludf.DUMMYFUNCTION("IFERROR(REGEXEXTRACT($A578, B$4), ""&lt;&gt;"")"),"&lt;&gt;")</f>
        <v>&lt;&gt;</v>
      </c>
      <c r="C578" s="7" t="str">
        <f ca="1">IFERROR(__xludf.DUMMYFUNCTION("IFERROR(REGEXEXTRACT($A578, C$4), ""&lt;&gt;"")"),"&lt;&gt;")</f>
        <v>&lt;&gt;</v>
      </c>
      <c r="D578" s="7"/>
      <c r="E578" s="7" t="str">
        <f ca="1">IFERROR(__xludf.DUMMYFUNCTION("IFERROR(REGEXEXTRACT($C578, E$4), ""&lt;&gt;"")"),"&lt;&gt;")</f>
        <v>&lt;&gt;</v>
      </c>
      <c r="F578" s="7" t="str">
        <f ca="1">IFERROR(__xludf.DUMMYFUNCTION("IFERROR(HEX2DEC(REGEXEXTRACT($C578, F$4)), ""&lt;&gt;"")"),"&lt;&gt;")</f>
        <v>&lt;&gt;</v>
      </c>
      <c r="G578" s="7" t="str">
        <f ca="1">IFERROR(__xludf.DUMMYFUNCTION("IFERROR(HEX2DEC(REGEXEXTRACT($C578, G$4)), ""&lt;&gt;"")"),"&lt;&gt;")</f>
        <v>&lt;&gt;</v>
      </c>
      <c r="H578" s="7"/>
      <c r="I578" s="7" t="str">
        <f ca="1">IFERROR(__xludf.DUMMYFUNCTION("IFERROR(TEXT((REGEXEXTRACT($C578, I$4)),""00""), ""&lt;&gt;"")"),"&lt;&gt;")</f>
        <v>&lt;&gt;</v>
      </c>
      <c r="J578" s="7" t="str">
        <f ca="1">IFERROR(__xludf.DUMMYFUNCTION("IFERROR(TEXT((REGEXEXTRACT($C578, J$4)),""00""), ""&lt;&gt;"")"),"&lt;&gt;")</f>
        <v>&lt;&gt;</v>
      </c>
      <c r="K578" s="7" t="str">
        <f ca="1">IFERROR(__xludf.DUMMYFUNCTION("IFERROR(TEXT((REGEXEXTRACT($C578, K$4)),""00""), ""&lt;&gt;"")"),"&lt;&gt;")</f>
        <v>&lt;&gt;</v>
      </c>
      <c r="L578" s="7" t="str">
        <f ca="1">IFERROR(__xludf.DUMMYFUNCTION("IFERROR(TEXT((REGEXEXTRACT($C578, L$4)),""00""), ""&lt;&gt;"")"),"&lt;&gt;")</f>
        <v>&lt;&gt;</v>
      </c>
      <c r="M578" s="7" t="str">
        <f ca="1">IFERROR(__xludf.DUMMYFUNCTION("IFERROR(TEXT((REGEXEXTRACT($C578, M$4)),""00""), ""&lt;&gt;"")"),"&lt;&gt;")</f>
        <v>&lt;&gt;</v>
      </c>
      <c r="N578" s="7" t="str">
        <f ca="1">IFERROR(__xludf.DUMMYFUNCTION("IFERROR(TEXT((REGEXEXTRACT($C578, N$4)),""00""), ""&lt;&gt;"")"),"&lt;&gt;")</f>
        <v>&lt;&gt;</v>
      </c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x14ac:dyDescent="0.2">
      <c r="A579" s="7"/>
      <c r="B579" s="8" t="str">
        <f ca="1">IFERROR(__xludf.DUMMYFUNCTION("IFERROR(REGEXEXTRACT($A579, B$4), ""&lt;&gt;"")"),"&lt;&gt;")</f>
        <v>&lt;&gt;</v>
      </c>
      <c r="C579" s="7" t="str">
        <f ca="1">IFERROR(__xludf.DUMMYFUNCTION("IFERROR(REGEXEXTRACT($A579, C$4), ""&lt;&gt;"")"),"&lt;&gt;")</f>
        <v>&lt;&gt;</v>
      </c>
      <c r="D579" s="7"/>
      <c r="E579" s="7" t="str">
        <f ca="1">IFERROR(__xludf.DUMMYFUNCTION("IFERROR(REGEXEXTRACT($C579, E$4), ""&lt;&gt;"")"),"&lt;&gt;")</f>
        <v>&lt;&gt;</v>
      </c>
      <c r="F579" s="7" t="str">
        <f ca="1">IFERROR(__xludf.DUMMYFUNCTION("IFERROR(HEX2DEC(REGEXEXTRACT($C579, F$4)), ""&lt;&gt;"")"),"&lt;&gt;")</f>
        <v>&lt;&gt;</v>
      </c>
      <c r="G579" s="7" t="str">
        <f ca="1">IFERROR(__xludf.DUMMYFUNCTION("IFERROR(HEX2DEC(REGEXEXTRACT($C579, G$4)), ""&lt;&gt;"")"),"&lt;&gt;")</f>
        <v>&lt;&gt;</v>
      </c>
      <c r="H579" s="7"/>
      <c r="I579" s="7" t="str">
        <f ca="1">IFERROR(__xludf.DUMMYFUNCTION("IFERROR(TEXT((REGEXEXTRACT($C579, I$4)),""00""), ""&lt;&gt;"")"),"&lt;&gt;")</f>
        <v>&lt;&gt;</v>
      </c>
      <c r="J579" s="7" t="str">
        <f ca="1">IFERROR(__xludf.DUMMYFUNCTION("IFERROR(TEXT((REGEXEXTRACT($C579, J$4)),""00""), ""&lt;&gt;"")"),"&lt;&gt;")</f>
        <v>&lt;&gt;</v>
      </c>
      <c r="K579" s="7" t="str">
        <f ca="1">IFERROR(__xludf.DUMMYFUNCTION("IFERROR(TEXT((REGEXEXTRACT($C579, K$4)),""00""), ""&lt;&gt;"")"),"&lt;&gt;")</f>
        <v>&lt;&gt;</v>
      </c>
      <c r="L579" s="7" t="str">
        <f ca="1">IFERROR(__xludf.DUMMYFUNCTION("IFERROR(TEXT((REGEXEXTRACT($C579, L$4)),""00""), ""&lt;&gt;"")"),"&lt;&gt;")</f>
        <v>&lt;&gt;</v>
      </c>
      <c r="M579" s="7" t="str">
        <f ca="1">IFERROR(__xludf.DUMMYFUNCTION("IFERROR(TEXT((REGEXEXTRACT($C579, M$4)),""00""), ""&lt;&gt;"")"),"&lt;&gt;")</f>
        <v>&lt;&gt;</v>
      </c>
      <c r="N579" s="7" t="str">
        <f ca="1">IFERROR(__xludf.DUMMYFUNCTION("IFERROR(TEXT((REGEXEXTRACT($C579, N$4)),""00""), ""&lt;&gt;"")"),"&lt;&gt;")</f>
        <v>&lt;&gt;</v>
      </c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x14ac:dyDescent="0.2">
      <c r="A580" s="7"/>
      <c r="B580" s="8" t="str">
        <f ca="1">IFERROR(__xludf.DUMMYFUNCTION("IFERROR(REGEXEXTRACT($A580, B$4), ""&lt;&gt;"")"),"&lt;&gt;")</f>
        <v>&lt;&gt;</v>
      </c>
      <c r="C580" s="7" t="str">
        <f ca="1">IFERROR(__xludf.DUMMYFUNCTION("IFERROR(REGEXEXTRACT($A580, C$4), ""&lt;&gt;"")"),"&lt;&gt;")</f>
        <v>&lt;&gt;</v>
      </c>
      <c r="D580" s="7"/>
      <c r="E580" s="7" t="str">
        <f ca="1">IFERROR(__xludf.DUMMYFUNCTION("IFERROR(REGEXEXTRACT($C580, E$4), ""&lt;&gt;"")"),"&lt;&gt;")</f>
        <v>&lt;&gt;</v>
      </c>
      <c r="F580" s="7" t="str">
        <f ca="1">IFERROR(__xludf.DUMMYFUNCTION("IFERROR(HEX2DEC(REGEXEXTRACT($C580, F$4)), ""&lt;&gt;"")"),"&lt;&gt;")</f>
        <v>&lt;&gt;</v>
      </c>
      <c r="G580" s="7" t="str">
        <f ca="1">IFERROR(__xludf.DUMMYFUNCTION("IFERROR(HEX2DEC(REGEXEXTRACT($C580, G$4)), ""&lt;&gt;"")"),"&lt;&gt;")</f>
        <v>&lt;&gt;</v>
      </c>
      <c r="H580" s="7"/>
      <c r="I580" s="7" t="str">
        <f ca="1">IFERROR(__xludf.DUMMYFUNCTION("IFERROR(TEXT((REGEXEXTRACT($C580, I$4)),""00""), ""&lt;&gt;"")"),"&lt;&gt;")</f>
        <v>&lt;&gt;</v>
      </c>
      <c r="J580" s="7" t="str">
        <f ca="1">IFERROR(__xludf.DUMMYFUNCTION("IFERROR(TEXT((REGEXEXTRACT($C580, J$4)),""00""), ""&lt;&gt;"")"),"&lt;&gt;")</f>
        <v>&lt;&gt;</v>
      </c>
      <c r="K580" s="7" t="str">
        <f ca="1">IFERROR(__xludf.DUMMYFUNCTION("IFERROR(TEXT((REGEXEXTRACT($C580, K$4)),""00""), ""&lt;&gt;"")"),"&lt;&gt;")</f>
        <v>&lt;&gt;</v>
      </c>
      <c r="L580" s="7" t="str">
        <f ca="1">IFERROR(__xludf.DUMMYFUNCTION("IFERROR(TEXT((REGEXEXTRACT($C580, L$4)),""00""), ""&lt;&gt;"")"),"&lt;&gt;")</f>
        <v>&lt;&gt;</v>
      </c>
      <c r="M580" s="7" t="str">
        <f ca="1">IFERROR(__xludf.DUMMYFUNCTION("IFERROR(TEXT((REGEXEXTRACT($C580, M$4)),""00""), ""&lt;&gt;"")"),"&lt;&gt;")</f>
        <v>&lt;&gt;</v>
      </c>
      <c r="N580" s="7" t="str">
        <f ca="1">IFERROR(__xludf.DUMMYFUNCTION("IFERROR(TEXT((REGEXEXTRACT($C580, N$4)),""00""), ""&lt;&gt;"")"),"&lt;&gt;")</f>
        <v>&lt;&gt;</v>
      </c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x14ac:dyDescent="0.2">
      <c r="A581" s="7"/>
      <c r="B581" s="8" t="str">
        <f ca="1">IFERROR(__xludf.DUMMYFUNCTION("IFERROR(REGEXEXTRACT($A581, B$4), ""&lt;&gt;"")"),"&lt;&gt;")</f>
        <v>&lt;&gt;</v>
      </c>
      <c r="C581" s="7" t="str">
        <f ca="1">IFERROR(__xludf.DUMMYFUNCTION("IFERROR(REGEXEXTRACT($A581, C$4), ""&lt;&gt;"")"),"&lt;&gt;")</f>
        <v>&lt;&gt;</v>
      </c>
      <c r="D581" s="7"/>
      <c r="E581" s="7" t="str">
        <f ca="1">IFERROR(__xludf.DUMMYFUNCTION("IFERROR(REGEXEXTRACT($C581, E$4), ""&lt;&gt;"")"),"&lt;&gt;")</f>
        <v>&lt;&gt;</v>
      </c>
      <c r="F581" s="7" t="str">
        <f ca="1">IFERROR(__xludf.DUMMYFUNCTION("IFERROR(HEX2DEC(REGEXEXTRACT($C581, F$4)), ""&lt;&gt;"")"),"&lt;&gt;")</f>
        <v>&lt;&gt;</v>
      </c>
      <c r="G581" s="7" t="str">
        <f ca="1">IFERROR(__xludf.DUMMYFUNCTION("IFERROR(HEX2DEC(REGEXEXTRACT($C581, G$4)), ""&lt;&gt;"")"),"&lt;&gt;")</f>
        <v>&lt;&gt;</v>
      </c>
      <c r="H581" s="7"/>
      <c r="I581" s="7" t="str">
        <f ca="1">IFERROR(__xludf.DUMMYFUNCTION("IFERROR(TEXT((REGEXEXTRACT($C581, I$4)),""00""), ""&lt;&gt;"")"),"&lt;&gt;")</f>
        <v>&lt;&gt;</v>
      </c>
      <c r="J581" s="7" t="str">
        <f ca="1">IFERROR(__xludf.DUMMYFUNCTION("IFERROR(TEXT((REGEXEXTRACT($C581, J$4)),""00""), ""&lt;&gt;"")"),"&lt;&gt;")</f>
        <v>&lt;&gt;</v>
      </c>
      <c r="K581" s="7" t="str">
        <f ca="1">IFERROR(__xludf.DUMMYFUNCTION("IFERROR(TEXT((REGEXEXTRACT($C581, K$4)),""00""), ""&lt;&gt;"")"),"&lt;&gt;")</f>
        <v>&lt;&gt;</v>
      </c>
      <c r="L581" s="7" t="str">
        <f ca="1">IFERROR(__xludf.DUMMYFUNCTION("IFERROR(TEXT((REGEXEXTRACT($C581, L$4)),""00""), ""&lt;&gt;"")"),"&lt;&gt;")</f>
        <v>&lt;&gt;</v>
      </c>
      <c r="M581" s="7" t="str">
        <f ca="1">IFERROR(__xludf.DUMMYFUNCTION("IFERROR(TEXT((REGEXEXTRACT($C581, M$4)),""00""), ""&lt;&gt;"")"),"&lt;&gt;")</f>
        <v>&lt;&gt;</v>
      </c>
      <c r="N581" s="7" t="str">
        <f ca="1">IFERROR(__xludf.DUMMYFUNCTION("IFERROR(TEXT((REGEXEXTRACT($C581, N$4)),""00""), ""&lt;&gt;"")"),"&lt;&gt;")</f>
        <v>&lt;&gt;</v>
      </c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x14ac:dyDescent="0.2">
      <c r="A582" s="7"/>
      <c r="B582" s="8" t="str">
        <f ca="1">IFERROR(__xludf.DUMMYFUNCTION("IFERROR(REGEXEXTRACT($A582, B$4), ""&lt;&gt;"")"),"&lt;&gt;")</f>
        <v>&lt;&gt;</v>
      </c>
      <c r="C582" s="7" t="str">
        <f ca="1">IFERROR(__xludf.DUMMYFUNCTION("IFERROR(REGEXEXTRACT($A582, C$4), ""&lt;&gt;"")"),"&lt;&gt;")</f>
        <v>&lt;&gt;</v>
      </c>
      <c r="D582" s="7"/>
      <c r="E582" s="7" t="str">
        <f ca="1">IFERROR(__xludf.DUMMYFUNCTION("IFERROR(REGEXEXTRACT($C582, E$4), ""&lt;&gt;"")"),"&lt;&gt;")</f>
        <v>&lt;&gt;</v>
      </c>
      <c r="F582" s="7" t="str">
        <f ca="1">IFERROR(__xludf.DUMMYFUNCTION("IFERROR(HEX2DEC(REGEXEXTRACT($C582, F$4)), ""&lt;&gt;"")"),"&lt;&gt;")</f>
        <v>&lt;&gt;</v>
      </c>
      <c r="G582" s="7" t="str">
        <f ca="1">IFERROR(__xludf.DUMMYFUNCTION("IFERROR(HEX2DEC(REGEXEXTRACT($C582, G$4)), ""&lt;&gt;"")"),"&lt;&gt;")</f>
        <v>&lt;&gt;</v>
      </c>
      <c r="H582" s="7"/>
      <c r="I582" s="7" t="str">
        <f ca="1">IFERROR(__xludf.DUMMYFUNCTION("IFERROR(TEXT((REGEXEXTRACT($C582, I$4)),""00""), ""&lt;&gt;"")"),"&lt;&gt;")</f>
        <v>&lt;&gt;</v>
      </c>
      <c r="J582" s="7" t="str">
        <f ca="1">IFERROR(__xludf.DUMMYFUNCTION("IFERROR(TEXT((REGEXEXTRACT($C582, J$4)),""00""), ""&lt;&gt;"")"),"&lt;&gt;")</f>
        <v>&lt;&gt;</v>
      </c>
      <c r="K582" s="7" t="str">
        <f ca="1">IFERROR(__xludf.DUMMYFUNCTION("IFERROR(TEXT((REGEXEXTRACT($C582, K$4)),""00""), ""&lt;&gt;"")"),"&lt;&gt;")</f>
        <v>&lt;&gt;</v>
      </c>
      <c r="L582" s="7" t="str">
        <f ca="1">IFERROR(__xludf.DUMMYFUNCTION("IFERROR(TEXT((REGEXEXTRACT($C582, L$4)),""00""), ""&lt;&gt;"")"),"&lt;&gt;")</f>
        <v>&lt;&gt;</v>
      </c>
      <c r="M582" s="7" t="str">
        <f ca="1">IFERROR(__xludf.DUMMYFUNCTION("IFERROR(TEXT((REGEXEXTRACT($C582, M$4)),""00""), ""&lt;&gt;"")"),"&lt;&gt;")</f>
        <v>&lt;&gt;</v>
      </c>
      <c r="N582" s="7" t="str">
        <f ca="1">IFERROR(__xludf.DUMMYFUNCTION("IFERROR(TEXT((REGEXEXTRACT($C582, N$4)),""00""), ""&lt;&gt;"")"),"&lt;&gt;")</f>
        <v>&lt;&gt;</v>
      </c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x14ac:dyDescent="0.2">
      <c r="A583" s="7"/>
      <c r="B583" s="8" t="str">
        <f ca="1">IFERROR(__xludf.DUMMYFUNCTION("IFERROR(REGEXEXTRACT($A583, B$4), ""&lt;&gt;"")"),"&lt;&gt;")</f>
        <v>&lt;&gt;</v>
      </c>
      <c r="C583" s="7" t="str">
        <f ca="1">IFERROR(__xludf.DUMMYFUNCTION("IFERROR(REGEXEXTRACT($A583, C$4), ""&lt;&gt;"")"),"&lt;&gt;")</f>
        <v>&lt;&gt;</v>
      </c>
      <c r="D583" s="7"/>
      <c r="E583" s="7" t="str">
        <f ca="1">IFERROR(__xludf.DUMMYFUNCTION("IFERROR(REGEXEXTRACT($C583, E$4), ""&lt;&gt;"")"),"&lt;&gt;")</f>
        <v>&lt;&gt;</v>
      </c>
      <c r="F583" s="7" t="str">
        <f ca="1">IFERROR(__xludf.DUMMYFUNCTION("IFERROR(HEX2DEC(REGEXEXTRACT($C583, F$4)), ""&lt;&gt;"")"),"&lt;&gt;")</f>
        <v>&lt;&gt;</v>
      </c>
      <c r="G583" s="7" t="str">
        <f ca="1">IFERROR(__xludf.DUMMYFUNCTION("IFERROR(HEX2DEC(REGEXEXTRACT($C583, G$4)), ""&lt;&gt;"")"),"&lt;&gt;")</f>
        <v>&lt;&gt;</v>
      </c>
      <c r="H583" s="7"/>
      <c r="I583" s="7" t="str">
        <f ca="1">IFERROR(__xludf.DUMMYFUNCTION("IFERROR(TEXT((REGEXEXTRACT($C583, I$4)),""00""), ""&lt;&gt;"")"),"&lt;&gt;")</f>
        <v>&lt;&gt;</v>
      </c>
      <c r="J583" s="7" t="str">
        <f ca="1">IFERROR(__xludf.DUMMYFUNCTION("IFERROR(TEXT((REGEXEXTRACT($C583, J$4)),""00""), ""&lt;&gt;"")"),"&lt;&gt;")</f>
        <v>&lt;&gt;</v>
      </c>
      <c r="K583" s="7" t="str">
        <f ca="1">IFERROR(__xludf.DUMMYFUNCTION("IFERROR(TEXT((REGEXEXTRACT($C583, K$4)),""00""), ""&lt;&gt;"")"),"&lt;&gt;")</f>
        <v>&lt;&gt;</v>
      </c>
      <c r="L583" s="7" t="str">
        <f ca="1">IFERROR(__xludf.DUMMYFUNCTION("IFERROR(TEXT((REGEXEXTRACT($C583, L$4)),""00""), ""&lt;&gt;"")"),"&lt;&gt;")</f>
        <v>&lt;&gt;</v>
      </c>
      <c r="M583" s="7" t="str">
        <f ca="1">IFERROR(__xludf.DUMMYFUNCTION("IFERROR(TEXT((REGEXEXTRACT($C583, M$4)),""00""), ""&lt;&gt;"")"),"&lt;&gt;")</f>
        <v>&lt;&gt;</v>
      </c>
      <c r="N583" s="7" t="str">
        <f ca="1">IFERROR(__xludf.DUMMYFUNCTION("IFERROR(TEXT((REGEXEXTRACT($C583, N$4)),""00""), ""&lt;&gt;"")"),"&lt;&gt;")</f>
        <v>&lt;&gt;</v>
      </c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x14ac:dyDescent="0.2">
      <c r="A584" s="7"/>
      <c r="B584" s="8" t="str">
        <f ca="1">IFERROR(__xludf.DUMMYFUNCTION("IFERROR(REGEXEXTRACT($A584, B$4), ""&lt;&gt;"")"),"&lt;&gt;")</f>
        <v>&lt;&gt;</v>
      </c>
      <c r="C584" s="7" t="str">
        <f ca="1">IFERROR(__xludf.DUMMYFUNCTION("IFERROR(REGEXEXTRACT($A584, C$4), ""&lt;&gt;"")"),"&lt;&gt;")</f>
        <v>&lt;&gt;</v>
      </c>
      <c r="D584" s="7"/>
      <c r="E584" s="7" t="str">
        <f ca="1">IFERROR(__xludf.DUMMYFUNCTION("IFERROR(REGEXEXTRACT($C584, E$4), ""&lt;&gt;"")"),"&lt;&gt;")</f>
        <v>&lt;&gt;</v>
      </c>
      <c r="F584" s="7" t="str">
        <f ca="1">IFERROR(__xludf.DUMMYFUNCTION("IFERROR(HEX2DEC(REGEXEXTRACT($C584, F$4)), ""&lt;&gt;"")"),"&lt;&gt;")</f>
        <v>&lt;&gt;</v>
      </c>
      <c r="G584" s="7" t="str">
        <f ca="1">IFERROR(__xludf.DUMMYFUNCTION("IFERROR(HEX2DEC(REGEXEXTRACT($C584, G$4)), ""&lt;&gt;"")"),"&lt;&gt;")</f>
        <v>&lt;&gt;</v>
      </c>
      <c r="H584" s="7"/>
      <c r="I584" s="7" t="str">
        <f ca="1">IFERROR(__xludf.DUMMYFUNCTION("IFERROR(TEXT((REGEXEXTRACT($C584, I$4)),""00""), ""&lt;&gt;"")"),"&lt;&gt;")</f>
        <v>&lt;&gt;</v>
      </c>
      <c r="J584" s="7" t="str">
        <f ca="1">IFERROR(__xludf.DUMMYFUNCTION("IFERROR(TEXT((REGEXEXTRACT($C584, J$4)),""00""), ""&lt;&gt;"")"),"&lt;&gt;")</f>
        <v>&lt;&gt;</v>
      </c>
      <c r="K584" s="7" t="str">
        <f ca="1">IFERROR(__xludf.DUMMYFUNCTION("IFERROR(TEXT((REGEXEXTRACT($C584, K$4)),""00""), ""&lt;&gt;"")"),"&lt;&gt;")</f>
        <v>&lt;&gt;</v>
      </c>
      <c r="L584" s="7" t="str">
        <f ca="1">IFERROR(__xludf.DUMMYFUNCTION("IFERROR(TEXT((REGEXEXTRACT($C584, L$4)),""00""), ""&lt;&gt;"")"),"&lt;&gt;")</f>
        <v>&lt;&gt;</v>
      </c>
      <c r="M584" s="7" t="str">
        <f ca="1">IFERROR(__xludf.DUMMYFUNCTION("IFERROR(TEXT((REGEXEXTRACT($C584, M$4)),""00""), ""&lt;&gt;"")"),"&lt;&gt;")</f>
        <v>&lt;&gt;</v>
      </c>
      <c r="N584" s="7" t="str">
        <f ca="1">IFERROR(__xludf.DUMMYFUNCTION("IFERROR(TEXT((REGEXEXTRACT($C584, N$4)),""00""), ""&lt;&gt;"")"),"&lt;&gt;")</f>
        <v>&lt;&gt;</v>
      </c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x14ac:dyDescent="0.2">
      <c r="A585" s="7"/>
      <c r="B585" s="8" t="str">
        <f ca="1">IFERROR(__xludf.DUMMYFUNCTION("IFERROR(REGEXEXTRACT($A585, B$4), ""&lt;&gt;"")"),"&lt;&gt;")</f>
        <v>&lt;&gt;</v>
      </c>
      <c r="C585" s="7" t="str">
        <f ca="1">IFERROR(__xludf.DUMMYFUNCTION("IFERROR(REGEXEXTRACT($A585, C$4), ""&lt;&gt;"")"),"&lt;&gt;")</f>
        <v>&lt;&gt;</v>
      </c>
      <c r="D585" s="7"/>
      <c r="E585" s="7" t="str">
        <f ca="1">IFERROR(__xludf.DUMMYFUNCTION("IFERROR(REGEXEXTRACT($C585, E$4), ""&lt;&gt;"")"),"&lt;&gt;")</f>
        <v>&lt;&gt;</v>
      </c>
      <c r="F585" s="7" t="str">
        <f ca="1">IFERROR(__xludf.DUMMYFUNCTION("IFERROR(HEX2DEC(REGEXEXTRACT($C585, F$4)), ""&lt;&gt;"")"),"&lt;&gt;")</f>
        <v>&lt;&gt;</v>
      </c>
      <c r="G585" s="7" t="str">
        <f ca="1">IFERROR(__xludf.DUMMYFUNCTION("IFERROR(HEX2DEC(REGEXEXTRACT($C585, G$4)), ""&lt;&gt;"")"),"&lt;&gt;")</f>
        <v>&lt;&gt;</v>
      </c>
      <c r="H585" s="7"/>
      <c r="I585" s="7" t="str">
        <f ca="1">IFERROR(__xludf.DUMMYFUNCTION("IFERROR(TEXT((REGEXEXTRACT($C585, I$4)),""00""), ""&lt;&gt;"")"),"&lt;&gt;")</f>
        <v>&lt;&gt;</v>
      </c>
      <c r="J585" s="7" t="str">
        <f ca="1">IFERROR(__xludf.DUMMYFUNCTION("IFERROR(TEXT((REGEXEXTRACT($C585, J$4)),""00""), ""&lt;&gt;"")"),"&lt;&gt;")</f>
        <v>&lt;&gt;</v>
      </c>
      <c r="K585" s="7" t="str">
        <f ca="1">IFERROR(__xludf.DUMMYFUNCTION("IFERROR(TEXT((REGEXEXTRACT($C585, K$4)),""00""), ""&lt;&gt;"")"),"&lt;&gt;")</f>
        <v>&lt;&gt;</v>
      </c>
      <c r="L585" s="7" t="str">
        <f ca="1">IFERROR(__xludf.DUMMYFUNCTION("IFERROR(TEXT((REGEXEXTRACT($C585, L$4)),""00""), ""&lt;&gt;"")"),"&lt;&gt;")</f>
        <v>&lt;&gt;</v>
      </c>
      <c r="M585" s="7" t="str">
        <f ca="1">IFERROR(__xludf.DUMMYFUNCTION("IFERROR(TEXT((REGEXEXTRACT($C585, M$4)),""00""), ""&lt;&gt;"")"),"&lt;&gt;")</f>
        <v>&lt;&gt;</v>
      </c>
      <c r="N585" s="7" t="str">
        <f ca="1">IFERROR(__xludf.DUMMYFUNCTION("IFERROR(TEXT((REGEXEXTRACT($C585, N$4)),""00""), ""&lt;&gt;"")"),"&lt;&gt;")</f>
        <v>&lt;&gt;</v>
      </c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x14ac:dyDescent="0.2">
      <c r="A586" s="7"/>
      <c r="B586" s="8" t="str">
        <f ca="1">IFERROR(__xludf.DUMMYFUNCTION("IFERROR(REGEXEXTRACT($A586, B$4), ""&lt;&gt;"")"),"&lt;&gt;")</f>
        <v>&lt;&gt;</v>
      </c>
      <c r="C586" s="7" t="str">
        <f ca="1">IFERROR(__xludf.DUMMYFUNCTION("IFERROR(REGEXEXTRACT($A586, C$4), ""&lt;&gt;"")"),"&lt;&gt;")</f>
        <v>&lt;&gt;</v>
      </c>
      <c r="D586" s="7"/>
      <c r="E586" s="7" t="str">
        <f ca="1">IFERROR(__xludf.DUMMYFUNCTION("IFERROR(REGEXEXTRACT($C586, E$4), ""&lt;&gt;"")"),"&lt;&gt;")</f>
        <v>&lt;&gt;</v>
      </c>
      <c r="F586" s="7" t="str">
        <f ca="1">IFERROR(__xludf.DUMMYFUNCTION("IFERROR(HEX2DEC(REGEXEXTRACT($C586, F$4)), ""&lt;&gt;"")"),"&lt;&gt;")</f>
        <v>&lt;&gt;</v>
      </c>
      <c r="G586" s="7" t="str">
        <f ca="1">IFERROR(__xludf.DUMMYFUNCTION("IFERROR(HEX2DEC(REGEXEXTRACT($C586, G$4)), ""&lt;&gt;"")"),"&lt;&gt;")</f>
        <v>&lt;&gt;</v>
      </c>
      <c r="H586" s="7"/>
      <c r="I586" s="7" t="str">
        <f ca="1">IFERROR(__xludf.DUMMYFUNCTION("IFERROR(TEXT((REGEXEXTRACT($C586, I$4)),""00""), ""&lt;&gt;"")"),"&lt;&gt;")</f>
        <v>&lt;&gt;</v>
      </c>
      <c r="J586" s="7" t="str">
        <f ca="1">IFERROR(__xludf.DUMMYFUNCTION("IFERROR(TEXT((REGEXEXTRACT($C586, J$4)),""00""), ""&lt;&gt;"")"),"&lt;&gt;")</f>
        <v>&lt;&gt;</v>
      </c>
      <c r="K586" s="7" t="str">
        <f ca="1">IFERROR(__xludf.DUMMYFUNCTION("IFERROR(TEXT((REGEXEXTRACT($C586, K$4)),""00""), ""&lt;&gt;"")"),"&lt;&gt;")</f>
        <v>&lt;&gt;</v>
      </c>
      <c r="L586" s="7" t="str">
        <f ca="1">IFERROR(__xludf.DUMMYFUNCTION("IFERROR(TEXT((REGEXEXTRACT($C586, L$4)),""00""), ""&lt;&gt;"")"),"&lt;&gt;")</f>
        <v>&lt;&gt;</v>
      </c>
      <c r="M586" s="7" t="str">
        <f ca="1">IFERROR(__xludf.DUMMYFUNCTION("IFERROR(TEXT((REGEXEXTRACT($C586, M$4)),""00""), ""&lt;&gt;"")"),"&lt;&gt;")</f>
        <v>&lt;&gt;</v>
      </c>
      <c r="N586" s="7" t="str">
        <f ca="1">IFERROR(__xludf.DUMMYFUNCTION("IFERROR(TEXT((REGEXEXTRACT($C586, N$4)),""00""), ""&lt;&gt;"")"),"&lt;&gt;")</f>
        <v>&lt;&gt;</v>
      </c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x14ac:dyDescent="0.2">
      <c r="A587" s="7"/>
      <c r="B587" s="8" t="str">
        <f ca="1">IFERROR(__xludf.DUMMYFUNCTION("IFERROR(REGEXEXTRACT($A587, B$4), ""&lt;&gt;"")"),"&lt;&gt;")</f>
        <v>&lt;&gt;</v>
      </c>
      <c r="C587" s="7" t="str">
        <f ca="1">IFERROR(__xludf.DUMMYFUNCTION("IFERROR(REGEXEXTRACT($A587, C$4), ""&lt;&gt;"")"),"&lt;&gt;")</f>
        <v>&lt;&gt;</v>
      </c>
      <c r="D587" s="7"/>
      <c r="E587" s="7" t="str">
        <f ca="1">IFERROR(__xludf.DUMMYFUNCTION("IFERROR(REGEXEXTRACT($C587, E$4), ""&lt;&gt;"")"),"&lt;&gt;")</f>
        <v>&lt;&gt;</v>
      </c>
      <c r="F587" s="7" t="str">
        <f ca="1">IFERROR(__xludf.DUMMYFUNCTION("IFERROR(HEX2DEC(REGEXEXTRACT($C587, F$4)), ""&lt;&gt;"")"),"&lt;&gt;")</f>
        <v>&lt;&gt;</v>
      </c>
      <c r="G587" s="7" t="str">
        <f ca="1">IFERROR(__xludf.DUMMYFUNCTION("IFERROR(HEX2DEC(REGEXEXTRACT($C587, G$4)), ""&lt;&gt;"")"),"&lt;&gt;")</f>
        <v>&lt;&gt;</v>
      </c>
      <c r="H587" s="7"/>
      <c r="I587" s="7" t="str">
        <f ca="1">IFERROR(__xludf.DUMMYFUNCTION("IFERROR(TEXT((REGEXEXTRACT($C587, I$4)),""00""), ""&lt;&gt;"")"),"&lt;&gt;")</f>
        <v>&lt;&gt;</v>
      </c>
      <c r="J587" s="7" t="str">
        <f ca="1">IFERROR(__xludf.DUMMYFUNCTION("IFERROR(TEXT((REGEXEXTRACT($C587, J$4)),""00""), ""&lt;&gt;"")"),"&lt;&gt;")</f>
        <v>&lt;&gt;</v>
      </c>
      <c r="K587" s="7" t="str">
        <f ca="1">IFERROR(__xludf.DUMMYFUNCTION("IFERROR(TEXT((REGEXEXTRACT($C587, K$4)),""00""), ""&lt;&gt;"")"),"&lt;&gt;")</f>
        <v>&lt;&gt;</v>
      </c>
      <c r="L587" s="7" t="str">
        <f ca="1">IFERROR(__xludf.DUMMYFUNCTION("IFERROR(TEXT((REGEXEXTRACT($C587, L$4)),""00""), ""&lt;&gt;"")"),"&lt;&gt;")</f>
        <v>&lt;&gt;</v>
      </c>
      <c r="M587" s="7" t="str">
        <f ca="1">IFERROR(__xludf.DUMMYFUNCTION("IFERROR(TEXT((REGEXEXTRACT($C587, M$4)),""00""), ""&lt;&gt;"")"),"&lt;&gt;")</f>
        <v>&lt;&gt;</v>
      </c>
      <c r="N587" s="7" t="str">
        <f ca="1">IFERROR(__xludf.DUMMYFUNCTION("IFERROR(TEXT((REGEXEXTRACT($C587, N$4)),""00""), ""&lt;&gt;"")"),"&lt;&gt;")</f>
        <v>&lt;&gt;</v>
      </c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x14ac:dyDescent="0.2">
      <c r="A588" s="7"/>
      <c r="B588" s="8" t="str">
        <f ca="1">IFERROR(__xludf.DUMMYFUNCTION("IFERROR(REGEXEXTRACT($A588, B$4), ""&lt;&gt;"")"),"&lt;&gt;")</f>
        <v>&lt;&gt;</v>
      </c>
      <c r="C588" s="7" t="str">
        <f ca="1">IFERROR(__xludf.DUMMYFUNCTION("IFERROR(REGEXEXTRACT($A588, C$4), ""&lt;&gt;"")"),"&lt;&gt;")</f>
        <v>&lt;&gt;</v>
      </c>
      <c r="D588" s="7"/>
      <c r="E588" s="7" t="str">
        <f ca="1">IFERROR(__xludf.DUMMYFUNCTION("IFERROR(REGEXEXTRACT($C588, E$4), ""&lt;&gt;"")"),"&lt;&gt;")</f>
        <v>&lt;&gt;</v>
      </c>
      <c r="F588" s="7" t="str">
        <f ca="1">IFERROR(__xludf.DUMMYFUNCTION("IFERROR(HEX2DEC(REGEXEXTRACT($C588, F$4)), ""&lt;&gt;"")"),"&lt;&gt;")</f>
        <v>&lt;&gt;</v>
      </c>
      <c r="G588" s="7" t="str">
        <f ca="1">IFERROR(__xludf.DUMMYFUNCTION("IFERROR(HEX2DEC(REGEXEXTRACT($C588, G$4)), ""&lt;&gt;"")"),"&lt;&gt;")</f>
        <v>&lt;&gt;</v>
      </c>
      <c r="H588" s="7"/>
      <c r="I588" s="7" t="str">
        <f ca="1">IFERROR(__xludf.DUMMYFUNCTION("IFERROR(TEXT((REGEXEXTRACT($C588, I$4)),""00""), ""&lt;&gt;"")"),"&lt;&gt;")</f>
        <v>&lt;&gt;</v>
      </c>
      <c r="J588" s="7" t="str">
        <f ca="1">IFERROR(__xludf.DUMMYFUNCTION("IFERROR(TEXT((REGEXEXTRACT($C588, J$4)),""00""), ""&lt;&gt;"")"),"&lt;&gt;")</f>
        <v>&lt;&gt;</v>
      </c>
      <c r="K588" s="7" t="str">
        <f ca="1">IFERROR(__xludf.DUMMYFUNCTION("IFERROR(TEXT((REGEXEXTRACT($C588, K$4)),""00""), ""&lt;&gt;"")"),"&lt;&gt;")</f>
        <v>&lt;&gt;</v>
      </c>
      <c r="L588" s="7" t="str">
        <f ca="1">IFERROR(__xludf.DUMMYFUNCTION("IFERROR(TEXT((REGEXEXTRACT($C588, L$4)),""00""), ""&lt;&gt;"")"),"&lt;&gt;")</f>
        <v>&lt;&gt;</v>
      </c>
      <c r="M588" s="7" t="str">
        <f ca="1">IFERROR(__xludf.DUMMYFUNCTION("IFERROR(TEXT((REGEXEXTRACT($C588, M$4)),""00""), ""&lt;&gt;"")"),"&lt;&gt;")</f>
        <v>&lt;&gt;</v>
      </c>
      <c r="N588" s="7" t="str">
        <f ca="1">IFERROR(__xludf.DUMMYFUNCTION("IFERROR(TEXT((REGEXEXTRACT($C588, N$4)),""00""), ""&lt;&gt;"")"),"&lt;&gt;")</f>
        <v>&lt;&gt;</v>
      </c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x14ac:dyDescent="0.2">
      <c r="A589" s="7"/>
      <c r="B589" s="8" t="str">
        <f ca="1">IFERROR(__xludf.DUMMYFUNCTION("IFERROR(REGEXEXTRACT($A589, B$4), ""&lt;&gt;"")"),"&lt;&gt;")</f>
        <v>&lt;&gt;</v>
      </c>
      <c r="C589" s="7" t="str">
        <f ca="1">IFERROR(__xludf.DUMMYFUNCTION("IFERROR(REGEXEXTRACT($A589, C$4), ""&lt;&gt;"")"),"&lt;&gt;")</f>
        <v>&lt;&gt;</v>
      </c>
      <c r="D589" s="7"/>
      <c r="E589" s="7" t="str">
        <f ca="1">IFERROR(__xludf.DUMMYFUNCTION("IFERROR(REGEXEXTRACT($C589, E$4), ""&lt;&gt;"")"),"&lt;&gt;")</f>
        <v>&lt;&gt;</v>
      </c>
      <c r="F589" s="7" t="str">
        <f ca="1">IFERROR(__xludf.DUMMYFUNCTION("IFERROR(HEX2DEC(REGEXEXTRACT($C589, F$4)), ""&lt;&gt;"")"),"&lt;&gt;")</f>
        <v>&lt;&gt;</v>
      </c>
      <c r="G589" s="7" t="str">
        <f ca="1">IFERROR(__xludf.DUMMYFUNCTION("IFERROR(HEX2DEC(REGEXEXTRACT($C589, G$4)), ""&lt;&gt;"")"),"&lt;&gt;")</f>
        <v>&lt;&gt;</v>
      </c>
      <c r="H589" s="7"/>
      <c r="I589" s="7" t="str">
        <f ca="1">IFERROR(__xludf.DUMMYFUNCTION("IFERROR(TEXT((REGEXEXTRACT($C589, I$4)),""00""), ""&lt;&gt;"")"),"&lt;&gt;")</f>
        <v>&lt;&gt;</v>
      </c>
      <c r="J589" s="7" t="str">
        <f ca="1">IFERROR(__xludf.DUMMYFUNCTION("IFERROR(TEXT((REGEXEXTRACT($C589, J$4)),""00""), ""&lt;&gt;"")"),"&lt;&gt;")</f>
        <v>&lt;&gt;</v>
      </c>
      <c r="K589" s="7" t="str">
        <f ca="1">IFERROR(__xludf.DUMMYFUNCTION("IFERROR(TEXT((REGEXEXTRACT($C589, K$4)),""00""), ""&lt;&gt;"")"),"&lt;&gt;")</f>
        <v>&lt;&gt;</v>
      </c>
      <c r="L589" s="7" t="str">
        <f ca="1">IFERROR(__xludf.DUMMYFUNCTION("IFERROR(TEXT((REGEXEXTRACT($C589, L$4)),""00""), ""&lt;&gt;"")"),"&lt;&gt;")</f>
        <v>&lt;&gt;</v>
      </c>
      <c r="M589" s="7" t="str">
        <f ca="1">IFERROR(__xludf.DUMMYFUNCTION("IFERROR(TEXT((REGEXEXTRACT($C589, M$4)),""00""), ""&lt;&gt;"")"),"&lt;&gt;")</f>
        <v>&lt;&gt;</v>
      </c>
      <c r="N589" s="7" t="str">
        <f ca="1">IFERROR(__xludf.DUMMYFUNCTION("IFERROR(TEXT((REGEXEXTRACT($C589, N$4)),""00""), ""&lt;&gt;"")"),"&lt;&gt;")</f>
        <v>&lt;&gt;</v>
      </c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x14ac:dyDescent="0.2">
      <c r="A590" s="7"/>
      <c r="B590" s="8" t="str">
        <f ca="1">IFERROR(__xludf.DUMMYFUNCTION("IFERROR(REGEXEXTRACT($A590, B$4), ""&lt;&gt;"")"),"&lt;&gt;")</f>
        <v>&lt;&gt;</v>
      </c>
      <c r="C590" s="7" t="str">
        <f ca="1">IFERROR(__xludf.DUMMYFUNCTION("IFERROR(REGEXEXTRACT($A590, C$4), ""&lt;&gt;"")"),"&lt;&gt;")</f>
        <v>&lt;&gt;</v>
      </c>
      <c r="D590" s="7"/>
      <c r="E590" s="7" t="str">
        <f ca="1">IFERROR(__xludf.DUMMYFUNCTION("IFERROR(REGEXEXTRACT($C590, E$4), ""&lt;&gt;"")"),"&lt;&gt;")</f>
        <v>&lt;&gt;</v>
      </c>
      <c r="F590" s="7" t="str">
        <f ca="1">IFERROR(__xludf.DUMMYFUNCTION("IFERROR(HEX2DEC(REGEXEXTRACT($C590, F$4)), ""&lt;&gt;"")"),"&lt;&gt;")</f>
        <v>&lt;&gt;</v>
      </c>
      <c r="G590" s="7" t="str">
        <f ca="1">IFERROR(__xludf.DUMMYFUNCTION("IFERROR(HEX2DEC(REGEXEXTRACT($C590, G$4)), ""&lt;&gt;"")"),"&lt;&gt;")</f>
        <v>&lt;&gt;</v>
      </c>
      <c r="H590" s="7"/>
      <c r="I590" s="7" t="str">
        <f ca="1">IFERROR(__xludf.DUMMYFUNCTION("IFERROR(TEXT((REGEXEXTRACT($C590, I$4)),""00""), ""&lt;&gt;"")"),"&lt;&gt;")</f>
        <v>&lt;&gt;</v>
      </c>
      <c r="J590" s="7" t="str">
        <f ca="1">IFERROR(__xludf.DUMMYFUNCTION("IFERROR(TEXT((REGEXEXTRACT($C590, J$4)),""00""), ""&lt;&gt;"")"),"&lt;&gt;")</f>
        <v>&lt;&gt;</v>
      </c>
      <c r="K590" s="7" t="str">
        <f ca="1">IFERROR(__xludf.DUMMYFUNCTION("IFERROR(TEXT((REGEXEXTRACT($C590, K$4)),""00""), ""&lt;&gt;"")"),"&lt;&gt;")</f>
        <v>&lt;&gt;</v>
      </c>
      <c r="L590" s="7" t="str">
        <f ca="1">IFERROR(__xludf.DUMMYFUNCTION("IFERROR(TEXT((REGEXEXTRACT($C590, L$4)),""00""), ""&lt;&gt;"")"),"&lt;&gt;")</f>
        <v>&lt;&gt;</v>
      </c>
      <c r="M590" s="7" t="str">
        <f ca="1">IFERROR(__xludf.DUMMYFUNCTION("IFERROR(TEXT((REGEXEXTRACT($C590, M$4)),""00""), ""&lt;&gt;"")"),"&lt;&gt;")</f>
        <v>&lt;&gt;</v>
      </c>
      <c r="N590" s="7" t="str">
        <f ca="1">IFERROR(__xludf.DUMMYFUNCTION("IFERROR(TEXT((REGEXEXTRACT($C590, N$4)),""00""), ""&lt;&gt;"")"),"&lt;&gt;")</f>
        <v>&lt;&gt;</v>
      </c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x14ac:dyDescent="0.2">
      <c r="A591" s="7"/>
      <c r="B591" s="8" t="str">
        <f ca="1">IFERROR(__xludf.DUMMYFUNCTION("IFERROR(REGEXEXTRACT($A591, B$4), ""&lt;&gt;"")"),"&lt;&gt;")</f>
        <v>&lt;&gt;</v>
      </c>
      <c r="C591" s="7" t="str">
        <f ca="1">IFERROR(__xludf.DUMMYFUNCTION("IFERROR(REGEXEXTRACT($A591, C$4), ""&lt;&gt;"")"),"&lt;&gt;")</f>
        <v>&lt;&gt;</v>
      </c>
      <c r="D591" s="7"/>
      <c r="E591" s="7" t="str">
        <f ca="1">IFERROR(__xludf.DUMMYFUNCTION("IFERROR(REGEXEXTRACT($C591, E$4), ""&lt;&gt;"")"),"&lt;&gt;")</f>
        <v>&lt;&gt;</v>
      </c>
      <c r="F591" s="7" t="str">
        <f ca="1">IFERROR(__xludf.DUMMYFUNCTION("IFERROR(HEX2DEC(REGEXEXTRACT($C591, F$4)), ""&lt;&gt;"")"),"&lt;&gt;")</f>
        <v>&lt;&gt;</v>
      </c>
      <c r="G591" s="7" t="str">
        <f ca="1">IFERROR(__xludf.DUMMYFUNCTION("IFERROR(HEX2DEC(REGEXEXTRACT($C591, G$4)), ""&lt;&gt;"")"),"&lt;&gt;")</f>
        <v>&lt;&gt;</v>
      </c>
      <c r="H591" s="7"/>
      <c r="I591" s="7" t="str">
        <f ca="1">IFERROR(__xludf.DUMMYFUNCTION("IFERROR(TEXT((REGEXEXTRACT($C591, I$4)),""00""), ""&lt;&gt;"")"),"&lt;&gt;")</f>
        <v>&lt;&gt;</v>
      </c>
      <c r="J591" s="7" t="str">
        <f ca="1">IFERROR(__xludf.DUMMYFUNCTION("IFERROR(TEXT((REGEXEXTRACT($C591, J$4)),""00""), ""&lt;&gt;"")"),"&lt;&gt;")</f>
        <v>&lt;&gt;</v>
      </c>
      <c r="K591" s="7" t="str">
        <f ca="1">IFERROR(__xludf.DUMMYFUNCTION("IFERROR(TEXT((REGEXEXTRACT($C591, K$4)),""00""), ""&lt;&gt;"")"),"&lt;&gt;")</f>
        <v>&lt;&gt;</v>
      </c>
      <c r="L591" s="7" t="str">
        <f ca="1">IFERROR(__xludf.DUMMYFUNCTION("IFERROR(TEXT((REGEXEXTRACT($C591, L$4)),""00""), ""&lt;&gt;"")"),"&lt;&gt;")</f>
        <v>&lt;&gt;</v>
      </c>
      <c r="M591" s="7" t="str">
        <f ca="1">IFERROR(__xludf.DUMMYFUNCTION("IFERROR(TEXT((REGEXEXTRACT($C591, M$4)),""00""), ""&lt;&gt;"")"),"&lt;&gt;")</f>
        <v>&lt;&gt;</v>
      </c>
      <c r="N591" s="7" t="str">
        <f ca="1">IFERROR(__xludf.DUMMYFUNCTION("IFERROR(TEXT((REGEXEXTRACT($C591, N$4)),""00""), ""&lt;&gt;"")"),"&lt;&gt;")</f>
        <v>&lt;&gt;</v>
      </c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x14ac:dyDescent="0.2">
      <c r="A592" s="7"/>
      <c r="B592" s="8" t="str">
        <f ca="1">IFERROR(__xludf.DUMMYFUNCTION("IFERROR(REGEXEXTRACT($A592, B$4), ""&lt;&gt;"")"),"&lt;&gt;")</f>
        <v>&lt;&gt;</v>
      </c>
      <c r="C592" s="7" t="str">
        <f ca="1">IFERROR(__xludf.DUMMYFUNCTION("IFERROR(REGEXEXTRACT($A592, C$4), ""&lt;&gt;"")"),"&lt;&gt;")</f>
        <v>&lt;&gt;</v>
      </c>
      <c r="D592" s="7"/>
      <c r="E592" s="7" t="str">
        <f ca="1">IFERROR(__xludf.DUMMYFUNCTION("IFERROR(REGEXEXTRACT($C592, E$4), ""&lt;&gt;"")"),"&lt;&gt;")</f>
        <v>&lt;&gt;</v>
      </c>
      <c r="F592" s="7" t="str">
        <f ca="1">IFERROR(__xludf.DUMMYFUNCTION("IFERROR(HEX2DEC(REGEXEXTRACT($C592, F$4)), ""&lt;&gt;"")"),"&lt;&gt;")</f>
        <v>&lt;&gt;</v>
      </c>
      <c r="G592" s="7" t="str">
        <f ca="1">IFERROR(__xludf.DUMMYFUNCTION("IFERROR(HEX2DEC(REGEXEXTRACT($C592, G$4)), ""&lt;&gt;"")"),"&lt;&gt;")</f>
        <v>&lt;&gt;</v>
      </c>
      <c r="H592" s="7"/>
      <c r="I592" s="7" t="str">
        <f ca="1">IFERROR(__xludf.DUMMYFUNCTION("IFERROR(TEXT((REGEXEXTRACT($C592, I$4)),""00""), ""&lt;&gt;"")"),"&lt;&gt;")</f>
        <v>&lt;&gt;</v>
      </c>
      <c r="J592" s="7" t="str">
        <f ca="1">IFERROR(__xludf.DUMMYFUNCTION("IFERROR(TEXT((REGEXEXTRACT($C592, J$4)),""00""), ""&lt;&gt;"")"),"&lt;&gt;")</f>
        <v>&lt;&gt;</v>
      </c>
      <c r="K592" s="7" t="str">
        <f ca="1">IFERROR(__xludf.DUMMYFUNCTION("IFERROR(TEXT((REGEXEXTRACT($C592, K$4)),""00""), ""&lt;&gt;"")"),"&lt;&gt;")</f>
        <v>&lt;&gt;</v>
      </c>
      <c r="L592" s="7" t="str">
        <f ca="1">IFERROR(__xludf.DUMMYFUNCTION("IFERROR(TEXT((REGEXEXTRACT($C592, L$4)),""00""), ""&lt;&gt;"")"),"&lt;&gt;")</f>
        <v>&lt;&gt;</v>
      </c>
      <c r="M592" s="7" t="str">
        <f ca="1">IFERROR(__xludf.DUMMYFUNCTION("IFERROR(TEXT((REGEXEXTRACT($C592, M$4)),""00""), ""&lt;&gt;"")"),"&lt;&gt;")</f>
        <v>&lt;&gt;</v>
      </c>
      <c r="N592" s="7" t="str">
        <f ca="1">IFERROR(__xludf.DUMMYFUNCTION("IFERROR(TEXT((REGEXEXTRACT($C592, N$4)),""00""), ""&lt;&gt;"")"),"&lt;&gt;")</f>
        <v>&lt;&gt;</v>
      </c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x14ac:dyDescent="0.2">
      <c r="A593" s="7"/>
      <c r="B593" s="8" t="str">
        <f ca="1">IFERROR(__xludf.DUMMYFUNCTION("IFERROR(REGEXEXTRACT($A593, B$4), ""&lt;&gt;"")"),"&lt;&gt;")</f>
        <v>&lt;&gt;</v>
      </c>
      <c r="C593" s="7" t="str">
        <f ca="1">IFERROR(__xludf.DUMMYFUNCTION("IFERROR(REGEXEXTRACT($A593, C$4), ""&lt;&gt;"")"),"&lt;&gt;")</f>
        <v>&lt;&gt;</v>
      </c>
      <c r="D593" s="7"/>
      <c r="E593" s="7" t="str">
        <f ca="1">IFERROR(__xludf.DUMMYFUNCTION("IFERROR(REGEXEXTRACT($C593, E$4), ""&lt;&gt;"")"),"&lt;&gt;")</f>
        <v>&lt;&gt;</v>
      </c>
      <c r="F593" s="7" t="str">
        <f ca="1">IFERROR(__xludf.DUMMYFUNCTION("IFERROR(HEX2DEC(REGEXEXTRACT($C593, F$4)), ""&lt;&gt;"")"),"&lt;&gt;")</f>
        <v>&lt;&gt;</v>
      </c>
      <c r="G593" s="7" t="str">
        <f ca="1">IFERROR(__xludf.DUMMYFUNCTION("IFERROR(HEX2DEC(REGEXEXTRACT($C593, G$4)), ""&lt;&gt;"")"),"&lt;&gt;")</f>
        <v>&lt;&gt;</v>
      </c>
      <c r="H593" s="7"/>
      <c r="I593" s="7" t="str">
        <f ca="1">IFERROR(__xludf.DUMMYFUNCTION("IFERROR(TEXT((REGEXEXTRACT($C593, I$4)),""00""), ""&lt;&gt;"")"),"&lt;&gt;")</f>
        <v>&lt;&gt;</v>
      </c>
      <c r="J593" s="7" t="str">
        <f ca="1">IFERROR(__xludf.DUMMYFUNCTION("IFERROR(TEXT((REGEXEXTRACT($C593, J$4)),""00""), ""&lt;&gt;"")"),"&lt;&gt;")</f>
        <v>&lt;&gt;</v>
      </c>
      <c r="K593" s="7" t="str">
        <f ca="1">IFERROR(__xludf.DUMMYFUNCTION("IFERROR(TEXT((REGEXEXTRACT($C593, K$4)),""00""), ""&lt;&gt;"")"),"&lt;&gt;")</f>
        <v>&lt;&gt;</v>
      </c>
      <c r="L593" s="7" t="str">
        <f ca="1">IFERROR(__xludf.DUMMYFUNCTION("IFERROR(TEXT((REGEXEXTRACT($C593, L$4)),""00""), ""&lt;&gt;"")"),"&lt;&gt;")</f>
        <v>&lt;&gt;</v>
      </c>
      <c r="M593" s="7" t="str">
        <f ca="1">IFERROR(__xludf.DUMMYFUNCTION("IFERROR(TEXT((REGEXEXTRACT($C593, M$4)),""00""), ""&lt;&gt;"")"),"&lt;&gt;")</f>
        <v>&lt;&gt;</v>
      </c>
      <c r="N593" s="7" t="str">
        <f ca="1">IFERROR(__xludf.DUMMYFUNCTION("IFERROR(TEXT((REGEXEXTRACT($C593, N$4)),""00""), ""&lt;&gt;"")"),"&lt;&gt;")</f>
        <v>&lt;&gt;</v>
      </c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x14ac:dyDescent="0.2">
      <c r="A594" s="7"/>
      <c r="B594" s="8" t="str">
        <f ca="1">IFERROR(__xludf.DUMMYFUNCTION("IFERROR(REGEXEXTRACT($A594, B$4), ""&lt;&gt;"")"),"&lt;&gt;")</f>
        <v>&lt;&gt;</v>
      </c>
      <c r="C594" s="7" t="str">
        <f ca="1">IFERROR(__xludf.DUMMYFUNCTION("IFERROR(REGEXEXTRACT($A594, C$4), ""&lt;&gt;"")"),"&lt;&gt;")</f>
        <v>&lt;&gt;</v>
      </c>
      <c r="D594" s="7"/>
      <c r="E594" s="7" t="str">
        <f ca="1">IFERROR(__xludf.DUMMYFUNCTION("IFERROR(REGEXEXTRACT($C594, E$4), ""&lt;&gt;"")"),"&lt;&gt;")</f>
        <v>&lt;&gt;</v>
      </c>
      <c r="F594" s="7" t="str">
        <f ca="1">IFERROR(__xludf.DUMMYFUNCTION("IFERROR(HEX2DEC(REGEXEXTRACT($C594, F$4)), ""&lt;&gt;"")"),"&lt;&gt;")</f>
        <v>&lt;&gt;</v>
      </c>
      <c r="G594" s="7" t="str">
        <f ca="1">IFERROR(__xludf.DUMMYFUNCTION("IFERROR(HEX2DEC(REGEXEXTRACT($C594, G$4)), ""&lt;&gt;"")"),"&lt;&gt;")</f>
        <v>&lt;&gt;</v>
      </c>
      <c r="H594" s="7"/>
      <c r="I594" s="7" t="str">
        <f ca="1">IFERROR(__xludf.DUMMYFUNCTION("IFERROR(TEXT((REGEXEXTRACT($C594, I$4)),""00""), ""&lt;&gt;"")"),"&lt;&gt;")</f>
        <v>&lt;&gt;</v>
      </c>
      <c r="J594" s="7" t="str">
        <f ca="1">IFERROR(__xludf.DUMMYFUNCTION("IFERROR(TEXT((REGEXEXTRACT($C594, J$4)),""00""), ""&lt;&gt;"")"),"&lt;&gt;")</f>
        <v>&lt;&gt;</v>
      </c>
      <c r="K594" s="7" t="str">
        <f ca="1">IFERROR(__xludf.DUMMYFUNCTION("IFERROR(TEXT((REGEXEXTRACT($C594, K$4)),""00""), ""&lt;&gt;"")"),"&lt;&gt;")</f>
        <v>&lt;&gt;</v>
      </c>
      <c r="L594" s="7" t="str">
        <f ca="1">IFERROR(__xludf.DUMMYFUNCTION("IFERROR(TEXT((REGEXEXTRACT($C594, L$4)),""00""), ""&lt;&gt;"")"),"&lt;&gt;")</f>
        <v>&lt;&gt;</v>
      </c>
      <c r="M594" s="7" t="str">
        <f ca="1">IFERROR(__xludf.DUMMYFUNCTION("IFERROR(TEXT((REGEXEXTRACT($C594, M$4)),""00""), ""&lt;&gt;"")"),"&lt;&gt;")</f>
        <v>&lt;&gt;</v>
      </c>
      <c r="N594" s="7" t="str">
        <f ca="1">IFERROR(__xludf.DUMMYFUNCTION("IFERROR(TEXT((REGEXEXTRACT($C594, N$4)),""00""), ""&lt;&gt;"")"),"&lt;&gt;")</f>
        <v>&lt;&gt;</v>
      </c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x14ac:dyDescent="0.2">
      <c r="A595" s="7"/>
      <c r="B595" s="8" t="str">
        <f ca="1">IFERROR(__xludf.DUMMYFUNCTION("IFERROR(REGEXEXTRACT($A595, B$4), ""&lt;&gt;"")"),"&lt;&gt;")</f>
        <v>&lt;&gt;</v>
      </c>
      <c r="C595" s="7" t="str">
        <f ca="1">IFERROR(__xludf.DUMMYFUNCTION("IFERROR(REGEXEXTRACT($A595, C$4), ""&lt;&gt;"")"),"&lt;&gt;")</f>
        <v>&lt;&gt;</v>
      </c>
      <c r="D595" s="7"/>
      <c r="E595" s="7" t="str">
        <f ca="1">IFERROR(__xludf.DUMMYFUNCTION("IFERROR(REGEXEXTRACT($C595, E$4), ""&lt;&gt;"")"),"&lt;&gt;")</f>
        <v>&lt;&gt;</v>
      </c>
      <c r="F595" s="7" t="str">
        <f ca="1">IFERROR(__xludf.DUMMYFUNCTION("IFERROR(HEX2DEC(REGEXEXTRACT($C595, F$4)), ""&lt;&gt;"")"),"&lt;&gt;")</f>
        <v>&lt;&gt;</v>
      </c>
      <c r="G595" s="7" t="str">
        <f ca="1">IFERROR(__xludf.DUMMYFUNCTION("IFERROR(HEX2DEC(REGEXEXTRACT($C595, G$4)), ""&lt;&gt;"")"),"&lt;&gt;")</f>
        <v>&lt;&gt;</v>
      </c>
      <c r="H595" s="7"/>
      <c r="I595" s="7" t="str">
        <f ca="1">IFERROR(__xludf.DUMMYFUNCTION("IFERROR(TEXT((REGEXEXTRACT($C595, I$4)),""00""), ""&lt;&gt;"")"),"&lt;&gt;")</f>
        <v>&lt;&gt;</v>
      </c>
      <c r="J595" s="7" t="str">
        <f ca="1">IFERROR(__xludf.DUMMYFUNCTION("IFERROR(TEXT((REGEXEXTRACT($C595, J$4)),""00""), ""&lt;&gt;"")"),"&lt;&gt;")</f>
        <v>&lt;&gt;</v>
      </c>
      <c r="K595" s="7" t="str">
        <f ca="1">IFERROR(__xludf.DUMMYFUNCTION("IFERROR(TEXT((REGEXEXTRACT($C595, K$4)),""00""), ""&lt;&gt;"")"),"&lt;&gt;")</f>
        <v>&lt;&gt;</v>
      </c>
      <c r="L595" s="7" t="str">
        <f ca="1">IFERROR(__xludf.DUMMYFUNCTION("IFERROR(TEXT((REGEXEXTRACT($C595, L$4)),""00""), ""&lt;&gt;"")"),"&lt;&gt;")</f>
        <v>&lt;&gt;</v>
      </c>
      <c r="M595" s="7" t="str">
        <f ca="1">IFERROR(__xludf.DUMMYFUNCTION("IFERROR(TEXT((REGEXEXTRACT($C595, M$4)),""00""), ""&lt;&gt;"")"),"&lt;&gt;")</f>
        <v>&lt;&gt;</v>
      </c>
      <c r="N595" s="7" t="str">
        <f ca="1">IFERROR(__xludf.DUMMYFUNCTION("IFERROR(TEXT((REGEXEXTRACT($C595, N$4)),""00""), ""&lt;&gt;"")"),"&lt;&gt;")</f>
        <v>&lt;&gt;</v>
      </c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x14ac:dyDescent="0.2">
      <c r="A596" s="7"/>
      <c r="B596" s="8" t="str">
        <f ca="1">IFERROR(__xludf.DUMMYFUNCTION("IFERROR(REGEXEXTRACT($A596, B$4), ""&lt;&gt;"")"),"&lt;&gt;")</f>
        <v>&lt;&gt;</v>
      </c>
      <c r="C596" s="7" t="str">
        <f ca="1">IFERROR(__xludf.DUMMYFUNCTION("IFERROR(REGEXEXTRACT($A596, C$4), ""&lt;&gt;"")"),"&lt;&gt;")</f>
        <v>&lt;&gt;</v>
      </c>
      <c r="D596" s="7"/>
      <c r="E596" s="7" t="str">
        <f ca="1">IFERROR(__xludf.DUMMYFUNCTION("IFERROR(REGEXEXTRACT($C596, E$4), ""&lt;&gt;"")"),"&lt;&gt;")</f>
        <v>&lt;&gt;</v>
      </c>
      <c r="F596" s="7" t="str">
        <f ca="1">IFERROR(__xludf.DUMMYFUNCTION("IFERROR(HEX2DEC(REGEXEXTRACT($C596, F$4)), ""&lt;&gt;"")"),"&lt;&gt;")</f>
        <v>&lt;&gt;</v>
      </c>
      <c r="G596" s="7" t="str">
        <f ca="1">IFERROR(__xludf.DUMMYFUNCTION("IFERROR(HEX2DEC(REGEXEXTRACT($C596, G$4)), ""&lt;&gt;"")"),"&lt;&gt;")</f>
        <v>&lt;&gt;</v>
      </c>
      <c r="H596" s="7"/>
      <c r="I596" s="7" t="str">
        <f ca="1">IFERROR(__xludf.DUMMYFUNCTION("IFERROR(TEXT((REGEXEXTRACT($C596, I$4)),""00""), ""&lt;&gt;"")"),"&lt;&gt;")</f>
        <v>&lt;&gt;</v>
      </c>
      <c r="J596" s="7" t="str">
        <f ca="1">IFERROR(__xludf.DUMMYFUNCTION("IFERROR(TEXT((REGEXEXTRACT($C596, J$4)),""00""), ""&lt;&gt;"")"),"&lt;&gt;")</f>
        <v>&lt;&gt;</v>
      </c>
      <c r="K596" s="7" t="str">
        <f ca="1">IFERROR(__xludf.DUMMYFUNCTION("IFERROR(TEXT((REGEXEXTRACT($C596, K$4)),""00""), ""&lt;&gt;"")"),"&lt;&gt;")</f>
        <v>&lt;&gt;</v>
      </c>
      <c r="L596" s="7" t="str">
        <f ca="1">IFERROR(__xludf.DUMMYFUNCTION("IFERROR(TEXT((REGEXEXTRACT($C596, L$4)),""00""), ""&lt;&gt;"")"),"&lt;&gt;")</f>
        <v>&lt;&gt;</v>
      </c>
      <c r="M596" s="7" t="str">
        <f ca="1">IFERROR(__xludf.DUMMYFUNCTION("IFERROR(TEXT((REGEXEXTRACT($C596, M$4)),""00""), ""&lt;&gt;"")"),"&lt;&gt;")</f>
        <v>&lt;&gt;</v>
      </c>
      <c r="N596" s="7" t="str">
        <f ca="1">IFERROR(__xludf.DUMMYFUNCTION("IFERROR(TEXT((REGEXEXTRACT($C596, N$4)),""00""), ""&lt;&gt;"")"),"&lt;&gt;")</f>
        <v>&lt;&gt;</v>
      </c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x14ac:dyDescent="0.2">
      <c r="A597" s="7"/>
      <c r="B597" s="8" t="str">
        <f ca="1">IFERROR(__xludf.DUMMYFUNCTION("IFERROR(REGEXEXTRACT($A597, B$4), ""&lt;&gt;"")"),"&lt;&gt;")</f>
        <v>&lt;&gt;</v>
      </c>
      <c r="C597" s="7" t="str">
        <f ca="1">IFERROR(__xludf.DUMMYFUNCTION("IFERROR(REGEXEXTRACT($A597, C$4), ""&lt;&gt;"")"),"&lt;&gt;")</f>
        <v>&lt;&gt;</v>
      </c>
      <c r="D597" s="7"/>
      <c r="E597" s="7" t="str">
        <f ca="1">IFERROR(__xludf.DUMMYFUNCTION("IFERROR(REGEXEXTRACT($C597, E$4), ""&lt;&gt;"")"),"&lt;&gt;")</f>
        <v>&lt;&gt;</v>
      </c>
      <c r="F597" s="7" t="str">
        <f ca="1">IFERROR(__xludf.DUMMYFUNCTION("IFERROR(HEX2DEC(REGEXEXTRACT($C597, F$4)), ""&lt;&gt;"")"),"&lt;&gt;")</f>
        <v>&lt;&gt;</v>
      </c>
      <c r="G597" s="7" t="str">
        <f ca="1">IFERROR(__xludf.DUMMYFUNCTION("IFERROR(HEX2DEC(REGEXEXTRACT($C597, G$4)), ""&lt;&gt;"")"),"&lt;&gt;")</f>
        <v>&lt;&gt;</v>
      </c>
      <c r="H597" s="7"/>
      <c r="I597" s="7" t="str">
        <f ca="1">IFERROR(__xludf.DUMMYFUNCTION("IFERROR(TEXT((REGEXEXTRACT($C597, I$4)),""00""), ""&lt;&gt;"")"),"&lt;&gt;")</f>
        <v>&lt;&gt;</v>
      </c>
      <c r="J597" s="7" t="str">
        <f ca="1">IFERROR(__xludf.DUMMYFUNCTION("IFERROR(TEXT((REGEXEXTRACT($C597, J$4)),""00""), ""&lt;&gt;"")"),"&lt;&gt;")</f>
        <v>&lt;&gt;</v>
      </c>
      <c r="K597" s="7" t="str">
        <f ca="1">IFERROR(__xludf.DUMMYFUNCTION("IFERROR(TEXT((REGEXEXTRACT($C597, K$4)),""00""), ""&lt;&gt;"")"),"&lt;&gt;")</f>
        <v>&lt;&gt;</v>
      </c>
      <c r="L597" s="7" t="str">
        <f ca="1">IFERROR(__xludf.DUMMYFUNCTION("IFERROR(TEXT((REGEXEXTRACT($C597, L$4)),""00""), ""&lt;&gt;"")"),"&lt;&gt;")</f>
        <v>&lt;&gt;</v>
      </c>
      <c r="M597" s="7" t="str">
        <f ca="1">IFERROR(__xludf.DUMMYFUNCTION("IFERROR(TEXT((REGEXEXTRACT($C597, M$4)),""00""), ""&lt;&gt;"")"),"&lt;&gt;")</f>
        <v>&lt;&gt;</v>
      </c>
      <c r="N597" s="7" t="str">
        <f ca="1">IFERROR(__xludf.DUMMYFUNCTION("IFERROR(TEXT((REGEXEXTRACT($C597, N$4)),""00""), ""&lt;&gt;"")"),"&lt;&gt;")</f>
        <v>&lt;&gt;</v>
      </c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x14ac:dyDescent="0.2">
      <c r="A598" s="7"/>
      <c r="B598" s="8" t="str">
        <f ca="1">IFERROR(__xludf.DUMMYFUNCTION("IFERROR(REGEXEXTRACT($A598, B$4), ""&lt;&gt;"")"),"&lt;&gt;")</f>
        <v>&lt;&gt;</v>
      </c>
      <c r="C598" s="7" t="str">
        <f ca="1">IFERROR(__xludf.DUMMYFUNCTION("IFERROR(REGEXEXTRACT($A598, C$4), ""&lt;&gt;"")"),"&lt;&gt;")</f>
        <v>&lt;&gt;</v>
      </c>
      <c r="D598" s="7"/>
      <c r="E598" s="7" t="str">
        <f ca="1">IFERROR(__xludf.DUMMYFUNCTION("IFERROR(REGEXEXTRACT($C598, E$4), ""&lt;&gt;"")"),"&lt;&gt;")</f>
        <v>&lt;&gt;</v>
      </c>
      <c r="F598" s="7" t="str">
        <f ca="1">IFERROR(__xludf.DUMMYFUNCTION("IFERROR(HEX2DEC(REGEXEXTRACT($C598, F$4)), ""&lt;&gt;"")"),"&lt;&gt;")</f>
        <v>&lt;&gt;</v>
      </c>
      <c r="G598" s="7" t="str">
        <f ca="1">IFERROR(__xludf.DUMMYFUNCTION("IFERROR(HEX2DEC(REGEXEXTRACT($C598, G$4)), ""&lt;&gt;"")"),"&lt;&gt;")</f>
        <v>&lt;&gt;</v>
      </c>
      <c r="H598" s="7"/>
      <c r="I598" s="7" t="str">
        <f ca="1">IFERROR(__xludf.DUMMYFUNCTION("IFERROR(TEXT((REGEXEXTRACT($C598, I$4)),""00""), ""&lt;&gt;"")"),"&lt;&gt;")</f>
        <v>&lt;&gt;</v>
      </c>
      <c r="J598" s="7" t="str">
        <f ca="1">IFERROR(__xludf.DUMMYFUNCTION("IFERROR(TEXT((REGEXEXTRACT($C598, J$4)),""00""), ""&lt;&gt;"")"),"&lt;&gt;")</f>
        <v>&lt;&gt;</v>
      </c>
      <c r="K598" s="7" t="str">
        <f ca="1">IFERROR(__xludf.DUMMYFUNCTION("IFERROR(TEXT((REGEXEXTRACT($C598, K$4)),""00""), ""&lt;&gt;"")"),"&lt;&gt;")</f>
        <v>&lt;&gt;</v>
      </c>
      <c r="L598" s="7" t="str">
        <f ca="1">IFERROR(__xludf.DUMMYFUNCTION("IFERROR(TEXT((REGEXEXTRACT($C598, L$4)),""00""), ""&lt;&gt;"")"),"&lt;&gt;")</f>
        <v>&lt;&gt;</v>
      </c>
      <c r="M598" s="7" t="str">
        <f ca="1">IFERROR(__xludf.DUMMYFUNCTION("IFERROR(TEXT((REGEXEXTRACT($C598, M$4)),""00""), ""&lt;&gt;"")"),"&lt;&gt;")</f>
        <v>&lt;&gt;</v>
      </c>
      <c r="N598" s="7" t="str">
        <f ca="1">IFERROR(__xludf.DUMMYFUNCTION("IFERROR(TEXT((REGEXEXTRACT($C598, N$4)),""00""), ""&lt;&gt;"")"),"&lt;&gt;")</f>
        <v>&lt;&gt;</v>
      </c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x14ac:dyDescent="0.2">
      <c r="A599" s="7"/>
      <c r="B599" s="8" t="str">
        <f ca="1">IFERROR(__xludf.DUMMYFUNCTION("IFERROR(REGEXEXTRACT($A599, B$4), ""&lt;&gt;"")"),"&lt;&gt;")</f>
        <v>&lt;&gt;</v>
      </c>
      <c r="C599" s="7" t="str">
        <f ca="1">IFERROR(__xludf.DUMMYFUNCTION("IFERROR(REGEXEXTRACT($A599, C$4), ""&lt;&gt;"")"),"&lt;&gt;")</f>
        <v>&lt;&gt;</v>
      </c>
      <c r="D599" s="7"/>
      <c r="E599" s="7" t="str">
        <f ca="1">IFERROR(__xludf.DUMMYFUNCTION("IFERROR(REGEXEXTRACT($C599, E$4), ""&lt;&gt;"")"),"&lt;&gt;")</f>
        <v>&lt;&gt;</v>
      </c>
      <c r="F599" s="7" t="str">
        <f ca="1">IFERROR(__xludf.DUMMYFUNCTION("IFERROR(HEX2DEC(REGEXEXTRACT($C599, F$4)), ""&lt;&gt;"")"),"&lt;&gt;")</f>
        <v>&lt;&gt;</v>
      </c>
      <c r="G599" s="7" t="str">
        <f ca="1">IFERROR(__xludf.DUMMYFUNCTION("IFERROR(HEX2DEC(REGEXEXTRACT($C599, G$4)), ""&lt;&gt;"")"),"&lt;&gt;")</f>
        <v>&lt;&gt;</v>
      </c>
      <c r="H599" s="7"/>
      <c r="I599" s="7" t="str">
        <f ca="1">IFERROR(__xludf.DUMMYFUNCTION("IFERROR(TEXT((REGEXEXTRACT($C599, I$4)),""00""), ""&lt;&gt;"")"),"&lt;&gt;")</f>
        <v>&lt;&gt;</v>
      </c>
      <c r="J599" s="7" t="str">
        <f ca="1">IFERROR(__xludf.DUMMYFUNCTION("IFERROR(TEXT((REGEXEXTRACT($C599, J$4)),""00""), ""&lt;&gt;"")"),"&lt;&gt;")</f>
        <v>&lt;&gt;</v>
      </c>
      <c r="K599" s="7" t="str">
        <f ca="1">IFERROR(__xludf.DUMMYFUNCTION("IFERROR(TEXT((REGEXEXTRACT($C599, K$4)),""00""), ""&lt;&gt;"")"),"&lt;&gt;")</f>
        <v>&lt;&gt;</v>
      </c>
      <c r="L599" s="7" t="str">
        <f ca="1">IFERROR(__xludf.DUMMYFUNCTION("IFERROR(TEXT((REGEXEXTRACT($C599, L$4)),""00""), ""&lt;&gt;"")"),"&lt;&gt;")</f>
        <v>&lt;&gt;</v>
      </c>
      <c r="M599" s="7" t="str">
        <f ca="1">IFERROR(__xludf.DUMMYFUNCTION("IFERROR(TEXT((REGEXEXTRACT($C599, M$4)),""00""), ""&lt;&gt;"")"),"&lt;&gt;")</f>
        <v>&lt;&gt;</v>
      </c>
      <c r="N599" s="7" t="str">
        <f ca="1">IFERROR(__xludf.DUMMYFUNCTION("IFERROR(TEXT((REGEXEXTRACT($C599, N$4)),""00""), ""&lt;&gt;"")"),"&lt;&gt;")</f>
        <v>&lt;&gt;</v>
      </c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x14ac:dyDescent="0.2">
      <c r="A600" s="7"/>
      <c r="B600" s="8" t="str">
        <f ca="1">IFERROR(__xludf.DUMMYFUNCTION("IFERROR(REGEXEXTRACT($A600, B$4), ""&lt;&gt;"")"),"&lt;&gt;")</f>
        <v>&lt;&gt;</v>
      </c>
      <c r="C600" s="7" t="str">
        <f ca="1">IFERROR(__xludf.DUMMYFUNCTION("IFERROR(REGEXEXTRACT($A600, C$4), ""&lt;&gt;"")"),"&lt;&gt;")</f>
        <v>&lt;&gt;</v>
      </c>
      <c r="D600" s="7"/>
      <c r="E600" s="7" t="str">
        <f ca="1">IFERROR(__xludf.DUMMYFUNCTION("IFERROR(REGEXEXTRACT($C600, E$4), ""&lt;&gt;"")"),"&lt;&gt;")</f>
        <v>&lt;&gt;</v>
      </c>
      <c r="F600" s="7" t="str">
        <f ca="1">IFERROR(__xludf.DUMMYFUNCTION("IFERROR(HEX2DEC(REGEXEXTRACT($C600, F$4)), ""&lt;&gt;"")"),"&lt;&gt;")</f>
        <v>&lt;&gt;</v>
      </c>
      <c r="G600" s="7" t="str">
        <f ca="1">IFERROR(__xludf.DUMMYFUNCTION("IFERROR(HEX2DEC(REGEXEXTRACT($C600, G$4)), ""&lt;&gt;"")"),"&lt;&gt;")</f>
        <v>&lt;&gt;</v>
      </c>
      <c r="H600" s="7"/>
      <c r="I600" s="7" t="str">
        <f ca="1">IFERROR(__xludf.DUMMYFUNCTION("IFERROR(TEXT((REGEXEXTRACT($C600, I$4)),""00""), ""&lt;&gt;"")"),"&lt;&gt;")</f>
        <v>&lt;&gt;</v>
      </c>
      <c r="J600" s="7" t="str">
        <f ca="1">IFERROR(__xludf.DUMMYFUNCTION("IFERROR(TEXT((REGEXEXTRACT($C600, J$4)),""00""), ""&lt;&gt;"")"),"&lt;&gt;")</f>
        <v>&lt;&gt;</v>
      </c>
      <c r="K600" s="7" t="str">
        <f ca="1">IFERROR(__xludf.DUMMYFUNCTION("IFERROR(TEXT((REGEXEXTRACT($C600, K$4)),""00""), ""&lt;&gt;"")"),"&lt;&gt;")</f>
        <v>&lt;&gt;</v>
      </c>
      <c r="L600" s="7" t="str">
        <f ca="1">IFERROR(__xludf.DUMMYFUNCTION("IFERROR(TEXT((REGEXEXTRACT($C600, L$4)),""00""), ""&lt;&gt;"")"),"&lt;&gt;")</f>
        <v>&lt;&gt;</v>
      </c>
      <c r="M600" s="7" t="str">
        <f ca="1">IFERROR(__xludf.DUMMYFUNCTION("IFERROR(TEXT((REGEXEXTRACT($C600, M$4)),""00""), ""&lt;&gt;"")"),"&lt;&gt;")</f>
        <v>&lt;&gt;</v>
      </c>
      <c r="N600" s="7" t="str">
        <f ca="1">IFERROR(__xludf.DUMMYFUNCTION("IFERROR(TEXT((REGEXEXTRACT($C600, N$4)),""00""), ""&lt;&gt;"")"),"&lt;&gt;")</f>
        <v>&lt;&gt;</v>
      </c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x14ac:dyDescent="0.2">
      <c r="A601" s="7"/>
      <c r="B601" s="8" t="str">
        <f ca="1">IFERROR(__xludf.DUMMYFUNCTION("IFERROR(REGEXEXTRACT($A601, B$4), ""&lt;&gt;"")"),"&lt;&gt;")</f>
        <v>&lt;&gt;</v>
      </c>
      <c r="C601" s="7" t="str">
        <f ca="1">IFERROR(__xludf.DUMMYFUNCTION("IFERROR(REGEXEXTRACT($A601, C$4), ""&lt;&gt;"")"),"&lt;&gt;")</f>
        <v>&lt;&gt;</v>
      </c>
      <c r="D601" s="7"/>
      <c r="E601" s="7" t="str">
        <f ca="1">IFERROR(__xludf.DUMMYFUNCTION("IFERROR(REGEXEXTRACT($C601, E$4), ""&lt;&gt;"")"),"&lt;&gt;")</f>
        <v>&lt;&gt;</v>
      </c>
      <c r="F601" s="7" t="str">
        <f ca="1">IFERROR(__xludf.DUMMYFUNCTION("IFERROR(HEX2DEC(REGEXEXTRACT($C601, F$4)), ""&lt;&gt;"")"),"&lt;&gt;")</f>
        <v>&lt;&gt;</v>
      </c>
      <c r="G601" s="7" t="str">
        <f ca="1">IFERROR(__xludf.DUMMYFUNCTION("IFERROR(HEX2DEC(REGEXEXTRACT($C601, G$4)), ""&lt;&gt;"")"),"&lt;&gt;")</f>
        <v>&lt;&gt;</v>
      </c>
      <c r="H601" s="7"/>
      <c r="I601" s="7" t="str">
        <f ca="1">IFERROR(__xludf.DUMMYFUNCTION("IFERROR(TEXT((REGEXEXTRACT($C601, I$4)),""00""), ""&lt;&gt;"")"),"&lt;&gt;")</f>
        <v>&lt;&gt;</v>
      </c>
      <c r="J601" s="7" t="str">
        <f ca="1">IFERROR(__xludf.DUMMYFUNCTION("IFERROR(TEXT((REGEXEXTRACT($C601, J$4)),""00""), ""&lt;&gt;"")"),"&lt;&gt;")</f>
        <v>&lt;&gt;</v>
      </c>
      <c r="K601" s="7" t="str">
        <f ca="1">IFERROR(__xludf.DUMMYFUNCTION("IFERROR(TEXT((REGEXEXTRACT($C601, K$4)),""00""), ""&lt;&gt;"")"),"&lt;&gt;")</f>
        <v>&lt;&gt;</v>
      </c>
      <c r="L601" s="7" t="str">
        <f ca="1">IFERROR(__xludf.DUMMYFUNCTION("IFERROR(TEXT((REGEXEXTRACT($C601, L$4)),""00""), ""&lt;&gt;"")"),"&lt;&gt;")</f>
        <v>&lt;&gt;</v>
      </c>
      <c r="M601" s="7" t="str">
        <f ca="1">IFERROR(__xludf.DUMMYFUNCTION("IFERROR(TEXT((REGEXEXTRACT($C601, M$4)),""00""), ""&lt;&gt;"")"),"&lt;&gt;")</f>
        <v>&lt;&gt;</v>
      </c>
      <c r="N601" s="7" t="str">
        <f ca="1">IFERROR(__xludf.DUMMYFUNCTION("IFERROR(TEXT((REGEXEXTRACT($C601, N$4)),""00""), ""&lt;&gt;"")"),"&lt;&gt;")</f>
        <v>&lt;&gt;</v>
      </c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x14ac:dyDescent="0.2">
      <c r="A602" s="7"/>
      <c r="B602" s="8" t="str">
        <f ca="1">IFERROR(__xludf.DUMMYFUNCTION("IFERROR(REGEXEXTRACT($A602, B$4), ""&lt;&gt;"")"),"&lt;&gt;")</f>
        <v>&lt;&gt;</v>
      </c>
      <c r="C602" s="7" t="str">
        <f ca="1">IFERROR(__xludf.DUMMYFUNCTION("IFERROR(REGEXEXTRACT($A602, C$4), ""&lt;&gt;"")"),"&lt;&gt;")</f>
        <v>&lt;&gt;</v>
      </c>
      <c r="D602" s="7"/>
      <c r="E602" s="7" t="str">
        <f ca="1">IFERROR(__xludf.DUMMYFUNCTION("IFERROR(REGEXEXTRACT($C602, E$4), ""&lt;&gt;"")"),"&lt;&gt;")</f>
        <v>&lt;&gt;</v>
      </c>
      <c r="F602" s="7" t="str">
        <f ca="1">IFERROR(__xludf.DUMMYFUNCTION("IFERROR(HEX2DEC(REGEXEXTRACT($C602, F$4)), ""&lt;&gt;"")"),"&lt;&gt;")</f>
        <v>&lt;&gt;</v>
      </c>
      <c r="G602" s="7" t="str">
        <f ca="1">IFERROR(__xludf.DUMMYFUNCTION("IFERROR(HEX2DEC(REGEXEXTRACT($C602, G$4)), ""&lt;&gt;"")"),"&lt;&gt;")</f>
        <v>&lt;&gt;</v>
      </c>
      <c r="H602" s="7"/>
      <c r="I602" s="7" t="str">
        <f ca="1">IFERROR(__xludf.DUMMYFUNCTION("IFERROR(TEXT((REGEXEXTRACT($C602, I$4)),""00""), ""&lt;&gt;"")"),"&lt;&gt;")</f>
        <v>&lt;&gt;</v>
      </c>
      <c r="J602" s="7" t="str">
        <f ca="1">IFERROR(__xludf.DUMMYFUNCTION("IFERROR(TEXT((REGEXEXTRACT($C602, J$4)),""00""), ""&lt;&gt;"")"),"&lt;&gt;")</f>
        <v>&lt;&gt;</v>
      </c>
      <c r="K602" s="7" t="str">
        <f ca="1">IFERROR(__xludf.DUMMYFUNCTION("IFERROR(TEXT((REGEXEXTRACT($C602, K$4)),""00""), ""&lt;&gt;"")"),"&lt;&gt;")</f>
        <v>&lt;&gt;</v>
      </c>
      <c r="L602" s="7" t="str">
        <f ca="1">IFERROR(__xludf.DUMMYFUNCTION("IFERROR(TEXT((REGEXEXTRACT($C602, L$4)),""00""), ""&lt;&gt;"")"),"&lt;&gt;")</f>
        <v>&lt;&gt;</v>
      </c>
      <c r="M602" s="7" t="str">
        <f ca="1">IFERROR(__xludf.DUMMYFUNCTION("IFERROR(TEXT((REGEXEXTRACT($C602, M$4)),""00""), ""&lt;&gt;"")"),"&lt;&gt;")</f>
        <v>&lt;&gt;</v>
      </c>
      <c r="N602" s="7" t="str">
        <f ca="1">IFERROR(__xludf.DUMMYFUNCTION("IFERROR(TEXT((REGEXEXTRACT($C602, N$4)),""00""), ""&lt;&gt;"")"),"&lt;&gt;")</f>
        <v>&lt;&gt;</v>
      </c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x14ac:dyDescent="0.2">
      <c r="A603" s="7"/>
      <c r="B603" s="8" t="str">
        <f ca="1">IFERROR(__xludf.DUMMYFUNCTION("IFERROR(REGEXEXTRACT($A603, B$4), ""&lt;&gt;"")"),"&lt;&gt;")</f>
        <v>&lt;&gt;</v>
      </c>
      <c r="C603" s="7" t="str">
        <f ca="1">IFERROR(__xludf.DUMMYFUNCTION("IFERROR(REGEXEXTRACT($A603, C$4), ""&lt;&gt;"")"),"&lt;&gt;")</f>
        <v>&lt;&gt;</v>
      </c>
      <c r="D603" s="7"/>
      <c r="E603" s="7" t="str">
        <f ca="1">IFERROR(__xludf.DUMMYFUNCTION("IFERROR(REGEXEXTRACT($C603, E$4), ""&lt;&gt;"")"),"&lt;&gt;")</f>
        <v>&lt;&gt;</v>
      </c>
      <c r="F603" s="7" t="str">
        <f ca="1">IFERROR(__xludf.DUMMYFUNCTION("IFERROR(HEX2DEC(REGEXEXTRACT($C603, F$4)), ""&lt;&gt;"")"),"&lt;&gt;")</f>
        <v>&lt;&gt;</v>
      </c>
      <c r="G603" s="7" t="str">
        <f ca="1">IFERROR(__xludf.DUMMYFUNCTION("IFERROR(HEX2DEC(REGEXEXTRACT($C603, G$4)), ""&lt;&gt;"")"),"&lt;&gt;")</f>
        <v>&lt;&gt;</v>
      </c>
      <c r="H603" s="7"/>
      <c r="I603" s="7" t="str">
        <f ca="1">IFERROR(__xludf.DUMMYFUNCTION("IFERROR(TEXT((REGEXEXTRACT($C603, I$4)),""00""), ""&lt;&gt;"")"),"&lt;&gt;")</f>
        <v>&lt;&gt;</v>
      </c>
      <c r="J603" s="7" t="str">
        <f ca="1">IFERROR(__xludf.DUMMYFUNCTION("IFERROR(TEXT((REGEXEXTRACT($C603, J$4)),""00""), ""&lt;&gt;"")"),"&lt;&gt;")</f>
        <v>&lt;&gt;</v>
      </c>
      <c r="K603" s="7" t="str">
        <f ca="1">IFERROR(__xludf.DUMMYFUNCTION("IFERROR(TEXT((REGEXEXTRACT($C603, K$4)),""00""), ""&lt;&gt;"")"),"&lt;&gt;")</f>
        <v>&lt;&gt;</v>
      </c>
      <c r="L603" s="7" t="str">
        <f ca="1">IFERROR(__xludf.DUMMYFUNCTION("IFERROR(TEXT((REGEXEXTRACT($C603, L$4)),""00""), ""&lt;&gt;"")"),"&lt;&gt;")</f>
        <v>&lt;&gt;</v>
      </c>
      <c r="M603" s="7" t="str">
        <f ca="1">IFERROR(__xludf.DUMMYFUNCTION("IFERROR(TEXT((REGEXEXTRACT($C603, M$4)),""00""), ""&lt;&gt;"")"),"&lt;&gt;")</f>
        <v>&lt;&gt;</v>
      </c>
      <c r="N603" s="7" t="str">
        <f ca="1">IFERROR(__xludf.DUMMYFUNCTION("IFERROR(TEXT((REGEXEXTRACT($C603, N$4)),""00""), ""&lt;&gt;"")"),"&lt;&gt;")</f>
        <v>&lt;&gt;</v>
      </c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x14ac:dyDescent="0.2">
      <c r="A604" s="7"/>
      <c r="B604" s="8" t="str">
        <f ca="1">IFERROR(__xludf.DUMMYFUNCTION("IFERROR(REGEXEXTRACT($A604, B$4), ""&lt;&gt;"")"),"&lt;&gt;")</f>
        <v>&lt;&gt;</v>
      </c>
      <c r="C604" s="7" t="str">
        <f ca="1">IFERROR(__xludf.DUMMYFUNCTION("IFERROR(REGEXEXTRACT($A604, C$4), ""&lt;&gt;"")"),"&lt;&gt;")</f>
        <v>&lt;&gt;</v>
      </c>
      <c r="D604" s="7"/>
      <c r="E604" s="7" t="str">
        <f ca="1">IFERROR(__xludf.DUMMYFUNCTION("IFERROR(REGEXEXTRACT($C604, E$4), ""&lt;&gt;"")"),"&lt;&gt;")</f>
        <v>&lt;&gt;</v>
      </c>
      <c r="F604" s="7" t="str">
        <f ca="1">IFERROR(__xludf.DUMMYFUNCTION("IFERROR(HEX2DEC(REGEXEXTRACT($C604, F$4)), ""&lt;&gt;"")"),"&lt;&gt;")</f>
        <v>&lt;&gt;</v>
      </c>
      <c r="G604" s="7" t="str">
        <f ca="1">IFERROR(__xludf.DUMMYFUNCTION("IFERROR(HEX2DEC(REGEXEXTRACT($C604, G$4)), ""&lt;&gt;"")"),"&lt;&gt;")</f>
        <v>&lt;&gt;</v>
      </c>
      <c r="H604" s="7"/>
      <c r="I604" s="7" t="str">
        <f ca="1">IFERROR(__xludf.DUMMYFUNCTION("IFERROR(TEXT((REGEXEXTRACT($C604, I$4)),""00""), ""&lt;&gt;"")"),"&lt;&gt;")</f>
        <v>&lt;&gt;</v>
      </c>
      <c r="J604" s="7" t="str">
        <f ca="1">IFERROR(__xludf.DUMMYFUNCTION("IFERROR(TEXT((REGEXEXTRACT($C604, J$4)),""00""), ""&lt;&gt;"")"),"&lt;&gt;")</f>
        <v>&lt;&gt;</v>
      </c>
      <c r="K604" s="7" t="str">
        <f ca="1">IFERROR(__xludf.DUMMYFUNCTION("IFERROR(TEXT((REGEXEXTRACT($C604, K$4)),""00""), ""&lt;&gt;"")"),"&lt;&gt;")</f>
        <v>&lt;&gt;</v>
      </c>
      <c r="L604" s="7" t="str">
        <f ca="1">IFERROR(__xludf.DUMMYFUNCTION("IFERROR(TEXT((REGEXEXTRACT($C604, L$4)),""00""), ""&lt;&gt;"")"),"&lt;&gt;")</f>
        <v>&lt;&gt;</v>
      </c>
      <c r="M604" s="7" t="str">
        <f ca="1">IFERROR(__xludf.DUMMYFUNCTION("IFERROR(TEXT((REGEXEXTRACT($C604, M$4)),""00""), ""&lt;&gt;"")"),"&lt;&gt;")</f>
        <v>&lt;&gt;</v>
      </c>
      <c r="N604" s="7" t="str">
        <f ca="1">IFERROR(__xludf.DUMMYFUNCTION("IFERROR(TEXT((REGEXEXTRACT($C604, N$4)),""00""), ""&lt;&gt;"")"),"&lt;&gt;")</f>
        <v>&lt;&gt;</v>
      </c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x14ac:dyDescent="0.2">
      <c r="A605" s="7"/>
      <c r="B605" s="8" t="str">
        <f ca="1">IFERROR(__xludf.DUMMYFUNCTION("IFERROR(REGEXEXTRACT($A605, B$4), ""&lt;&gt;"")"),"&lt;&gt;")</f>
        <v>&lt;&gt;</v>
      </c>
      <c r="C605" s="7" t="str">
        <f ca="1">IFERROR(__xludf.DUMMYFUNCTION("IFERROR(REGEXEXTRACT($A605, C$4), ""&lt;&gt;"")"),"&lt;&gt;")</f>
        <v>&lt;&gt;</v>
      </c>
      <c r="D605" s="7"/>
      <c r="E605" s="7" t="str">
        <f ca="1">IFERROR(__xludf.DUMMYFUNCTION("IFERROR(REGEXEXTRACT($C605, E$4), ""&lt;&gt;"")"),"&lt;&gt;")</f>
        <v>&lt;&gt;</v>
      </c>
      <c r="F605" s="7" t="str">
        <f ca="1">IFERROR(__xludf.DUMMYFUNCTION("IFERROR(HEX2DEC(REGEXEXTRACT($C605, F$4)), ""&lt;&gt;"")"),"&lt;&gt;")</f>
        <v>&lt;&gt;</v>
      </c>
      <c r="G605" s="7" t="str">
        <f ca="1">IFERROR(__xludf.DUMMYFUNCTION("IFERROR(HEX2DEC(REGEXEXTRACT($C605, G$4)), ""&lt;&gt;"")"),"&lt;&gt;")</f>
        <v>&lt;&gt;</v>
      </c>
      <c r="H605" s="7"/>
      <c r="I605" s="7" t="str">
        <f ca="1">IFERROR(__xludf.DUMMYFUNCTION("IFERROR(TEXT((REGEXEXTRACT($C605, I$4)),""00""), ""&lt;&gt;"")"),"&lt;&gt;")</f>
        <v>&lt;&gt;</v>
      </c>
      <c r="J605" s="7" t="str">
        <f ca="1">IFERROR(__xludf.DUMMYFUNCTION("IFERROR(TEXT((REGEXEXTRACT($C605, J$4)),""00""), ""&lt;&gt;"")"),"&lt;&gt;")</f>
        <v>&lt;&gt;</v>
      </c>
      <c r="K605" s="7" t="str">
        <f ca="1">IFERROR(__xludf.DUMMYFUNCTION("IFERROR(TEXT((REGEXEXTRACT($C605, K$4)),""00""), ""&lt;&gt;"")"),"&lt;&gt;")</f>
        <v>&lt;&gt;</v>
      </c>
      <c r="L605" s="7" t="str">
        <f ca="1">IFERROR(__xludf.DUMMYFUNCTION("IFERROR(TEXT((REGEXEXTRACT($C605, L$4)),""00""), ""&lt;&gt;"")"),"&lt;&gt;")</f>
        <v>&lt;&gt;</v>
      </c>
      <c r="M605" s="7" t="str">
        <f ca="1">IFERROR(__xludf.DUMMYFUNCTION("IFERROR(TEXT((REGEXEXTRACT($C605, M$4)),""00""), ""&lt;&gt;"")"),"&lt;&gt;")</f>
        <v>&lt;&gt;</v>
      </c>
      <c r="N605" s="7" t="str">
        <f ca="1">IFERROR(__xludf.DUMMYFUNCTION("IFERROR(TEXT((REGEXEXTRACT($C605, N$4)),""00""), ""&lt;&gt;"")"),"&lt;&gt;")</f>
        <v>&lt;&gt;</v>
      </c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x14ac:dyDescent="0.2">
      <c r="A606" s="7"/>
      <c r="B606" s="8" t="str">
        <f ca="1">IFERROR(__xludf.DUMMYFUNCTION("IFERROR(REGEXEXTRACT($A606, B$4), ""&lt;&gt;"")"),"&lt;&gt;")</f>
        <v>&lt;&gt;</v>
      </c>
      <c r="C606" s="7" t="str">
        <f ca="1">IFERROR(__xludf.DUMMYFUNCTION("IFERROR(REGEXEXTRACT($A606, C$4), ""&lt;&gt;"")"),"&lt;&gt;")</f>
        <v>&lt;&gt;</v>
      </c>
      <c r="D606" s="7"/>
      <c r="E606" s="7" t="str">
        <f ca="1">IFERROR(__xludf.DUMMYFUNCTION("IFERROR(REGEXEXTRACT($C606, E$4), ""&lt;&gt;"")"),"&lt;&gt;")</f>
        <v>&lt;&gt;</v>
      </c>
      <c r="F606" s="7" t="str">
        <f ca="1">IFERROR(__xludf.DUMMYFUNCTION("IFERROR(HEX2DEC(REGEXEXTRACT($C606, F$4)), ""&lt;&gt;"")"),"&lt;&gt;")</f>
        <v>&lt;&gt;</v>
      </c>
      <c r="G606" s="7" t="str">
        <f ca="1">IFERROR(__xludf.DUMMYFUNCTION("IFERROR(HEX2DEC(REGEXEXTRACT($C606, G$4)), ""&lt;&gt;"")"),"&lt;&gt;")</f>
        <v>&lt;&gt;</v>
      </c>
      <c r="H606" s="7"/>
      <c r="I606" s="7" t="str">
        <f ca="1">IFERROR(__xludf.DUMMYFUNCTION("IFERROR(TEXT((REGEXEXTRACT($C606, I$4)),""00""), ""&lt;&gt;"")"),"&lt;&gt;")</f>
        <v>&lt;&gt;</v>
      </c>
      <c r="J606" s="7" t="str">
        <f ca="1">IFERROR(__xludf.DUMMYFUNCTION("IFERROR(TEXT((REGEXEXTRACT($C606, J$4)),""00""), ""&lt;&gt;"")"),"&lt;&gt;")</f>
        <v>&lt;&gt;</v>
      </c>
      <c r="K606" s="7" t="str">
        <f ca="1">IFERROR(__xludf.DUMMYFUNCTION("IFERROR(TEXT((REGEXEXTRACT($C606, K$4)),""00""), ""&lt;&gt;"")"),"&lt;&gt;")</f>
        <v>&lt;&gt;</v>
      </c>
      <c r="L606" s="7" t="str">
        <f ca="1">IFERROR(__xludf.DUMMYFUNCTION("IFERROR(TEXT((REGEXEXTRACT($C606, L$4)),""00""), ""&lt;&gt;"")"),"&lt;&gt;")</f>
        <v>&lt;&gt;</v>
      </c>
      <c r="M606" s="7" t="str">
        <f ca="1">IFERROR(__xludf.DUMMYFUNCTION("IFERROR(TEXT((REGEXEXTRACT($C606, M$4)),""00""), ""&lt;&gt;"")"),"&lt;&gt;")</f>
        <v>&lt;&gt;</v>
      </c>
      <c r="N606" s="7" t="str">
        <f ca="1">IFERROR(__xludf.DUMMYFUNCTION("IFERROR(TEXT((REGEXEXTRACT($C606, N$4)),""00""), ""&lt;&gt;"")"),"&lt;&gt;")</f>
        <v>&lt;&gt;</v>
      </c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x14ac:dyDescent="0.2">
      <c r="A607" s="7"/>
      <c r="B607" s="8" t="str">
        <f ca="1">IFERROR(__xludf.DUMMYFUNCTION("IFERROR(REGEXEXTRACT($A607, B$4), ""&lt;&gt;"")"),"&lt;&gt;")</f>
        <v>&lt;&gt;</v>
      </c>
      <c r="C607" s="7" t="str">
        <f ca="1">IFERROR(__xludf.DUMMYFUNCTION("IFERROR(REGEXEXTRACT($A607, C$4), ""&lt;&gt;"")"),"&lt;&gt;")</f>
        <v>&lt;&gt;</v>
      </c>
      <c r="D607" s="7"/>
      <c r="E607" s="7" t="str">
        <f ca="1">IFERROR(__xludf.DUMMYFUNCTION("IFERROR(REGEXEXTRACT($C607, E$4), ""&lt;&gt;"")"),"&lt;&gt;")</f>
        <v>&lt;&gt;</v>
      </c>
      <c r="F607" s="7" t="str">
        <f ca="1">IFERROR(__xludf.DUMMYFUNCTION("IFERROR(HEX2DEC(REGEXEXTRACT($C607, F$4)), ""&lt;&gt;"")"),"&lt;&gt;")</f>
        <v>&lt;&gt;</v>
      </c>
      <c r="G607" s="7" t="str">
        <f ca="1">IFERROR(__xludf.DUMMYFUNCTION("IFERROR(HEX2DEC(REGEXEXTRACT($C607, G$4)), ""&lt;&gt;"")"),"&lt;&gt;")</f>
        <v>&lt;&gt;</v>
      </c>
      <c r="H607" s="7"/>
      <c r="I607" s="7" t="str">
        <f ca="1">IFERROR(__xludf.DUMMYFUNCTION("IFERROR(TEXT((REGEXEXTRACT($C607, I$4)),""00""), ""&lt;&gt;"")"),"&lt;&gt;")</f>
        <v>&lt;&gt;</v>
      </c>
      <c r="J607" s="7" t="str">
        <f ca="1">IFERROR(__xludf.DUMMYFUNCTION("IFERROR(TEXT((REGEXEXTRACT($C607, J$4)),""00""), ""&lt;&gt;"")"),"&lt;&gt;")</f>
        <v>&lt;&gt;</v>
      </c>
      <c r="K607" s="7" t="str">
        <f ca="1">IFERROR(__xludf.DUMMYFUNCTION("IFERROR(TEXT((REGEXEXTRACT($C607, K$4)),""00""), ""&lt;&gt;"")"),"&lt;&gt;")</f>
        <v>&lt;&gt;</v>
      </c>
      <c r="L607" s="7" t="str">
        <f ca="1">IFERROR(__xludf.DUMMYFUNCTION("IFERROR(TEXT((REGEXEXTRACT($C607, L$4)),""00""), ""&lt;&gt;"")"),"&lt;&gt;")</f>
        <v>&lt;&gt;</v>
      </c>
      <c r="M607" s="7" t="str">
        <f ca="1">IFERROR(__xludf.DUMMYFUNCTION("IFERROR(TEXT((REGEXEXTRACT($C607, M$4)),""00""), ""&lt;&gt;"")"),"&lt;&gt;")</f>
        <v>&lt;&gt;</v>
      </c>
      <c r="N607" s="7" t="str">
        <f ca="1">IFERROR(__xludf.DUMMYFUNCTION("IFERROR(TEXT((REGEXEXTRACT($C607, N$4)),""00""), ""&lt;&gt;"")"),"&lt;&gt;")</f>
        <v>&lt;&gt;</v>
      </c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x14ac:dyDescent="0.2">
      <c r="A608" s="7"/>
      <c r="B608" s="8" t="str">
        <f ca="1">IFERROR(__xludf.DUMMYFUNCTION("IFERROR(REGEXEXTRACT($A608, B$4), ""&lt;&gt;"")"),"&lt;&gt;")</f>
        <v>&lt;&gt;</v>
      </c>
      <c r="C608" s="7" t="str">
        <f ca="1">IFERROR(__xludf.DUMMYFUNCTION("IFERROR(REGEXEXTRACT($A608, C$4), ""&lt;&gt;"")"),"&lt;&gt;")</f>
        <v>&lt;&gt;</v>
      </c>
      <c r="D608" s="7"/>
      <c r="E608" s="7" t="str">
        <f ca="1">IFERROR(__xludf.DUMMYFUNCTION("IFERROR(REGEXEXTRACT($C608, E$4), ""&lt;&gt;"")"),"&lt;&gt;")</f>
        <v>&lt;&gt;</v>
      </c>
      <c r="F608" s="7" t="str">
        <f ca="1">IFERROR(__xludf.DUMMYFUNCTION("IFERROR(HEX2DEC(REGEXEXTRACT($C608, F$4)), ""&lt;&gt;"")"),"&lt;&gt;")</f>
        <v>&lt;&gt;</v>
      </c>
      <c r="G608" s="7" t="str">
        <f ca="1">IFERROR(__xludf.DUMMYFUNCTION("IFERROR(HEX2DEC(REGEXEXTRACT($C608, G$4)), ""&lt;&gt;"")"),"&lt;&gt;")</f>
        <v>&lt;&gt;</v>
      </c>
      <c r="H608" s="7"/>
      <c r="I608" s="7" t="str">
        <f ca="1">IFERROR(__xludf.DUMMYFUNCTION("IFERROR(TEXT((REGEXEXTRACT($C608, I$4)),""00""), ""&lt;&gt;"")"),"&lt;&gt;")</f>
        <v>&lt;&gt;</v>
      </c>
      <c r="J608" s="7" t="str">
        <f ca="1">IFERROR(__xludf.DUMMYFUNCTION("IFERROR(TEXT((REGEXEXTRACT($C608, J$4)),""00""), ""&lt;&gt;"")"),"&lt;&gt;")</f>
        <v>&lt;&gt;</v>
      </c>
      <c r="K608" s="7" t="str">
        <f ca="1">IFERROR(__xludf.DUMMYFUNCTION("IFERROR(TEXT((REGEXEXTRACT($C608, K$4)),""00""), ""&lt;&gt;"")"),"&lt;&gt;")</f>
        <v>&lt;&gt;</v>
      </c>
      <c r="L608" s="7" t="str">
        <f ca="1">IFERROR(__xludf.DUMMYFUNCTION("IFERROR(TEXT((REGEXEXTRACT($C608, L$4)),""00""), ""&lt;&gt;"")"),"&lt;&gt;")</f>
        <v>&lt;&gt;</v>
      </c>
      <c r="M608" s="7" t="str">
        <f ca="1">IFERROR(__xludf.DUMMYFUNCTION("IFERROR(TEXT((REGEXEXTRACT($C608, M$4)),""00""), ""&lt;&gt;"")"),"&lt;&gt;")</f>
        <v>&lt;&gt;</v>
      </c>
      <c r="N608" s="7" t="str">
        <f ca="1">IFERROR(__xludf.DUMMYFUNCTION("IFERROR(TEXT((REGEXEXTRACT($C608, N$4)),""00""), ""&lt;&gt;"")"),"&lt;&gt;")</f>
        <v>&lt;&gt;</v>
      </c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x14ac:dyDescent="0.2">
      <c r="A609" s="7"/>
      <c r="B609" s="8" t="str">
        <f ca="1">IFERROR(__xludf.DUMMYFUNCTION("IFERROR(REGEXEXTRACT($A609, B$4), ""&lt;&gt;"")"),"&lt;&gt;")</f>
        <v>&lt;&gt;</v>
      </c>
      <c r="C609" s="7" t="str">
        <f ca="1">IFERROR(__xludf.DUMMYFUNCTION("IFERROR(REGEXEXTRACT($A609, C$4), ""&lt;&gt;"")"),"&lt;&gt;")</f>
        <v>&lt;&gt;</v>
      </c>
      <c r="D609" s="7"/>
      <c r="E609" s="7" t="str">
        <f ca="1">IFERROR(__xludf.DUMMYFUNCTION("IFERROR(REGEXEXTRACT($C609, E$4), ""&lt;&gt;"")"),"&lt;&gt;")</f>
        <v>&lt;&gt;</v>
      </c>
      <c r="F609" s="7" t="str">
        <f ca="1">IFERROR(__xludf.DUMMYFUNCTION("IFERROR(HEX2DEC(REGEXEXTRACT($C609, F$4)), ""&lt;&gt;"")"),"&lt;&gt;")</f>
        <v>&lt;&gt;</v>
      </c>
      <c r="G609" s="7" t="str">
        <f ca="1">IFERROR(__xludf.DUMMYFUNCTION("IFERROR(HEX2DEC(REGEXEXTRACT($C609, G$4)), ""&lt;&gt;"")"),"&lt;&gt;")</f>
        <v>&lt;&gt;</v>
      </c>
      <c r="H609" s="7"/>
      <c r="I609" s="7" t="str">
        <f ca="1">IFERROR(__xludf.DUMMYFUNCTION("IFERROR(TEXT((REGEXEXTRACT($C609, I$4)),""00""), ""&lt;&gt;"")"),"&lt;&gt;")</f>
        <v>&lt;&gt;</v>
      </c>
      <c r="J609" s="7" t="str">
        <f ca="1">IFERROR(__xludf.DUMMYFUNCTION("IFERROR(TEXT((REGEXEXTRACT($C609, J$4)),""00""), ""&lt;&gt;"")"),"&lt;&gt;")</f>
        <v>&lt;&gt;</v>
      </c>
      <c r="K609" s="7" t="str">
        <f ca="1">IFERROR(__xludf.DUMMYFUNCTION("IFERROR(TEXT((REGEXEXTRACT($C609, K$4)),""00""), ""&lt;&gt;"")"),"&lt;&gt;")</f>
        <v>&lt;&gt;</v>
      </c>
      <c r="L609" s="7" t="str">
        <f ca="1">IFERROR(__xludf.DUMMYFUNCTION("IFERROR(TEXT((REGEXEXTRACT($C609, L$4)),""00""), ""&lt;&gt;"")"),"&lt;&gt;")</f>
        <v>&lt;&gt;</v>
      </c>
      <c r="M609" s="7" t="str">
        <f ca="1">IFERROR(__xludf.DUMMYFUNCTION("IFERROR(TEXT((REGEXEXTRACT($C609, M$4)),""00""), ""&lt;&gt;"")"),"&lt;&gt;")</f>
        <v>&lt;&gt;</v>
      </c>
      <c r="N609" s="7" t="str">
        <f ca="1">IFERROR(__xludf.DUMMYFUNCTION("IFERROR(TEXT((REGEXEXTRACT($C609, N$4)),""00""), ""&lt;&gt;"")"),"&lt;&gt;")</f>
        <v>&lt;&gt;</v>
      </c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x14ac:dyDescent="0.2">
      <c r="A610" s="7"/>
      <c r="B610" s="8" t="str">
        <f ca="1">IFERROR(__xludf.DUMMYFUNCTION("IFERROR(REGEXEXTRACT($A610, B$4), ""&lt;&gt;"")"),"&lt;&gt;")</f>
        <v>&lt;&gt;</v>
      </c>
      <c r="C610" s="7" t="str">
        <f ca="1">IFERROR(__xludf.DUMMYFUNCTION("IFERROR(REGEXEXTRACT($A610, C$4), ""&lt;&gt;"")"),"&lt;&gt;")</f>
        <v>&lt;&gt;</v>
      </c>
      <c r="D610" s="7"/>
      <c r="E610" s="7" t="str">
        <f ca="1">IFERROR(__xludf.DUMMYFUNCTION("IFERROR(REGEXEXTRACT($C610, E$4), ""&lt;&gt;"")"),"&lt;&gt;")</f>
        <v>&lt;&gt;</v>
      </c>
      <c r="F610" s="7" t="str">
        <f ca="1">IFERROR(__xludf.DUMMYFUNCTION("IFERROR(HEX2DEC(REGEXEXTRACT($C610, F$4)), ""&lt;&gt;"")"),"&lt;&gt;")</f>
        <v>&lt;&gt;</v>
      </c>
      <c r="G610" s="7" t="str">
        <f ca="1">IFERROR(__xludf.DUMMYFUNCTION("IFERROR(HEX2DEC(REGEXEXTRACT($C610, G$4)), ""&lt;&gt;"")"),"&lt;&gt;")</f>
        <v>&lt;&gt;</v>
      </c>
      <c r="H610" s="7"/>
      <c r="I610" s="7" t="str">
        <f ca="1">IFERROR(__xludf.DUMMYFUNCTION("IFERROR(TEXT((REGEXEXTRACT($C610, I$4)),""00""), ""&lt;&gt;"")"),"&lt;&gt;")</f>
        <v>&lt;&gt;</v>
      </c>
      <c r="J610" s="7" t="str">
        <f ca="1">IFERROR(__xludf.DUMMYFUNCTION("IFERROR(TEXT((REGEXEXTRACT($C610, J$4)),""00""), ""&lt;&gt;"")"),"&lt;&gt;")</f>
        <v>&lt;&gt;</v>
      </c>
      <c r="K610" s="7" t="str">
        <f ca="1">IFERROR(__xludf.DUMMYFUNCTION("IFERROR(TEXT((REGEXEXTRACT($C610, K$4)),""00""), ""&lt;&gt;"")"),"&lt;&gt;")</f>
        <v>&lt;&gt;</v>
      </c>
      <c r="L610" s="7" t="str">
        <f ca="1">IFERROR(__xludf.DUMMYFUNCTION("IFERROR(TEXT((REGEXEXTRACT($C610, L$4)),""00""), ""&lt;&gt;"")"),"&lt;&gt;")</f>
        <v>&lt;&gt;</v>
      </c>
      <c r="M610" s="7" t="str">
        <f ca="1">IFERROR(__xludf.DUMMYFUNCTION("IFERROR(TEXT((REGEXEXTRACT($C610, M$4)),""00""), ""&lt;&gt;"")"),"&lt;&gt;")</f>
        <v>&lt;&gt;</v>
      </c>
      <c r="N610" s="7" t="str">
        <f ca="1">IFERROR(__xludf.DUMMYFUNCTION("IFERROR(TEXT((REGEXEXTRACT($C610, N$4)),""00""), ""&lt;&gt;"")"),"&lt;&gt;")</f>
        <v>&lt;&gt;</v>
      </c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x14ac:dyDescent="0.2">
      <c r="A611" s="7"/>
      <c r="B611" s="8" t="str">
        <f ca="1">IFERROR(__xludf.DUMMYFUNCTION("IFERROR(REGEXEXTRACT($A611, B$4), ""&lt;&gt;"")"),"&lt;&gt;")</f>
        <v>&lt;&gt;</v>
      </c>
      <c r="C611" s="7" t="str">
        <f ca="1">IFERROR(__xludf.DUMMYFUNCTION("IFERROR(REGEXEXTRACT($A611, C$4), ""&lt;&gt;"")"),"&lt;&gt;")</f>
        <v>&lt;&gt;</v>
      </c>
      <c r="D611" s="7"/>
      <c r="E611" s="7" t="str">
        <f ca="1">IFERROR(__xludf.DUMMYFUNCTION("IFERROR(REGEXEXTRACT($C611, E$4), ""&lt;&gt;"")"),"&lt;&gt;")</f>
        <v>&lt;&gt;</v>
      </c>
      <c r="F611" s="7" t="str">
        <f ca="1">IFERROR(__xludf.DUMMYFUNCTION("IFERROR(HEX2DEC(REGEXEXTRACT($C611, F$4)), ""&lt;&gt;"")"),"&lt;&gt;")</f>
        <v>&lt;&gt;</v>
      </c>
      <c r="G611" s="7" t="str">
        <f ca="1">IFERROR(__xludf.DUMMYFUNCTION("IFERROR(HEX2DEC(REGEXEXTRACT($C611, G$4)), ""&lt;&gt;"")"),"&lt;&gt;")</f>
        <v>&lt;&gt;</v>
      </c>
      <c r="H611" s="7"/>
      <c r="I611" s="7" t="str">
        <f ca="1">IFERROR(__xludf.DUMMYFUNCTION("IFERROR(TEXT((REGEXEXTRACT($C611, I$4)),""00""), ""&lt;&gt;"")"),"&lt;&gt;")</f>
        <v>&lt;&gt;</v>
      </c>
      <c r="J611" s="7" t="str">
        <f ca="1">IFERROR(__xludf.DUMMYFUNCTION("IFERROR(TEXT((REGEXEXTRACT($C611, J$4)),""00""), ""&lt;&gt;"")"),"&lt;&gt;")</f>
        <v>&lt;&gt;</v>
      </c>
      <c r="K611" s="7" t="str">
        <f ca="1">IFERROR(__xludf.DUMMYFUNCTION("IFERROR(TEXT((REGEXEXTRACT($C611, K$4)),""00""), ""&lt;&gt;"")"),"&lt;&gt;")</f>
        <v>&lt;&gt;</v>
      </c>
      <c r="L611" s="7" t="str">
        <f ca="1">IFERROR(__xludf.DUMMYFUNCTION("IFERROR(TEXT((REGEXEXTRACT($C611, L$4)),""00""), ""&lt;&gt;"")"),"&lt;&gt;")</f>
        <v>&lt;&gt;</v>
      </c>
      <c r="M611" s="7" t="str">
        <f ca="1">IFERROR(__xludf.DUMMYFUNCTION("IFERROR(TEXT((REGEXEXTRACT($C611, M$4)),""00""), ""&lt;&gt;"")"),"&lt;&gt;")</f>
        <v>&lt;&gt;</v>
      </c>
      <c r="N611" s="7" t="str">
        <f ca="1">IFERROR(__xludf.DUMMYFUNCTION("IFERROR(TEXT((REGEXEXTRACT($C611, N$4)),""00""), ""&lt;&gt;"")"),"&lt;&gt;")</f>
        <v>&lt;&gt;</v>
      </c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x14ac:dyDescent="0.2">
      <c r="A612" s="7"/>
      <c r="B612" s="8" t="str">
        <f ca="1">IFERROR(__xludf.DUMMYFUNCTION("IFERROR(REGEXEXTRACT($A612, B$4), ""&lt;&gt;"")"),"&lt;&gt;")</f>
        <v>&lt;&gt;</v>
      </c>
      <c r="C612" s="7" t="str">
        <f ca="1">IFERROR(__xludf.DUMMYFUNCTION("IFERROR(REGEXEXTRACT($A612, C$4), ""&lt;&gt;"")"),"&lt;&gt;")</f>
        <v>&lt;&gt;</v>
      </c>
      <c r="D612" s="7"/>
      <c r="E612" s="7" t="str">
        <f ca="1">IFERROR(__xludf.DUMMYFUNCTION("IFERROR(REGEXEXTRACT($C612, E$4), ""&lt;&gt;"")"),"&lt;&gt;")</f>
        <v>&lt;&gt;</v>
      </c>
      <c r="F612" s="7" t="str">
        <f ca="1">IFERROR(__xludf.DUMMYFUNCTION("IFERROR(HEX2DEC(REGEXEXTRACT($C612, F$4)), ""&lt;&gt;"")"),"&lt;&gt;")</f>
        <v>&lt;&gt;</v>
      </c>
      <c r="G612" s="7" t="str">
        <f ca="1">IFERROR(__xludf.DUMMYFUNCTION("IFERROR(HEX2DEC(REGEXEXTRACT($C612, G$4)), ""&lt;&gt;"")"),"&lt;&gt;")</f>
        <v>&lt;&gt;</v>
      </c>
      <c r="H612" s="7"/>
      <c r="I612" s="7" t="str">
        <f ca="1">IFERROR(__xludf.DUMMYFUNCTION("IFERROR(TEXT((REGEXEXTRACT($C612, I$4)),""00""), ""&lt;&gt;"")"),"&lt;&gt;")</f>
        <v>&lt;&gt;</v>
      </c>
      <c r="J612" s="7" t="str">
        <f ca="1">IFERROR(__xludf.DUMMYFUNCTION("IFERROR(TEXT((REGEXEXTRACT($C612, J$4)),""00""), ""&lt;&gt;"")"),"&lt;&gt;")</f>
        <v>&lt;&gt;</v>
      </c>
      <c r="K612" s="7" t="str">
        <f ca="1">IFERROR(__xludf.DUMMYFUNCTION("IFERROR(TEXT((REGEXEXTRACT($C612, K$4)),""00""), ""&lt;&gt;"")"),"&lt;&gt;")</f>
        <v>&lt;&gt;</v>
      </c>
      <c r="L612" s="7" t="str">
        <f ca="1">IFERROR(__xludf.DUMMYFUNCTION("IFERROR(TEXT((REGEXEXTRACT($C612, L$4)),""00""), ""&lt;&gt;"")"),"&lt;&gt;")</f>
        <v>&lt;&gt;</v>
      </c>
      <c r="M612" s="7" t="str">
        <f ca="1">IFERROR(__xludf.DUMMYFUNCTION("IFERROR(TEXT((REGEXEXTRACT($C612, M$4)),""00""), ""&lt;&gt;"")"),"&lt;&gt;")</f>
        <v>&lt;&gt;</v>
      </c>
      <c r="N612" s="7" t="str">
        <f ca="1">IFERROR(__xludf.DUMMYFUNCTION("IFERROR(TEXT((REGEXEXTRACT($C612, N$4)),""00""), ""&lt;&gt;"")"),"&lt;&gt;")</f>
        <v>&lt;&gt;</v>
      </c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x14ac:dyDescent="0.2">
      <c r="A613" s="7"/>
      <c r="B613" s="8" t="str">
        <f ca="1">IFERROR(__xludf.DUMMYFUNCTION("IFERROR(REGEXEXTRACT($A613, B$4), ""&lt;&gt;"")"),"&lt;&gt;")</f>
        <v>&lt;&gt;</v>
      </c>
      <c r="C613" s="7" t="str">
        <f ca="1">IFERROR(__xludf.DUMMYFUNCTION("IFERROR(REGEXEXTRACT($A613, C$4), ""&lt;&gt;"")"),"&lt;&gt;")</f>
        <v>&lt;&gt;</v>
      </c>
      <c r="D613" s="7"/>
      <c r="E613" s="7" t="str">
        <f ca="1">IFERROR(__xludf.DUMMYFUNCTION("IFERROR(REGEXEXTRACT($C613, E$4), ""&lt;&gt;"")"),"&lt;&gt;")</f>
        <v>&lt;&gt;</v>
      </c>
      <c r="F613" s="7" t="str">
        <f ca="1">IFERROR(__xludf.DUMMYFUNCTION("IFERROR(HEX2DEC(REGEXEXTRACT($C613, F$4)), ""&lt;&gt;"")"),"&lt;&gt;")</f>
        <v>&lt;&gt;</v>
      </c>
      <c r="G613" s="7" t="str">
        <f ca="1">IFERROR(__xludf.DUMMYFUNCTION("IFERROR(HEX2DEC(REGEXEXTRACT($C613, G$4)), ""&lt;&gt;"")"),"&lt;&gt;")</f>
        <v>&lt;&gt;</v>
      </c>
      <c r="H613" s="7"/>
      <c r="I613" s="7" t="str">
        <f ca="1">IFERROR(__xludf.DUMMYFUNCTION("IFERROR(TEXT((REGEXEXTRACT($C613, I$4)),""00""), ""&lt;&gt;"")"),"&lt;&gt;")</f>
        <v>&lt;&gt;</v>
      </c>
      <c r="J613" s="7" t="str">
        <f ca="1">IFERROR(__xludf.DUMMYFUNCTION("IFERROR(TEXT((REGEXEXTRACT($C613, J$4)),""00""), ""&lt;&gt;"")"),"&lt;&gt;")</f>
        <v>&lt;&gt;</v>
      </c>
      <c r="K613" s="7" t="str">
        <f ca="1">IFERROR(__xludf.DUMMYFUNCTION("IFERROR(TEXT((REGEXEXTRACT($C613, K$4)),""00""), ""&lt;&gt;"")"),"&lt;&gt;")</f>
        <v>&lt;&gt;</v>
      </c>
      <c r="L613" s="7" t="str">
        <f ca="1">IFERROR(__xludf.DUMMYFUNCTION("IFERROR(TEXT((REGEXEXTRACT($C613, L$4)),""00""), ""&lt;&gt;"")"),"&lt;&gt;")</f>
        <v>&lt;&gt;</v>
      </c>
      <c r="M613" s="7" t="str">
        <f ca="1">IFERROR(__xludf.DUMMYFUNCTION("IFERROR(TEXT((REGEXEXTRACT($C613, M$4)),""00""), ""&lt;&gt;"")"),"&lt;&gt;")</f>
        <v>&lt;&gt;</v>
      </c>
      <c r="N613" s="7" t="str">
        <f ca="1">IFERROR(__xludf.DUMMYFUNCTION("IFERROR(TEXT((REGEXEXTRACT($C613, N$4)),""00""), ""&lt;&gt;"")"),"&lt;&gt;")</f>
        <v>&lt;&gt;</v>
      </c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x14ac:dyDescent="0.2">
      <c r="A614" s="7"/>
      <c r="B614" s="8" t="str">
        <f ca="1">IFERROR(__xludf.DUMMYFUNCTION("IFERROR(REGEXEXTRACT($A614, B$4), ""&lt;&gt;"")"),"&lt;&gt;")</f>
        <v>&lt;&gt;</v>
      </c>
      <c r="C614" s="7" t="str">
        <f ca="1">IFERROR(__xludf.DUMMYFUNCTION("IFERROR(REGEXEXTRACT($A614, C$4), ""&lt;&gt;"")"),"&lt;&gt;")</f>
        <v>&lt;&gt;</v>
      </c>
      <c r="D614" s="7"/>
      <c r="E614" s="7" t="str">
        <f ca="1">IFERROR(__xludf.DUMMYFUNCTION("IFERROR(REGEXEXTRACT($C614, E$4), ""&lt;&gt;"")"),"&lt;&gt;")</f>
        <v>&lt;&gt;</v>
      </c>
      <c r="F614" s="7" t="str">
        <f ca="1">IFERROR(__xludf.DUMMYFUNCTION("IFERROR(HEX2DEC(REGEXEXTRACT($C614, F$4)), ""&lt;&gt;"")"),"&lt;&gt;")</f>
        <v>&lt;&gt;</v>
      </c>
      <c r="G614" s="7" t="str">
        <f ca="1">IFERROR(__xludf.DUMMYFUNCTION("IFERROR(HEX2DEC(REGEXEXTRACT($C614, G$4)), ""&lt;&gt;"")"),"&lt;&gt;")</f>
        <v>&lt;&gt;</v>
      </c>
      <c r="H614" s="7"/>
      <c r="I614" s="7" t="str">
        <f ca="1">IFERROR(__xludf.DUMMYFUNCTION("IFERROR(TEXT((REGEXEXTRACT($C614, I$4)),""00""), ""&lt;&gt;"")"),"&lt;&gt;")</f>
        <v>&lt;&gt;</v>
      </c>
      <c r="J614" s="7" t="str">
        <f ca="1">IFERROR(__xludf.DUMMYFUNCTION("IFERROR(TEXT((REGEXEXTRACT($C614, J$4)),""00""), ""&lt;&gt;"")"),"&lt;&gt;")</f>
        <v>&lt;&gt;</v>
      </c>
      <c r="K614" s="7" t="str">
        <f ca="1">IFERROR(__xludf.DUMMYFUNCTION("IFERROR(TEXT((REGEXEXTRACT($C614, K$4)),""00""), ""&lt;&gt;"")"),"&lt;&gt;")</f>
        <v>&lt;&gt;</v>
      </c>
      <c r="L614" s="7" t="str">
        <f ca="1">IFERROR(__xludf.DUMMYFUNCTION("IFERROR(TEXT((REGEXEXTRACT($C614, L$4)),""00""), ""&lt;&gt;"")"),"&lt;&gt;")</f>
        <v>&lt;&gt;</v>
      </c>
      <c r="M614" s="7" t="str">
        <f ca="1">IFERROR(__xludf.DUMMYFUNCTION("IFERROR(TEXT((REGEXEXTRACT($C614, M$4)),""00""), ""&lt;&gt;"")"),"&lt;&gt;")</f>
        <v>&lt;&gt;</v>
      </c>
      <c r="N614" s="7" t="str">
        <f ca="1">IFERROR(__xludf.DUMMYFUNCTION("IFERROR(TEXT((REGEXEXTRACT($C614, N$4)),""00""), ""&lt;&gt;"")"),"&lt;&gt;")</f>
        <v>&lt;&gt;</v>
      </c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x14ac:dyDescent="0.2">
      <c r="A615" s="7"/>
      <c r="B615" s="8" t="str">
        <f ca="1">IFERROR(__xludf.DUMMYFUNCTION("IFERROR(REGEXEXTRACT($A615, B$4), ""&lt;&gt;"")"),"&lt;&gt;")</f>
        <v>&lt;&gt;</v>
      </c>
      <c r="C615" s="7" t="str">
        <f ca="1">IFERROR(__xludf.DUMMYFUNCTION("IFERROR(REGEXEXTRACT($A615, C$4), ""&lt;&gt;"")"),"&lt;&gt;")</f>
        <v>&lt;&gt;</v>
      </c>
      <c r="D615" s="7"/>
      <c r="E615" s="7" t="str">
        <f ca="1">IFERROR(__xludf.DUMMYFUNCTION("IFERROR(REGEXEXTRACT($C615, E$4), ""&lt;&gt;"")"),"&lt;&gt;")</f>
        <v>&lt;&gt;</v>
      </c>
      <c r="F615" s="7" t="str">
        <f ca="1">IFERROR(__xludf.DUMMYFUNCTION("IFERROR(HEX2DEC(REGEXEXTRACT($C615, F$4)), ""&lt;&gt;"")"),"&lt;&gt;")</f>
        <v>&lt;&gt;</v>
      </c>
      <c r="G615" s="7" t="str">
        <f ca="1">IFERROR(__xludf.DUMMYFUNCTION("IFERROR(HEX2DEC(REGEXEXTRACT($C615, G$4)), ""&lt;&gt;"")"),"&lt;&gt;")</f>
        <v>&lt;&gt;</v>
      </c>
      <c r="H615" s="7"/>
      <c r="I615" s="7" t="str">
        <f ca="1">IFERROR(__xludf.DUMMYFUNCTION("IFERROR(TEXT((REGEXEXTRACT($C615, I$4)),""00""), ""&lt;&gt;"")"),"&lt;&gt;")</f>
        <v>&lt;&gt;</v>
      </c>
      <c r="J615" s="7" t="str">
        <f ca="1">IFERROR(__xludf.DUMMYFUNCTION("IFERROR(TEXT((REGEXEXTRACT($C615, J$4)),""00""), ""&lt;&gt;"")"),"&lt;&gt;")</f>
        <v>&lt;&gt;</v>
      </c>
      <c r="K615" s="7" t="str">
        <f ca="1">IFERROR(__xludf.DUMMYFUNCTION("IFERROR(TEXT((REGEXEXTRACT($C615, K$4)),""00""), ""&lt;&gt;"")"),"&lt;&gt;")</f>
        <v>&lt;&gt;</v>
      </c>
      <c r="L615" s="7" t="str">
        <f ca="1">IFERROR(__xludf.DUMMYFUNCTION("IFERROR(TEXT((REGEXEXTRACT($C615, L$4)),""00""), ""&lt;&gt;"")"),"&lt;&gt;")</f>
        <v>&lt;&gt;</v>
      </c>
      <c r="M615" s="7" t="str">
        <f ca="1">IFERROR(__xludf.DUMMYFUNCTION("IFERROR(TEXT((REGEXEXTRACT($C615, M$4)),""00""), ""&lt;&gt;"")"),"&lt;&gt;")</f>
        <v>&lt;&gt;</v>
      </c>
      <c r="N615" s="7" t="str">
        <f ca="1">IFERROR(__xludf.DUMMYFUNCTION("IFERROR(TEXT((REGEXEXTRACT($C615, N$4)),""00""), ""&lt;&gt;"")"),"&lt;&gt;")</f>
        <v>&lt;&gt;</v>
      </c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x14ac:dyDescent="0.2">
      <c r="A616" s="7"/>
      <c r="B616" s="8" t="str">
        <f ca="1">IFERROR(__xludf.DUMMYFUNCTION("IFERROR(REGEXEXTRACT($A616, B$4), ""&lt;&gt;"")"),"&lt;&gt;")</f>
        <v>&lt;&gt;</v>
      </c>
      <c r="C616" s="7" t="str">
        <f ca="1">IFERROR(__xludf.DUMMYFUNCTION("IFERROR(REGEXEXTRACT($A616, C$4), ""&lt;&gt;"")"),"&lt;&gt;")</f>
        <v>&lt;&gt;</v>
      </c>
      <c r="D616" s="7"/>
      <c r="E616" s="7" t="str">
        <f ca="1">IFERROR(__xludf.DUMMYFUNCTION("IFERROR(REGEXEXTRACT($C616, E$4), ""&lt;&gt;"")"),"&lt;&gt;")</f>
        <v>&lt;&gt;</v>
      </c>
      <c r="F616" s="7" t="str">
        <f ca="1">IFERROR(__xludf.DUMMYFUNCTION("IFERROR(HEX2DEC(REGEXEXTRACT($C616, F$4)), ""&lt;&gt;"")"),"&lt;&gt;")</f>
        <v>&lt;&gt;</v>
      </c>
      <c r="G616" s="7" t="str">
        <f ca="1">IFERROR(__xludf.DUMMYFUNCTION("IFERROR(HEX2DEC(REGEXEXTRACT($C616, G$4)), ""&lt;&gt;"")"),"&lt;&gt;")</f>
        <v>&lt;&gt;</v>
      </c>
      <c r="H616" s="7"/>
      <c r="I616" s="7" t="str">
        <f ca="1">IFERROR(__xludf.DUMMYFUNCTION("IFERROR(TEXT((REGEXEXTRACT($C616, I$4)),""00""), ""&lt;&gt;"")"),"&lt;&gt;")</f>
        <v>&lt;&gt;</v>
      </c>
      <c r="J616" s="7" t="str">
        <f ca="1">IFERROR(__xludf.DUMMYFUNCTION("IFERROR(TEXT((REGEXEXTRACT($C616, J$4)),""00""), ""&lt;&gt;"")"),"&lt;&gt;")</f>
        <v>&lt;&gt;</v>
      </c>
      <c r="K616" s="7" t="str">
        <f ca="1">IFERROR(__xludf.DUMMYFUNCTION("IFERROR(TEXT((REGEXEXTRACT($C616, K$4)),""00""), ""&lt;&gt;"")"),"&lt;&gt;")</f>
        <v>&lt;&gt;</v>
      </c>
      <c r="L616" s="7" t="str">
        <f ca="1">IFERROR(__xludf.DUMMYFUNCTION("IFERROR(TEXT((REGEXEXTRACT($C616, L$4)),""00""), ""&lt;&gt;"")"),"&lt;&gt;")</f>
        <v>&lt;&gt;</v>
      </c>
      <c r="M616" s="7" t="str">
        <f ca="1">IFERROR(__xludf.DUMMYFUNCTION("IFERROR(TEXT((REGEXEXTRACT($C616, M$4)),""00""), ""&lt;&gt;"")"),"&lt;&gt;")</f>
        <v>&lt;&gt;</v>
      </c>
      <c r="N616" s="7" t="str">
        <f ca="1">IFERROR(__xludf.DUMMYFUNCTION("IFERROR(TEXT((REGEXEXTRACT($C616, N$4)),""00""), ""&lt;&gt;"")"),"&lt;&gt;")</f>
        <v>&lt;&gt;</v>
      </c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x14ac:dyDescent="0.2">
      <c r="A617" s="7"/>
      <c r="B617" s="8" t="str">
        <f ca="1">IFERROR(__xludf.DUMMYFUNCTION("IFERROR(REGEXEXTRACT($A617, B$4), ""&lt;&gt;"")"),"&lt;&gt;")</f>
        <v>&lt;&gt;</v>
      </c>
      <c r="C617" s="7" t="str">
        <f ca="1">IFERROR(__xludf.DUMMYFUNCTION("IFERROR(REGEXEXTRACT($A617, C$4), ""&lt;&gt;"")"),"&lt;&gt;")</f>
        <v>&lt;&gt;</v>
      </c>
      <c r="D617" s="7"/>
      <c r="E617" s="7" t="str">
        <f ca="1">IFERROR(__xludf.DUMMYFUNCTION("IFERROR(REGEXEXTRACT($C617, E$4), ""&lt;&gt;"")"),"&lt;&gt;")</f>
        <v>&lt;&gt;</v>
      </c>
      <c r="F617" s="7" t="str">
        <f ca="1">IFERROR(__xludf.DUMMYFUNCTION("IFERROR(HEX2DEC(REGEXEXTRACT($C617, F$4)), ""&lt;&gt;"")"),"&lt;&gt;")</f>
        <v>&lt;&gt;</v>
      </c>
      <c r="G617" s="7" t="str">
        <f ca="1">IFERROR(__xludf.DUMMYFUNCTION("IFERROR(HEX2DEC(REGEXEXTRACT($C617, G$4)), ""&lt;&gt;"")"),"&lt;&gt;")</f>
        <v>&lt;&gt;</v>
      </c>
      <c r="H617" s="7"/>
      <c r="I617" s="7" t="str">
        <f ca="1">IFERROR(__xludf.DUMMYFUNCTION("IFERROR(TEXT((REGEXEXTRACT($C617, I$4)),""00""), ""&lt;&gt;"")"),"&lt;&gt;")</f>
        <v>&lt;&gt;</v>
      </c>
      <c r="J617" s="7" t="str">
        <f ca="1">IFERROR(__xludf.DUMMYFUNCTION("IFERROR(TEXT((REGEXEXTRACT($C617, J$4)),""00""), ""&lt;&gt;"")"),"&lt;&gt;")</f>
        <v>&lt;&gt;</v>
      </c>
      <c r="K617" s="7" t="str">
        <f ca="1">IFERROR(__xludf.DUMMYFUNCTION("IFERROR(TEXT((REGEXEXTRACT($C617, K$4)),""00""), ""&lt;&gt;"")"),"&lt;&gt;")</f>
        <v>&lt;&gt;</v>
      </c>
      <c r="L617" s="7" t="str">
        <f ca="1">IFERROR(__xludf.DUMMYFUNCTION("IFERROR(TEXT((REGEXEXTRACT($C617, L$4)),""00""), ""&lt;&gt;"")"),"&lt;&gt;")</f>
        <v>&lt;&gt;</v>
      </c>
      <c r="M617" s="7" t="str">
        <f ca="1">IFERROR(__xludf.DUMMYFUNCTION("IFERROR(TEXT((REGEXEXTRACT($C617, M$4)),""00""), ""&lt;&gt;"")"),"&lt;&gt;")</f>
        <v>&lt;&gt;</v>
      </c>
      <c r="N617" s="7" t="str">
        <f ca="1">IFERROR(__xludf.DUMMYFUNCTION("IFERROR(TEXT((REGEXEXTRACT($C617, N$4)),""00""), ""&lt;&gt;"")"),"&lt;&gt;")</f>
        <v>&lt;&gt;</v>
      </c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x14ac:dyDescent="0.2">
      <c r="A618" s="7"/>
      <c r="B618" s="8" t="str">
        <f ca="1">IFERROR(__xludf.DUMMYFUNCTION("IFERROR(REGEXEXTRACT($A618, B$4), ""&lt;&gt;"")"),"&lt;&gt;")</f>
        <v>&lt;&gt;</v>
      </c>
      <c r="C618" s="7" t="str">
        <f ca="1">IFERROR(__xludf.DUMMYFUNCTION("IFERROR(REGEXEXTRACT($A618, C$4), ""&lt;&gt;"")"),"&lt;&gt;")</f>
        <v>&lt;&gt;</v>
      </c>
      <c r="D618" s="7"/>
      <c r="E618" s="7" t="str">
        <f ca="1">IFERROR(__xludf.DUMMYFUNCTION("IFERROR(REGEXEXTRACT($C618, E$4), ""&lt;&gt;"")"),"&lt;&gt;")</f>
        <v>&lt;&gt;</v>
      </c>
      <c r="F618" s="7" t="str">
        <f ca="1">IFERROR(__xludf.DUMMYFUNCTION("IFERROR(HEX2DEC(REGEXEXTRACT($C618, F$4)), ""&lt;&gt;"")"),"&lt;&gt;")</f>
        <v>&lt;&gt;</v>
      </c>
      <c r="G618" s="7" t="str">
        <f ca="1">IFERROR(__xludf.DUMMYFUNCTION("IFERROR(HEX2DEC(REGEXEXTRACT($C618, G$4)), ""&lt;&gt;"")"),"&lt;&gt;")</f>
        <v>&lt;&gt;</v>
      </c>
      <c r="H618" s="7"/>
      <c r="I618" s="7" t="str">
        <f ca="1">IFERROR(__xludf.DUMMYFUNCTION("IFERROR(TEXT((REGEXEXTRACT($C618, I$4)),""00""), ""&lt;&gt;"")"),"&lt;&gt;")</f>
        <v>&lt;&gt;</v>
      </c>
      <c r="J618" s="7" t="str">
        <f ca="1">IFERROR(__xludf.DUMMYFUNCTION("IFERROR(TEXT((REGEXEXTRACT($C618, J$4)),""00""), ""&lt;&gt;"")"),"&lt;&gt;")</f>
        <v>&lt;&gt;</v>
      </c>
      <c r="K618" s="7" t="str">
        <f ca="1">IFERROR(__xludf.DUMMYFUNCTION("IFERROR(TEXT((REGEXEXTRACT($C618, K$4)),""00""), ""&lt;&gt;"")"),"&lt;&gt;")</f>
        <v>&lt;&gt;</v>
      </c>
      <c r="L618" s="7" t="str">
        <f ca="1">IFERROR(__xludf.DUMMYFUNCTION("IFERROR(TEXT((REGEXEXTRACT($C618, L$4)),""00""), ""&lt;&gt;"")"),"&lt;&gt;")</f>
        <v>&lt;&gt;</v>
      </c>
      <c r="M618" s="7" t="str">
        <f ca="1">IFERROR(__xludf.DUMMYFUNCTION("IFERROR(TEXT((REGEXEXTRACT($C618, M$4)),""00""), ""&lt;&gt;"")"),"&lt;&gt;")</f>
        <v>&lt;&gt;</v>
      </c>
      <c r="N618" s="7" t="str">
        <f ca="1">IFERROR(__xludf.DUMMYFUNCTION("IFERROR(TEXT((REGEXEXTRACT($C618, N$4)),""00""), ""&lt;&gt;"")"),"&lt;&gt;")</f>
        <v>&lt;&gt;</v>
      </c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x14ac:dyDescent="0.2">
      <c r="A619" s="7"/>
      <c r="B619" s="8" t="str">
        <f ca="1">IFERROR(__xludf.DUMMYFUNCTION("IFERROR(REGEXEXTRACT($A619, B$4), ""&lt;&gt;"")"),"&lt;&gt;")</f>
        <v>&lt;&gt;</v>
      </c>
      <c r="C619" s="7" t="str">
        <f ca="1">IFERROR(__xludf.DUMMYFUNCTION("IFERROR(REGEXEXTRACT($A619, C$4), ""&lt;&gt;"")"),"&lt;&gt;")</f>
        <v>&lt;&gt;</v>
      </c>
      <c r="D619" s="7"/>
      <c r="E619" s="7" t="str">
        <f ca="1">IFERROR(__xludf.DUMMYFUNCTION("IFERROR(REGEXEXTRACT($C619, E$4), ""&lt;&gt;"")"),"&lt;&gt;")</f>
        <v>&lt;&gt;</v>
      </c>
      <c r="F619" s="7" t="str">
        <f ca="1">IFERROR(__xludf.DUMMYFUNCTION("IFERROR(HEX2DEC(REGEXEXTRACT($C619, F$4)), ""&lt;&gt;"")"),"&lt;&gt;")</f>
        <v>&lt;&gt;</v>
      </c>
      <c r="G619" s="7" t="str">
        <f ca="1">IFERROR(__xludf.DUMMYFUNCTION("IFERROR(HEX2DEC(REGEXEXTRACT($C619, G$4)), ""&lt;&gt;"")"),"&lt;&gt;")</f>
        <v>&lt;&gt;</v>
      </c>
      <c r="H619" s="7"/>
      <c r="I619" s="7" t="str">
        <f ca="1">IFERROR(__xludf.DUMMYFUNCTION("IFERROR(TEXT((REGEXEXTRACT($C619, I$4)),""00""), ""&lt;&gt;"")"),"&lt;&gt;")</f>
        <v>&lt;&gt;</v>
      </c>
      <c r="J619" s="7" t="str">
        <f ca="1">IFERROR(__xludf.DUMMYFUNCTION("IFERROR(TEXT((REGEXEXTRACT($C619, J$4)),""00""), ""&lt;&gt;"")"),"&lt;&gt;")</f>
        <v>&lt;&gt;</v>
      </c>
      <c r="K619" s="7" t="str">
        <f ca="1">IFERROR(__xludf.DUMMYFUNCTION("IFERROR(TEXT((REGEXEXTRACT($C619, K$4)),""00""), ""&lt;&gt;"")"),"&lt;&gt;")</f>
        <v>&lt;&gt;</v>
      </c>
      <c r="L619" s="7" t="str">
        <f ca="1">IFERROR(__xludf.DUMMYFUNCTION("IFERROR(TEXT((REGEXEXTRACT($C619, L$4)),""00""), ""&lt;&gt;"")"),"&lt;&gt;")</f>
        <v>&lt;&gt;</v>
      </c>
      <c r="M619" s="7" t="str">
        <f ca="1">IFERROR(__xludf.DUMMYFUNCTION("IFERROR(TEXT((REGEXEXTRACT($C619, M$4)),""00""), ""&lt;&gt;"")"),"&lt;&gt;")</f>
        <v>&lt;&gt;</v>
      </c>
      <c r="N619" s="7" t="str">
        <f ca="1">IFERROR(__xludf.DUMMYFUNCTION("IFERROR(TEXT((REGEXEXTRACT($C619, N$4)),""00""), ""&lt;&gt;"")"),"&lt;&gt;")</f>
        <v>&lt;&gt;</v>
      </c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x14ac:dyDescent="0.2">
      <c r="A620" s="7"/>
      <c r="B620" s="8" t="str">
        <f ca="1">IFERROR(__xludf.DUMMYFUNCTION("IFERROR(REGEXEXTRACT($A620, B$4), ""&lt;&gt;"")"),"&lt;&gt;")</f>
        <v>&lt;&gt;</v>
      </c>
      <c r="C620" s="7" t="str">
        <f ca="1">IFERROR(__xludf.DUMMYFUNCTION("IFERROR(REGEXEXTRACT($A620, C$4), ""&lt;&gt;"")"),"&lt;&gt;")</f>
        <v>&lt;&gt;</v>
      </c>
      <c r="D620" s="7"/>
      <c r="E620" s="7" t="str">
        <f ca="1">IFERROR(__xludf.DUMMYFUNCTION("IFERROR(REGEXEXTRACT($C620, E$4), ""&lt;&gt;"")"),"&lt;&gt;")</f>
        <v>&lt;&gt;</v>
      </c>
      <c r="F620" s="7" t="str">
        <f ca="1">IFERROR(__xludf.DUMMYFUNCTION("IFERROR(HEX2DEC(REGEXEXTRACT($C620, F$4)), ""&lt;&gt;"")"),"&lt;&gt;")</f>
        <v>&lt;&gt;</v>
      </c>
      <c r="G620" s="7" t="str">
        <f ca="1">IFERROR(__xludf.DUMMYFUNCTION("IFERROR(HEX2DEC(REGEXEXTRACT($C620, G$4)), ""&lt;&gt;"")"),"&lt;&gt;")</f>
        <v>&lt;&gt;</v>
      </c>
      <c r="H620" s="7"/>
      <c r="I620" s="7" t="str">
        <f ca="1">IFERROR(__xludf.DUMMYFUNCTION("IFERROR(TEXT((REGEXEXTRACT($C620, I$4)),""00""), ""&lt;&gt;"")"),"&lt;&gt;")</f>
        <v>&lt;&gt;</v>
      </c>
      <c r="J620" s="7" t="str">
        <f ca="1">IFERROR(__xludf.DUMMYFUNCTION("IFERROR(TEXT((REGEXEXTRACT($C620, J$4)),""00""), ""&lt;&gt;"")"),"&lt;&gt;")</f>
        <v>&lt;&gt;</v>
      </c>
      <c r="K620" s="7" t="str">
        <f ca="1">IFERROR(__xludf.DUMMYFUNCTION("IFERROR(TEXT((REGEXEXTRACT($C620, K$4)),""00""), ""&lt;&gt;"")"),"&lt;&gt;")</f>
        <v>&lt;&gt;</v>
      </c>
      <c r="L620" s="7" t="str">
        <f ca="1">IFERROR(__xludf.DUMMYFUNCTION("IFERROR(TEXT((REGEXEXTRACT($C620, L$4)),""00""), ""&lt;&gt;"")"),"&lt;&gt;")</f>
        <v>&lt;&gt;</v>
      </c>
      <c r="M620" s="7" t="str">
        <f ca="1">IFERROR(__xludf.DUMMYFUNCTION("IFERROR(TEXT((REGEXEXTRACT($C620, M$4)),""00""), ""&lt;&gt;"")"),"&lt;&gt;")</f>
        <v>&lt;&gt;</v>
      </c>
      <c r="N620" s="7" t="str">
        <f ca="1">IFERROR(__xludf.DUMMYFUNCTION("IFERROR(TEXT((REGEXEXTRACT($C620, N$4)),""00""), ""&lt;&gt;"")"),"&lt;&gt;")</f>
        <v>&lt;&gt;</v>
      </c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x14ac:dyDescent="0.2">
      <c r="A621" s="7"/>
      <c r="B621" s="8" t="str">
        <f ca="1">IFERROR(__xludf.DUMMYFUNCTION("IFERROR(REGEXEXTRACT($A621, B$4), ""&lt;&gt;"")"),"&lt;&gt;")</f>
        <v>&lt;&gt;</v>
      </c>
      <c r="C621" s="7" t="str">
        <f ca="1">IFERROR(__xludf.DUMMYFUNCTION("IFERROR(REGEXEXTRACT($A621, C$4), ""&lt;&gt;"")"),"&lt;&gt;")</f>
        <v>&lt;&gt;</v>
      </c>
      <c r="D621" s="7"/>
      <c r="E621" s="7" t="str">
        <f ca="1">IFERROR(__xludf.DUMMYFUNCTION("IFERROR(REGEXEXTRACT($C621, E$4), ""&lt;&gt;"")"),"&lt;&gt;")</f>
        <v>&lt;&gt;</v>
      </c>
      <c r="F621" s="7" t="str">
        <f ca="1">IFERROR(__xludf.DUMMYFUNCTION("IFERROR(HEX2DEC(REGEXEXTRACT($C621, F$4)), ""&lt;&gt;"")"),"&lt;&gt;")</f>
        <v>&lt;&gt;</v>
      </c>
      <c r="G621" s="7" t="str">
        <f ca="1">IFERROR(__xludf.DUMMYFUNCTION("IFERROR(HEX2DEC(REGEXEXTRACT($C621, G$4)), ""&lt;&gt;"")"),"&lt;&gt;")</f>
        <v>&lt;&gt;</v>
      </c>
      <c r="H621" s="7"/>
      <c r="I621" s="7" t="str">
        <f ca="1">IFERROR(__xludf.DUMMYFUNCTION("IFERROR(TEXT((REGEXEXTRACT($C621, I$4)),""00""), ""&lt;&gt;"")"),"&lt;&gt;")</f>
        <v>&lt;&gt;</v>
      </c>
      <c r="J621" s="7" t="str">
        <f ca="1">IFERROR(__xludf.DUMMYFUNCTION("IFERROR(TEXT((REGEXEXTRACT($C621, J$4)),""00""), ""&lt;&gt;"")"),"&lt;&gt;")</f>
        <v>&lt;&gt;</v>
      </c>
      <c r="K621" s="7" t="str">
        <f ca="1">IFERROR(__xludf.DUMMYFUNCTION("IFERROR(TEXT((REGEXEXTRACT($C621, K$4)),""00""), ""&lt;&gt;"")"),"&lt;&gt;")</f>
        <v>&lt;&gt;</v>
      </c>
      <c r="L621" s="7" t="str">
        <f ca="1">IFERROR(__xludf.DUMMYFUNCTION("IFERROR(TEXT((REGEXEXTRACT($C621, L$4)),""00""), ""&lt;&gt;"")"),"&lt;&gt;")</f>
        <v>&lt;&gt;</v>
      </c>
      <c r="M621" s="7" t="str">
        <f ca="1">IFERROR(__xludf.DUMMYFUNCTION("IFERROR(TEXT((REGEXEXTRACT($C621, M$4)),""00""), ""&lt;&gt;"")"),"&lt;&gt;")</f>
        <v>&lt;&gt;</v>
      </c>
      <c r="N621" s="7" t="str">
        <f ca="1">IFERROR(__xludf.DUMMYFUNCTION("IFERROR(TEXT((REGEXEXTRACT($C621, N$4)),""00""), ""&lt;&gt;"")"),"&lt;&gt;")</f>
        <v>&lt;&gt;</v>
      </c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x14ac:dyDescent="0.2">
      <c r="A622" s="7"/>
      <c r="B622" s="8" t="str">
        <f ca="1">IFERROR(__xludf.DUMMYFUNCTION("IFERROR(REGEXEXTRACT($A622, B$4), ""&lt;&gt;"")"),"&lt;&gt;")</f>
        <v>&lt;&gt;</v>
      </c>
      <c r="C622" s="7" t="str">
        <f ca="1">IFERROR(__xludf.DUMMYFUNCTION("IFERROR(REGEXEXTRACT($A622, C$4), ""&lt;&gt;"")"),"&lt;&gt;")</f>
        <v>&lt;&gt;</v>
      </c>
      <c r="D622" s="7"/>
      <c r="E622" s="7" t="str">
        <f ca="1">IFERROR(__xludf.DUMMYFUNCTION("IFERROR(REGEXEXTRACT($C622, E$4), ""&lt;&gt;"")"),"&lt;&gt;")</f>
        <v>&lt;&gt;</v>
      </c>
      <c r="F622" s="7" t="str">
        <f ca="1">IFERROR(__xludf.DUMMYFUNCTION("IFERROR(HEX2DEC(REGEXEXTRACT($C622, F$4)), ""&lt;&gt;"")"),"&lt;&gt;")</f>
        <v>&lt;&gt;</v>
      </c>
      <c r="G622" s="7" t="str">
        <f ca="1">IFERROR(__xludf.DUMMYFUNCTION("IFERROR(HEX2DEC(REGEXEXTRACT($C622, G$4)), ""&lt;&gt;"")"),"&lt;&gt;")</f>
        <v>&lt;&gt;</v>
      </c>
      <c r="H622" s="7"/>
      <c r="I622" s="7" t="str">
        <f ca="1">IFERROR(__xludf.DUMMYFUNCTION("IFERROR(TEXT((REGEXEXTRACT($C622, I$4)),""00""), ""&lt;&gt;"")"),"&lt;&gt;")</f>
        <v>&lt;&gt;</v>
      </c>
      <c r="J622" s="7" t="str">
        <f ca="1">IFERROR(__xludf.DUMMYFUNCTION("IFERROR(TEXT((REGEXEXTRACT($C622, J$4)),""00""), ""&lt;&gt;"")"),"&lt;&gt;")</f>
        <v>&lt;&gt;</v>
      </c>
      <c r="K622" s="7" t="str">
        <f ca="1">IFERROR(__xludf.DUMMYFUNCTION("IFERROR(TEXT((REGEXEXTRACT($C622, K$4)),""00""), ""&lt;&gt;"")"),"&lt;&gt;")</f>
        <v>&lt;&gt;</v>
      </c>
      <c r="L622" s="7" t="str">
        <f ca="1">IFERROR(__xludf.DUMMYFUNCTION("IFERROR(TEXT((REGEXEXTRACT($C622, L$4)),""00""), ""&lt;&gt;"")"),"&lt;&gt;")</f>
        <v>&lt;&gt;</v>
      </c>
      <c r="M622" s="7" t="str">
        <f ca="1">IFERROR(__xludf.DUMMYFUNCTION("IFERROR(TEXT((REGEXEXTRACT($C622, M$4)),""00""), ""&lt;&gt;"")"),"&lt;&gt;")</f>
        <v>&lt;&gt;</v>
      </c>
      <c r="N622" s="7" t="str">
        <f ca="1">IFERROR(__xludf.DUMMYFUNCTION("IFERROR(TEXT((REGEXEXTRACT($C622, N$4)),""00""), ""&lt;&gt;"")"),"&lt;&gt;")</f>
        <v>&lt;&gt;</v>
      </c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x14ac:dyDescent="0.2">
      <c r="A623" s="7"/>
      <c r="B623" s="8" t="str">
        <f ca="1">IFERROR(__xludf.DUMMYFUNCTION("IFERROR(REGEXEXTRACT($A623, B$4), ""&lt;&gt;"")"),"&lt;&gt;")</f>
        <v>&lt;&gt;</v>
      </c>
      <c r="C623" s="7" t="str">
        <f ca="1">IFERROR(__xludf.DUMMYFUNCTION("IFERROR(REGEXEXTRACT($A623, C$4), ""&lt;&gt;"")"),"&lt;&gt;")</f>
        <v>&lt;&gt;</v>
      </c>
      <c r="D623" s="7"/>
      <c r="E623" s="7" t="str">
        <f ca="1">IFERROR(__xludf.DUMMYFUNCTION("IFERROR(REGEXEXTRACT($C623, E$4), ""&lt;&gt;"")"),"&lt;&gt;")</f>
        <v>&lt;&gt;</v>
      </c>
      <c r="F623" s="7" t="str">
        <f ca="1">IFERROR(__xludf.DUMMYFUNCTION("IFERROR(HEX2DEC(REGEXEXTRACT($C623, F$4)), ""&lt;&gt;"")"),"&lt;&gt;")</f>
        <v>&lt;&gt;</v>
      </c>
      <c r="G623" s="7" t="str">
        <f ca="1">IFERROR(__xludf.DUMMYFUNCTION("IFERROR(HEX2DEC(REGEXEXTRACT($C623, G$4)), ""&lt;&gt;"")"),"&lt;&gt;")</f>
        <v>&lt;&gt;</v>
      </c>
      <c r="H623" s="7"/>
      <c r="I623" s="7" t="str">
        <f ca="1">IFERROR(__xludf.DUMMYFUNCTION("IFERROR(TEXT((REGEXEXTRACT($C623, I$4)),""00""), ""&lt;&gt;"")"),"&lt;&gt;")</f>
        <v>&lt;&gt;</v>
      </c>
      <c r="J623" s="7" t="str">
        <f ca="1">IFERROR(__xludf.DUMMYFUNCTION("IFERROR(TEXT((REGEXEXTRACT($C623, J$4)),""00""), ""&lt;&gt;"")"),"&lt;&gt;")</f>
        <v>&lt;&gt;</v>
      </c>
      <c r="K623" s="7" t="str">
        <f ca="1">IFERROR(__xludf.DUMMYFUNCTION("IFERROR(TEXT((REGEXEXTRACT($C623, K$4)),""00""), ""&lt;&gt;"")"),"&lt;&gt;")</f>
        <v>&lt;&gt;</v>
      </c>
      <c r="L623" s="7" t="str">
        <f ca="1">IFERROR(__xludf.DUMMYFUNCTION("IFERROR(TEXT((REGEXEXTRACT($C623, L$4)),""00""), ""&lt;&gt;"")"),"&lt;&gt;")</f>
        <v>&lt;&gt;</v>
      </c>
      <c r="M623" s="7" t="str">
        <f ca="1">IFERROR(__xludf.DUMMYFUNCTION("IFERROR(TEXT((REGEXEXTRACT($C623, M$4)),""00""), ""&lt;&gt;"")"),"&lt;&gt;")</f>
        <v>&lt;&gt;</v>
      </c>
      <c r="N623" s="7" t="str">
        <f ca="1">IFERROR(__xludf.DUMMYFUNCTION("IFERROR(TEXT((REGEXEXTRACT($C623, N$4)),""00""), ""&lt;&gt;"")"),"&lt;&gt;")</f>
        <v>&lt;&gt;</v>
      </c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x14ac:dyDescent="0.2">
      <c r="A624" s="7"/>
      <c r="B624" s="8" t="str">
        <f ca="1">IFERROR(__xludf.DUMMYFUNCTION("IFERROR(REGEXEXTRACT($A624, B$4), ""&lt;&gt;"")"),"&lt;&gt;")</f>
        <v>&lt;&gt;</v>
      </c>
      <c r="C624" s="7" t="str">
        <f ca="1">IFERROR(__xludf.DUMMYFUNCTION("IFERROR(REGEXEXTRACT($A624, C$4), ""&lt;&gt;"")"),"&lt;&gt;")</f>
        <v>&lt;&gt;</v>
      </c>
      <c r="D624" s="7"/>
      <c r="E624" s="7" t="str">
        <f ca="1">IFERROR(__xludf.DUMMYFUNCTION("IFERROR(REGEXEXTRACT($C624, E$4), ""&lt;&gt;"")"),"&lt;&gt;")</f>
        <v>&lt;&gt;</v>
      </c>
      <c r="F624" s="7" t="str">
        <f ca="1">IFERROR(__xludf.DUMMYFUNCTION("IFERROR(HEX2DEC(REGEXEXTRACT($C624, F$4)), ""&lt;&gt;"")"),"&lt;&gt;")</f>
        <v>&lt;&gt;</v>
      </c>
      <c r="G624" s="7" t="str">
        <f ca="1">IFERROR(__xludf.DUMMYFUNCTION("IFERROR(HEX2DEC(REGEXEXTRACT($C624, G$4)), ""&lt;&gt;"")"),"&lt;&gt;")</f>
        <v>&lt;&gt;</v>
      </c>
      <c r="H624" s="7"/>
      <c r="I624" s="7" t="str">
        <f ca="1">IFERROR(__xludf.DUMMYFUNCTION("IFERROR(TEXT((REGEXEXTRACT($C624, I$4)),""00""), ""&lt;&gt;"")"),"&lt;&gt;")</f>
        <v>&lt;&gt;</v>
      </c>
      <c r="J624" s="7" t="str">
        <f ca="1">IFERROR(__xludf.DUMMYFUNCTION("IFERROR(TEXT((REGEXEXTRACT($C624, J$4)),""00""), ""&lt;&gt;"")"),"&lt;&gt;")</f>
        <v>&lt;&gt;</v>
      </c>
      <c r="K624" s="7" t="str">
        <f ca="1">IFERROR(__xludf.DUMMYFUNCTION("IFERROR(TEXT((REGEXEXTRACT($C624, K$4)),""00""), ""&lt;&gt;"")"),"&lt;&gt;")</f>
        <v>&lt;&gt;</v>
      </c>
      <c r="L624" s="7" t="str">
        <f ca="1">IFERROR(__xludf.DUMMYFUNCTION("IFERROR(TEXT((REGEXEXTRACT($C624, L$4)),""00""), ""&lt;&gt;"")"),"&lt;&gt;")</f>
        <v>&lt;&gt;</v>
      </c>
      <c r="M624" s="7" t="str">
        <f ca="1">IFERROR(__xludf.DUMMYFUNCTION("IFERROR(TEXT((REGEXEXTRACT($C624, M$4)),""00""), ""&lt;&gt;"")"),"&lt;&gt;")</f>
        <v>&lt;&gt;</v>
      </c>
      <c r="N624" s="7" t="str">
        <f ca="1">IFERROR(__xludf.DUMMYFUNCTION("IFERROR(TEXT((REGEXEXTRACT($C624, N$4)),""00""), ""&lt;&gt;"")"),"&lt;&gt;")</f>
        <v>&lt;&gt;</v>
      </c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x14ac:dyDescent="0.2">
      <c r="A625" s="7"/>
      <c r="B625" s="8" t="str">
        <f ca="1">IFERROR(__xludf.DUMMYFUNCTION("IFERROR(REGEXEXTRACT($A625, B$4), ""&lt;&gt;"")"),"&lt;&gt;")</f>
        <v>&lt;&gt;</v>
      </c>
      <c r="C625" s="7" t="str">
        <f ca="1">IFERROR(__xludf.DUMMYFUNCTION("IFERROR(REGEXEXTRACT($A625, C$4), ""&lt;&gt;"")"),"&lt;&gt;")</f>
        <v>&lt;&gt;</v>
      </c>
      <c r="D625" s="7"/>
      <c r="E625" s="7" t="str">
        <f ca="1">IFERROR(__xludf.DUMMYFUNCTION("IFERROR(REGEXEXTRACT($C625, E$4), ""&lt;&gt;"")"),"&lt;&gt;")</f>
        <v>&lt;&gt;</v>
      </c>
      <c r="F625" s="7" t="str">
        <f ca="1">IFERROR(__xludf.DUMMYFUNCTION("IFERROR(HEX2DEC(REGEXEXTRACT($C625, F$4)), ""&lt;&gt;"")"),"&lt;&gt;")</f>
        <v>&lt;&gt;</v>
      </c>
      <c r="G625" s="7" t="str">
        <f ca="1">IFERROR(__xludf.DUMMYFUNCTION("IFERROR(HEX2DEC(REGEXEXTRACT($C625, G$4)), ""&lt;&gt;"")"),"&lt;&gt;")</f>
        <v>&lt;&gt;</v>
      </c>
      <c r="H625" s="7"/>
      <c r="I625" s="7" t="str">
        <f ca="1">IFERROR(__xludf.DUMMYFUNCTION("IFERROR(TEXT((REGEXEXTRACT($C625, I$4)),""00""), ""&lt;&gt;"")"),"&lt;&gt;")</f>
        <v>&lt;&gt;</v>
      </c>
      <c r="J625" s="7" t="str">
        <f ca="1">IFERROR(__xludf.DUMMYFUNCTION("IFERROR(TEXT((REGEXEXTRACT($C625, J$4)),""00""), ""&lt;&gt;"")"),"&lt;&gt;")</f>
        <v>&lt;&gt;</v>
      </c>
      <c r="K625" s="7" t="str">
        <f ca="1">IFERROR(__xludf.DUMMYFUNCTION("IFERROR(TEXT((REGEXEXTRACT($C625, K$4)),""00""), ""&lt;&gt;"")"),"&lt;&gt;")</f>
        <v>&lt;&gt;</v>
      </c>
      <c r="L625" s="7" t="str">
        <f ca="1">IFERROR(__xludf.DUMMYFUNCTION("IFERROR(TEXT((REGEXEXTRACT($C625, L$4)),""00""), ""&lt;&gt;"")"),"&lt;&gt;")</f>
        <v>&lt;&gt;</v>
      </c>
      <c r="M625" s="7" t="str">
        <f ca="1">IFERROR(__xludf.DUMMYFUNCTION("IFERROR(TEXT((REGEXEXTRACT($C625, M$4)),""00""), ""&lt;&gt;"")"),"&lt;&gt;")</f>
        <v>&lt;&gt;</v>
      </c>
      <c r="N625" s="7" t="str">
        <f ca="1">IFERROR(__xludf.DUMMYFUNCTION("IFERROR(TEXT((REGEXEXTRACT($C625, N$4)),""00""), ""&lt;&gt;"")"),"&lt;&gt;")</f>
        <v>&lt;&gt;</v>
      </c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x14ac:dyDescent="0.2">
      <c r="A626" s="7"/>
      <c r="B626" s="8" t="str">
        <f ca="1">IFERROR(__xludf.DUMMYFUNCTION("IFERROR(REGEXEXTRACT($A626, B$4), ""&lt;&gt;"")"),"&lt;&gt;")</f>
        <v>&lt;&gt;</v>
      </c>
      <c r="C626" s="7" t="str">
        <f ca="1">IFERROR(__xludf.DUMMYFUNCTION("IFERROR(REGEXEXTRACT($A626, C$4), ""&lt;&gt;"")"),"&lt;&gt;")</f>
        <v>&lt;&gt;</v>
      </c>
      <c r="D626" s="7"/>
      <c r="E626" s="7" t="str">
        <f ca="1">IFERROR(__xludf.DUMMYFUNCTION("IFERROR(REGEXEXTRACT($C626, E$4), ""&lt;&gt;"")"),"&lt;&gt;")</f>
        <v>&lt;&gt;</v>
      </c>
      <c r="F626" s="7" t="str">
        <f ca="1">IFERROR(__xludf.DUMMYFUNCTION("IFERROR(HEX2DEC(REGEXEXTRACT($C626, F$4)), ""&lt;&gt;"")"),"&lt;&gt;")</f>
        <v>&lt;&gt;</v>
      </c>
      <c r="G626" s="7" t="str">
        <f ca="1">IFERROR(__xludf.DUMMYFUNCTION("IFERROR(HEX2DEC(REGEXEXTRACT($C626, G$4)), ""&lt;&gt;"")"),"&lt;&gt;")</f>
        <v>&lt;&gt;</v>
      </c>
      <c r="H626" s="7"/>
      <c r="I626" s="7" t="str">
        <f ca="1">IFERROR(__xludf.DUMMYFUNCTION("IFERROR(TEXT((REGEXEXTRACT($C626, I$4)),""00""), ""&lt;&gt;"")"),"&lt;&gt;")</f>
        <v>&lt;&gt;</v>
      </c>
      <c r="J626" s="7" t="str">
        <f ca="1">IFERROR(__xludf.DUMMYFUNCTION("IFERROR(TEXT((REGEXEXTRACT($C626, J$4)),""00""), ""&lt;&gt;"")"),"&lt;&gt;")</f>
        <v>&lt;&gt;</v>
      </c>
      <c r="K626" s="7" t="str">
        <f ca="1">IFERROR(__xludf.DUMMYFUNCTION("IFERROR(TEXT((REGEXEXTRACT($C626, K$4)),""00""), ""&lt;&gt;"")"),"&lt;&gt;")</f>
        <v>&lt;&gt;</v>
      </c>
      <c r="L626" s="7" t="str">
        <f ca="1">IFERROR(__xludf.DUMMYFUNCTION("IFERROR(TEXT((REGEXEXTRACT($C626, L$4)),""00""), ""&lt;&gt;"")"),"&lt;&gt;")</f>
        <v>&lt;&gt;</v>
      </c>
      <c r="M626" s="7" t="str">
        <f ca="1">IFERROR(__xludf.DUMMYFUNCTION("IFERROR(TEXT((REGEXEXTRACT($C626, M$4)),""00""), ""&lt;&gt;"")"),"&lt;&gt;")</f>
        <v>&lt;&gt;</v>
      </c>
      <c r="N626" s="7" t="str">
        <f ca="1">IFERROR(__xludf.DUMMYFUNCTION("IFERROR(TEXT((REGEXEXTRACT($C626, N$4)),""00""), ""&lt;&gt;"")"),"&lt;&gt;")</f>
        <v>&lt;&gt;</v>
      </c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x14ac:dyDescent="0.2">
      <c r="A627" s="7"/>
      <c r="B627" s="8" t="str">
        <f ca="1">IFERROR(__xludf.DUMMYFUNCTION("IFERROR(REGEXEXTRACT($A627, B$4), ""&lt;&gt;"")"),"&lt;&gt;")</f>
        <v>&lt;&gt;</v>
      </c>
      <c r="C627" s="7" t="str">
        <f ca="1">IFERROR(__xludf.DUMMYFUNCTION("IFERROR(REGEXEXTRACT($A627, C$4), ""&lt;&gt;"")"),"&lt;&gt;")</f>
        <v>&lt;&gt;</v>
      </c>
      <c r="D627" s="7"/>
      <c r="E627" s="7" t="str">
        <f ca="1">IFERROR(__xludf.DUMMYFUNCTION("IFERROR(REGEXEXTRACT($C627, E$4), ""&lt;&gt;"")"),"&lt;&gt;")</f>
        <v>&lt;&gt;</v>
      </c>
      <c r="F627" s="7" t="str">
        <f ca="1">IFERROR(__xludf.DUMMYFUNCTION("IFERROR(HEX2DEC(REGEXEXTRACT($C627, F$4)), ""&lt;&gt;"")"),"&lt;&gt;")</f>
        <v>&lt;&gt;</v>
      </c>
      <c r="G627" s="7" t="str">
        <f ca="1">IFERROR(__xludf.DUMMYFUNCTION("IFERROR(HEX2DEC(REGEXEXTRACT($C627, G$4)), ""&lt;&gt;"")"),"&lt;&gt;")</f>
        <v>&lt;&gt;</v>
      </c>
      <c r="H627" s="7"/>
      <c r="I627" s="7" t="str">
        <f ca="1">IFERROR(__xludf.DUMMYFUNCTION("IFERROR(TEXT((REGEXEXTRACT($C627, I$4)),""00""), ""&lt;&gt;"")"),"&lt;&gt;")</f>
        <v>&lt;&gt;</v>
      </c>
      <c r="J627" s="7" t="str">
        <f ca="1">IFERROR(__xludf.DUMMYFUNCTION("IFERROR(TEXT((REGEXEXTRACT($C627, J$4)),""00""), ""&lt;&gt;"")"),"&lt;&gt;")</f>
        <v>&lt;&gt;</v>
      </c>
      <c r="K627" s="7" t="str">
        <f ca="1">IFERROR(__xludf.DUMMYFUNCTION("IFERROR(TEXT((REGEXEXTRACT($C627, K$4)),""00""), ""&lt;&gt;"")"),"&lt;&gt;")</f>
        <v>&lt;&gt;</v>
      </c>
      <c r="L627" s="7" t="str">
        <f ca="1">IFERROR(__xludf.DUMMYFUNCTION("IFERROR(TEXT((REGEXEXTRACT($C627, L$4)),""00""), ""&lt;&gt;"")"),"&lt;&gt;")</f>
        <v>&lt;&gt;</v>
      </c>
      <c r="M627" s="7" t="str">
        <f ca="1">IFERROR(__xludf.DUMMYFUNCTION("IFERROR(TEXT((REGEXEXTRACT($C627, M$4)),""00""), ""&lt;&gt;"")"),"&lt;&gt;")</f>
        <v>&lt;&gt;</v>
      </c>
      <c r="N627" s="7" t="str">
        <f ca="1">IFERROR(__xludf.DUMMYFUNCTION("IFERROR(TEXT((REGEXEXTRACT($C627, N$4)),""00""), ""&lt;&gt;"")"),"&lt;&gt;")</f>
        <v>&lt;&gt;</v>
      </c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x14ac:dyDescent="0.2">
      <c r="A628" s="7"/>
      <c r="B628" s="8" t="str">
        <f ca="1">IFERROR(__xludf.DUMMYFUNCTION("IFERROR(REGEXEXTRACT($A628, B$4), ""&lt;&gt;"")"),"&lt;&gt;")</f>
        <v>&lt;&gt;</v>
      </c>
      <c r="C628" s="7" t="str">
        <f ca="1">IFERROR(__xludf.DUMMYFUNCTION("IFERROR(REGEXEXTRACT($A628, C$4), ""&lt;&gt;"")"),"&lt;&gt;")</f>
        <v>&lt;&gt;</v>
      </c>
      <c r="D628" s="7"/>
      <c r="E628" s="7" t="str">
        <f ca="1">IFERROR(__xludf.DUMMYFUNCTION("IFERROR(REGEXEXTRACT($C628, E$4), ""&lt;&gt;"")"),"&lt;&gt;")</f>
        <v>&lt;&gt;</v>
      </c>
      <c r="F628" s="7" t="str">
        <f ca="1">IFERROR(__xludf.DUMMYFUNCTION("IFERROR(HEX2DEC(REGEXEXTRACT($C628, F$4)), ""&lt;&gt;"")"),"&lt;&gt;")</f>
        <v>&lt;&gt;</v>
      </c>
      <c r="G628" s="7" t="str">
        <f ca="1">IFERROR(__xludf.DUMMYFUNCTION("IFERROR(HEX2DEC(REGEXEXTRACT($C628, G$4)), ""&lt;&gt;"")"),"&lt;&gt;")</f>
        <v>&lt;&gt;</v>
      </c>
      <c r="H628" s="7"/>
      <c r="I628" s="7" t="str">
        <f ca="1">IFERROR(__xludf.DUMMYFUNCTION("IFERROR(TEXT((REGEXEXTRACT($C628, I$4)),""00""), ""&lt;&gt;"")"),"&lt;&gt;")</f>
        <v>&lt;&gt;</v>
      </c>
      <c r="J628" s="7" t="str">
        <f ca="1">IFERROR(__xludf.DUMMYFUNCTION("IFERROR(TEXT((REGEXEXTRACT($C628, J$4)),""00""), ""&lt;&gt;"")"),"&lt;&gt;")</f>
        <v>&lt;&gt;</v>
      </c>
      <c r="K628" s="7" t="str">
        <f ca="1">IFERROR(__xludf.DUMMYFUNCTION("IFERROR(TEXT((REGEXEXTRACT($C628, K$4)),""00""), ""&lt;&gt;"")"),"&lt;&gt;")</f>
        <v>&lt;&gt;</v>
      </c>
      <c r="L628" s="7" t="str">
        <f ca="1">IFERROR(__xludf.DUMMYFUNCTION("IFERROR(TEXT((REGEXEXTRACT($C628, L$4)),""00""), ""&lt;&gt;"")"),"&lt;&gt;")</f>
        <v>&lt;&gt;</v>
      </c>
      <c r="M628" s="7" t="str">
        <f ca="1">IFERROR(__xludf.DUMMYFUNCTION("IFERROR(TEXT((REGEXEXTRACT($C628, M$4)),""00""), ""&lt;&gt;"")"),"&lt;&gt;")</f>
        <v>&lt;&gt;</v>
      </c>
      <c r="N628" s="7" t="str">
        <f ca="1">IFERROR(__xludf.DUMMYFUNCTION("IFERROR(TEXT((REGEXEXTRACT($C628, N$4)),""00""), ""&lt;&gt;"")"),"&lt;&gt;")</f>
        <v>&lt;&gt;</v>
      </c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x14ac:dyDescent="0.2">
      <c r="A629" s="7"/>
      <c r="B629" s="8" t="str">
        <f ca="1">IFERROR(__xludf.DUMMYFUNCTION("IFERROR(REGEXEXTRACT($A629, B$4), ""&lt;&gt;"")"),"&lt;&gt;")</f>
        <v>&lt;&gt;</v>
      </c>
      <c r="C629" s="7" t="str">
        <f ca="1">IFERROR(__xludf.DUMMYFUNCTION("IFERROR(REGEXEXTRACT($A629, C$4), ""&lt;&gt;"")"),"&lt;&gt;")</f>
        <v>&lt;&gt;</v>
      </c>
      <c r="D629" s="7"/>
      <c r="E629" s="7" t="str">
        <f ca="1">IFERROR(__xludf.DUMMYFUNCTION("IFERROR(REGEXEXTRACT($C629, E$4), ""&lt;&gt;"")"),"&lt;&gt;")</f>
        <v>&lt;&gt;</v>
      </c>
      <c r="F629" s="7" t="str">
        <f ca="1">IFERROR(__xludf.DUMMYFUNCTION("IFERROR(HEX2DEC(REGEXEXTRACT($C629, F$4)), ""&lt;&gt;"")"),"&lt;&gt;")</f>
        <v>&lt;&gt;</v>
      </c>
      <c r="G629" s="7" t="str">
        <f ca="1">IFERROR(__xludf.DUMMYFUNCTION("IFERROR(HEX2DEC(REGEXEXTRACT($C629, G$4)), ""&lt;&gt;"")"),"&lt;&gt;")</f>
        <v>&lt;&gt;</v>
      </c>
      <c r="H629" s="7"/>
      <c r="I629" s="7" t="str">
        <f ca="1">IFERROR(__xludf.DUMMYFUNCTION("IFERROR(TEXT((REGEXEXTRACT($C629, I$4)),""00""), ""&lt;&gt;"")"),"&lt;&gt;")</f>
        <v>&lt;&gt;</v>
      </c>
      <c r="J629" s="7" t="str">
        <f ca="1">IFERROR(__xludf.DUMMYFUNCTION("IFERROR(TEXT((REGEXEXTRACT($C629, J$4)),""00""), ""&lt;&gt;"")"),"&lt;&gt;")</f>
        <v>&lt;&gt;</v>
      </c>
      <c r="K629" s="7" t="str">
        <f ca="1">IFERROR(__xludf.DUMMYFUNCTION("IFERROR(TEXT((REGEXEXTRACT($C629, K$4)),""00""), ""&lt;&gt;"")"),"&lt;&gt;")</f>
        <v>&lt;&gt;</v>
      </c>
      <c r="L629" s="7" t="str">
        <f ca="1">IFERROR(__xludf.DUMMYFUNCTION("IFERROR(TEXT((REGEXEXTRACT($C629, L$4)),""00""), ""&lt;&gt;"")"),"&lt;&gt;")</f>
        <v>&lt;&gt;</v>
      </c>
      <c r="M629" s="7" t="str">
        <f ca="1">IFERROR(__xludf.DUMMYFUNCTION("IFERROR(TEXT((REGEXEXTRACT($C629, M$4)),""00""), ""&lt;&gt;"")"),"&lt;&gt;")</f>
        <v>&lt;&gt;</v>
      </c>
      <c r="N629" s="7" t="str">
        <f ca="1">IFERROR(__xludf.DUMMYFUNCTION("IFERROR(TEXT((REGEXEXTRACT($C629, N$4)),""00""), ""&lt;&gt;"")"),"&lt;&gt;")</f>
        <v>&lt;&gt;</v>
      </c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x14ac:dyDescent="0.2">
      <c r="A630" s="7"/>
      <c r="B630" s="8" t="str">
        <f ca="1">IFERROR(__xludf.DUMMYFUNCTION("IFERROR(REGEXEXTRACT($A630, B$4), ""&lt;&gt;"")"),"&lt;&gt;")</f>
        <v>&lt;&gt;</v>
      </c>
      <c r="C630" s="7" t="str">
        <f ca="1">IFERROR(__xludf.DUMMYFUNCTION("IFERROR(REGEXEXTRACT($A630, C$4), ""&lt;&gt;"")"),"&lt;&gt;")</f>
        <v>&lt;&gt;</v>
      </c>
      <c r="D630" s="7"/>
      <c r="E630" s="7" t="str">
        <f ca="1">IFERROR(__xludf.DUMMYFUNCTION("IFERROR(REGEXEXTRACT($C630, E$4), ""&lt;&gt;"")"),"&lt;&gt;")</f>
        <v>&lt;&gt;</v>
      </c>
      <c r="F630" s="7" t="str">
        <f ca="1">IFERROR(__xludf.DUMMYFUNCTION("IFERROR(HEX2DEC(REGEXEXTRACT($C630, F$4)), ""&lt;&gt;"")"),"&lt;&gt;")</f>
        <v>&lt;&gt;</v>
      </c>
      <c r="G630" s="7" t="str">
        <f ca="1">IFERROR(__xludf.DUMMYFUNCTION("IFERROR(HEX2DEC(REGEXEXTRACT($C630, G$4)), ""&lt;&gt;"")"),"&lt;&gt;")</f>
        <v>&lt;&gt;</v>
      </c>
      <c r="H630" s="7"/>
      <c r="I630" s="7" t="str">
        <f ca="1">IFERROR(__xludf.DUMMYFUNCTION("IFERROR(TEXT((REGEXEXTRACT($C630, I$4)),""00""), ""&lt;&gt;"")"),"&lt;&gt;")</f>
        <v>&lt;&gt;</v>
      </c>
      <c r="J630" s="7" t="str">
        <f ca="1">IFERROR(__xludf.DUMMYFUNCTION("IFERROR(TEXT((REGEXEXTRACT($C630, J$4)),""00""), ""&lt;&gt;"")"),"&lt;&gt;")</f>
        <v>&lt;&gt;</v>
      </c>
      <c r="K630" s="7" t="str">
        <f ca="1">IFERROR(__xludf.DUMMYFUNCTION("IFERROR(TEXT((REGEXEXTRACT($C630, K$4)),""00""), ""&lt;&gt;"")"),"&lt;&gt;")</f>
        <v>&lt;&gt;</v>
      </c>
      <c r="L630" s="7" t="str">
        <f ca="1">IFERROR(__xludf.DUMMYFUNCTION("IFERROR(TEXT((REGEXEXTRACT($C630, L$4)),""00""), ""&lt;&gt;"")"),"&lt;&gt;")</f>
        <v>&lt;&gt;</v>
      </c>
      <c r="M630" s="7" t="str">
        <f ca="1">IFERROR(__xludf.DUMMYFUNCTION("IFERROR(TEXT((REGEXEXTRACT($C630, M$4)),""00""), ""&lt;&gt;"")"),"&lt;&gt;")</f>
        <v>&lt;&gt;</v>
      </c>
      <c r="N630" s="7" t="str">
        <f ca="1">IFERROR(__xludf.DUMMYFUNCTION("IFERROR(TEXT((REGEXEXTRACT($C630, N$4)),""00""), ""&lt;&gt;"")"),"&lt;&gt;")</f>
        <v>&lt;&gt;</v>
      </c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x14ac:dyDescent="0.2">
      <c r="A631" s="7"/>
      <c r="B631" s="8" t="str">
        <f ca="1">IFERROR(__xludf.DUMMYFUNCTION("IFERROR(REGEXEXTRACT($A631, B$4), ""&lt;&gt;"")"),"&lt;&gt;")</f>
        <v>&lt;&gt;</v>
      </c>
      <c r="C631" s="7" t="str">
        <f ca="1">IFERROR(__xludf.DUMMYFUNCTION("IFERROR(REGEXEXTRACT($A631, C$4), ""&lt;&gt;"")"),"&lt;&gt;")</f>
        <v>&lt;&gt;</v>
      </c>
      <c r="D631" s="7"/>
      <c r="E631" s="7" t="str">
        <f ca="1">IFERROR(__xludf.DUMMYFUNCTION("IFERROR(REGEXEXTRACT($C631, E$4), ""&lt;&gt;"")"),"&lt;&gt;")</f>
        <v>&lt;&gt;</v>
      </c>
      <c r="F631" s="7" t="str">
        <f ca="1">IFERROR(__xludf.DUMMYFUNCTION("IFERROR(HEX2DEC(REGEXEXTRACT($C631, F$4)), ""&lt;&gt;"")"),"&lt;&gt;")</f>
        <v>&lt;&gt;</v>
      </c>
      <c r="G631" s="7" t="str">
        <f ca="1">IFERROR(__xludf.DUMMYFUNCTION("IFERROR(HEX2DEC(REGEXEXTRACT($C631, G$4)), ""&lt;&gt;"")"),"&lt;&gt;")</f>
        <v>&lt;&gt;</v>
      </c>
      <c r="H631" s="7"/>
      <c r="I631" s="7" t="str">
        <f ca="1">IFERROR(__xludf.DUMMYFUNCTION("IFERROR(TEXT((REGEXEXTRACT($C631, I$4)),""00""), ""&lt;&gt;"")"),"&lt;&gt;")</f>
        <v>&lt;&gt;</v>
      </c>
      <c r="J631" s="7" t="str">
        <f ca="1">IFERROR(__xludf.DUMMYFUNCTION("IFERROR(TEXT((REGEXEXTRACT($C631, J$4)),""00""), ""&lt;&gt;"")"),"&lt;&gt;")</f>
        <v>&lt;&gt;</v>
      </c>
      <c r="K631" s="7" t="str">
        <f ca="1">IFERROR(__xludf.DUMMYFUNCTION("IFERROR(TEXT((REGEXEXTRACT($C631, K$4)),""00""), ""&lt;&gt;"")"),"&lt;&gt;")</f>
        <v>&lt;&gt;</v>
      </c>
      <c r="L631" s="7" t="str">
        <f ca="1">IFERROR(__xludf.DUMMYFUNCTION("IFERROR(TEXT((REGEXEXTRACT($C631, L$4)),""00""), ""&lt;&gt;"")"),"&lt;&gt;")</f>
        <v>&lt;&gt;</v>
      </c>
      <c r="M631" s="7" t="str">
        <f ca="1">IFERROR(__xludf.DUMMYFUNCTION("IFERROR(TEXT((REGEXEXTRACT($C631, M$4)),""00""), ""&lt;&gt;"")"),"&lt;&gt;")</f>
        <v>&lt;&gt;</v>
      </c>
      <c r="N631" s="7" t="str">
        <f ca="1">IFERROR(__xludf.DUMMYFUNCTION("IFERROR(TEXT((REGEXEXTRACT($C631, N$4)),""00""), ""&lt;&gt;"")"),"&lt;&gt;")</f>
        <v>&lt;&gt;</v>
      </c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x14ac:dyDescent="0.2">
      <c r="A632" s="7"/>
      <c r="B632" s="8" t="str">
        <f ca="1">IFERROR(__xludf.DUMMYFUNCTION("IFERROR(REGEXEXTRACT($A632, B$4), ""&lt;&gt;"")"),"&lt;&gt;")</f>
        <v>&lt;&gt;</v>
      </c>
      <c r="C632" s="7" t="str">
        <f ca="1">IFERROR(__xludf.DUMMYFUNCTION("IFERROR(REGEXEXTRACT($A632, C$4), ""&lt;&gt;"")"),"&lt;&gt;")</f>
        <v>&lt;&gt;</v>
      </c>
      <c r="D632" s="7"/>
      <c r="E632" s="7" t="str">
        <f ca="1">IFERROR(__xludf.DUMMYFUNCTION("IFERROR(REGEXEXTRACT($C632, E$4), ""&lt;&gt;"")"),"&lt;&gt;")</f>
        <v>&lt;&gt;</v>
      </c>
      <c r="F632" s="7" t="str">
        <f ca="1">IFERROR(__xludf.DUMMYFUNCTION("IFERROR(HEX2DEC(REGEXEXTRACT($C632, F$4)), ""&lt;&gt;"")"),"&lt;&gt;")</f>
        <v>&lt;&gt;</v>
      </c>
      <c r="G632" s="7" t="str">
        <f ca="1">IFERROR(__xludf.DUMMYFUNCTION("IFERROR(HEX2DEC(REGEXEXTRACT($C632, G$4)), ""&lt;&gt;"")"),"&lt;&gt;")</f>
        <v>&lt;&gt;</v>
      </c>
      <c r="H632" s="7"/>
      <c r="I632" s="7" t="str">
        <f ca="1">IFERROR(__xludf.DUMMYFUNCTION("IFERROR(TEXT((REGEXEXTRACT($C632, I$4)),""00""), ""&lt;&gt;"")"),"&lt;&gt;")</f>
        <v>&lt;&gt;</v>
      </c>
      <c r="J632" s="7" t="str">
        <f ca="1">IFERROR(__xludf.DUMMYFUNCTION("IFERROR(TEXT((REGEXEXTRACT($C632, J$4)),""00""), ""&lt;&gt;"")"),"&lt;&gt;")</f>
        <v>&lt;&gt;</v>
      </c>
      <c r="K632" s="7" t="str">
        <f ca="1">IFERROR(__xludf.DUMMYFUNCTION("IFERROR(TEXT((REGEXEXTRACT($C632, K$4)),""00""), ""&lt;&gt;"")"),"&lt;&gt;")</f>
        <v>&lt;&gt;</v>
      </c>
      <c r="L632" s="7" t="str">
        <f ca="1">IFERROR(__xludf.DUMMYFUNCTION("IFERROR(TEXT((REGEXEXTRACT($C632, L$4)),""00""), ""&lt;&gt;"")"),"&lt;&gt;")</f>
        <v>&lt;&gt;</v>
      </c>
      <c r="M632" s="7" t="str">
        <f ca="1">IFERROR(__xludf.DUMMYFUNCTION("IFERROR(TEXT((REGEXEXTRACT($C632, M$4)),""00""), ""&lt;&gt;"")"),"&lt;&gt;")</f>
        <v>&lt;&gt;</v>
      </c>
      <c r="N632" s="7" t="str">
        <f ca="1">IFERROR(__xludf.DUMMYFUNCTION("IFERROR(TEXT((REGEXEXTRACT($C632, N$4)),""00""), ""&lt;&gt;"")"),"&lt;&gt;")</f>
        <v>&lt;&gt;</v>
      </c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x14ac:dyDescent="0.2">
      <c r="A633" s="7"/>
      <c r="B633" s="8" t="str">
        <f ca="1">IFERROR(__xludf.DUMMYFUNCTION("IFERROR(REGEXEXTRACT($A633, B$4), ""&lt;&gt;"")"),"&lt;&gt;")</f>
        <v>&lt;&gt;</v>
      </c>
      <c r="C633" s="7" t="str">
        <f ca="1">IFERROR(__xludf.DUMMYFUNCTION("IFERROR(REGEXEXTRACT($A633, C$4), ""&lt;&gt;"")"),"&lt;&gt;")</f>
        <v>&lt;&gt;</v>
      </c>
      <c r="D633" s="7"/>
      <c r="E633" s="7" t="str">
        <f ca="1">IFERROR(__xludf.DUMMYFUNCTION("IFERROR(REGEXEXTRACT($C633, E$4), ""&lt;&gt;"")"),"&lt;&gt;")</f>
        <v>&lt;&gt;</v>
      </c>
      <c r="F633" s="7" t="str">
        <f ca="1">IFERROR(__xludf.DUMMYFUNCTION("IFERROR(HEX2DEC(REGEXEXTRACT($C633, F$4)), ""&lt;&gt;"")"),"&lt;&gt;")</f>
        <v>&lt;&gt;</v>
      </c>
      <c r="G633" s="7" t="str">
        <f ca="1">IFERROR(__xludf.DUMMYFUNCTION("IFERROR(HEX2DEC(REGEXEXTRACT($C633, G$4)), ""&lt;&gt;"")"),"&lt;&gt;")</f>
        <v>&lt;&gt;</v>
      </c>
      <c r="H633" s="7"/>
      <c r="I633" s="7" t="str">
        <f ca="1">IFERROR(__xludf.DUMMYFUNCTION("IFERROR(TEXT((REGEXEXTRACT($C633, I$4)),""00""), ""&lt;&gt;"")"),"&lt;&gt;")</f>
        <v>&lt;&gt;</v>
      </c>
      <c r="J633" s="7" t="str">
        <f ca="1">IFERROR(__xludf.DUMMYFUNCTION("IFERROR(TEXT((REGEXEXTRACT($C633, J$4)),""00""), ""&lt;&gt;"")"),"&lt;&gt;")</f>
        <v>&lt;&gt;</v>
      </c>
      <c r="K633" s="7" t="str">
        <f ca="1">IFERROR(__xludf.DUMMYFUNCTION("IFERROR(TEXT((REGEXEXTRACT($C633, K$4)),""00""), ""&lt;&gt;"")"),"&lt;&gt;")</f>
        <v>&lt;&gt;</v>
      </c>
      <c r="L633" s="7" t="str">
        <f ca="1">IFERROR(__xludf.DUMMYFUNCTION("IFERROR(TEXT((REGEXEXTRACT($C633, L$4)),""00""), ""&lt;&gt;"")"),"&lt;&gt;")</f>
        <v>&lt;&gt;</v>
      </c>
      <c r="M633" s="7" t="str">
        <f ca="1">IFERROR(__xludf.DUMMYFUNCTION("IFERROR(TEXT((REGEXEXTRACT($C633, M$4)),""00""), ""&lt;&gt;"")"),"&lt;&gt;")</f>
        <v>&lt;&gt;</v>
      </c>
      <c r="N633" s="7" t="str">
        <f ca="1">IFERROR(__xludf.DUMMYFUNCTION("IFERROR(TEXT((REGEXEXTRACT($C633, N$4)),""00""), ""&lt;&gt;"")"),"&lt;&gt;")</f>
        <v>&lt;&gt;</v>
      </c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x14ac:dyDescent="0.2">
      <c r="A634" s="7"/>
      <c r="B634" s="8" t="str">
        <f ca="1">IFERROR(__xludf.DUMMYFUNCTION("IFERROR(REGEXEXTRACT($A634, B$4), ""&lt;&gt;"")"),"&lt;&gt;")</f>
        <v>&lt;&gt;</v>
      </c>
      <c r="C634" s="7" t="str">
        <f ca="1">IFERROR(__xludf.DUMMYFUNCTION("IFERROR(REGEXEXTRACT($A634, C$4), ""&lt;&gt;"")"),"&lt;&gt;")</f>
        <v>&lt;&gt;</v>
      </c>
      <c r="D634" s="7"/>
      <c r="E634" s="7" t="str">
        <f ca="1">IFERROR(__xludf.DUMMYFUNCTION("IFERROR(REGEXEXTRACT($C634, E$4), ""&lt;&gt;"")"),"&lt;&gt;")</f>
        <v>&lt;&gt;</v>
      </c>
      <c r="F634" s="7" t="str">
        <f ca="1">IFERROR(__xludf.DUMMYFUNCTION("IFERROR(HEX2DEC(REGEXEXTRACT($C634, F$4)), ""&lt;&gt;"")"),"&lt;&gt;")</f>
        <v>&lt;&gt;</v>
      </c>
      <c r="G634" s="7" t="str">
        <f ca="1">IFERROR(__xludf.DUMMYFUNCTION("IFERROR(HEX2DEC(REGEXEXTRACT($C634, G$4)), ""&lt;&gt;"")"),"&lt;&gt;")</f>
        <v>&lt;&gt;</v>
      </c>
      <c r="H634" s="7"/>
      <c r="I634" s="7" t="str">
        <f ca="1">IFERROR(__xludf.DUMMYFUNCTION("IFERROR(TEXT((REGEXEXTRACT($C634, I$4)),""00""), ""&lt;&gt;"")"),"&lt;&gt;")</f>
        <v>&lt;&gt;</v>
      </c>
      <c r="J634" s="7" t="str">
        <f ca="1">IFERROR(__xludf.DUMMYFUNCTION("IFERROR(TEXT((REGEXEXTRACT($C634, J$4)),""00""), ""&lt;&gt;"")"),"&lt;&gt;")</f>
        <v>&lt;&gt;</v>
      </c>
      <c r="K634" s="7" t="str">
        <f ca="1">IFERROR(__xludf.DUMMYFUNCTION("IFERROR(TEXT((REGEXEXTRACT($C634, K$4)),""00""), ""&lt;&gt;"")"),"&lt;&gt;")</f>
        <v>&lt;&gt;</v>
      </c>
      <c r="L634" s="7" t="str">
        <f ca="1">IFERROR(__xludf.DUMMYFUNCTION("IFERROR(TEXT((REGEXEXTRACT($C634, L$4)),""00""), ""&lt;&gt;"")"),"&lt;&gt;")</f>
        <v>&lt;&gt;</v>
      </c>
      <c r="M634" s="7" t="str">
        <f ca="1">IFERROR(__xludf.DUMMYFUNCTION("IFERROR(TEXT((REGEXEXTRACT($C634, M$4)),""00""), ""&lt;&gt;"")"),"&lt;&gt;")</f>
        <v>&lt;&gt;</v>
      </c>
      <c r="N634" s="7" t="str">
        <f ca="1">IFERROR(__xludf.DUMMYFUNCTION("IFERROR(TEXT((REGEXEXTRACT($C634, N$4)),""00""), ""&lt;&gt;"")"),"&lt;&gt;")</f>
        <v>&lt;&gt;</v>
      </c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x14ac:dyDescent="0.2">
      <c r="A635" s="7"/>
      <c r="B635" s="8" t="str">
        <f ca="1">IFERROR(__xludf.DUMMYFUNCTION("IFERROR(REGEXEXTRACT($A635, B$4), ""&lt;&gt;"")"),"&lt;&gt;")</f>
        <v>&lt;&gt;</v>
      </c>
      <c r="C635" s="7" t="str">
        <f ca="1">IFERROR(__xludf.DUMMYFUNCTION("IFERROR(REGEXEXTRACT($A635, C$4), ""&lt;&gt;"")"),"&lt;&gt;")</f>
        <v>&lt;&gt;</v>
      </c>
      <c r="D635" s="7"/>
      <c r="E635" s="7" t="str">
        <f ca="1">IFERROR(__xludf.DUMMYFUNCTION("IFERROR(REGEXEXTRACT($C635, E$4), ""&lt;&gt;"")"),"&lt;&gt;")</f>
        <v>&lt;&gt;</v>
      </c>
      <c r="F635" s="7" t="str">
        <f ca="1">IFERROR(__xludf.DUMMYFUNCTION("IFERROR(HEX2DEC(REGEXEXTRACT($C635, F$4)), ""&lt;&gt;"")"),"&lt;&gt;")</f>
        <v>&lt;&gt;</v>
      </c>
      <c r="G635" s="7" t="str">
        <f ca="1">IFERROR(__xludf.DUMMYFUNCTION("IFERROR(HEX2DEC(REGEXEXTRACT($C635, G$4)), ""&lt;&gt;"")"),"&lt;&gt;")</f>
        <v>&lt;&gt;</v>
      </c>
      <c r="H635" s="7"/>
      <c r="I635" s="7" t="str">
        <f ca="1">IFERROR(__xludf.DUMMYFUNCTION("IFERROR(TEXT((REGEXEXTRACT($C635, I$4)),""00""), ""&lt;&gt;"")"),"&lt;&gt;")</f>
        <v>&lt;&gt;</v>
      </c>
      <c r="J635" s="7" t="str">
        <f ca="1">IFERROR(__xludf.DUMMYFUNCTION("IFERROR(TEXT((REGEXEXTRACT($C635, J$4)),""00""), ""&lt;&gt;"")"),"&lt;&gt;")</f>
        <v>&lt;&gt;</v>
      </c>
      <c r="K635" s="7" t="str">
        <f ca="1">IFERROR(__xludf.DUMMYFUNCTION("IFERROR(TEXT((REGEXEXTRACT($C635, K$4)),""00""), ""&lt;&gt;"")"),"&lt;&gt;")</f>
        <v>&lt;&gt;</v>
      </c>
      <c r="L635" s="7" t="str">
        <f ca="1">IFERROR(__xludf.DUMMYFUNCTION("IFERROR(TEXT((REGEXEXTRACT($C635, L$4)),""00""), ""&lt;&gt;"")"),"&lt;&gt;")</f>
        <v>&lt;&gt;</v>
      </c>
      <c r="M635" s="7" t="str">
        <f ca="1">IFERROR(__xludf.DUMMYFUNCTION("IFERROR(TEXT((REGEXEXTRACT($C635, M$4)),""00""), ""&lt;&gt;"")"),"&lt;&gt;")</f>
        <v>&lt;&gt;</v>
      </c>
      <c r="N635" s="7" t="str">
        <f ca="1">IFERROR(__xludf.DUMMYFUNCTION("IFERROR(TEXT((REGEXEXTRACT($C635, N$4)),""00""), ""&lt;&gt;"")"),"&lt;&gt;")</f>
        <v>&lt;&gt;</v>
      </c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x14ac:dyDescent="0.2">
      <c r="A636" s="7"/>
      <c r="B636" s="8" t="str">
        <f ca="1">IFERROR(__xludf.DUMMYFUNCTION("IFERROR(REGEXEXTRACT($A636, B$4), ""&lt;&gt;"")"),"&lt;&gt;")</f>
        <v>&lt;&gt;</v>
      </c>
      <c r="C636" s="7" t="str">
        <f ca="1">IFERROR(__xludf.DUMMYFUNCTION("IFERROR(REGEXEXTRACT($A636, C$4), ""&lt;&gt;"")"),"&lt;&gt;")</f>
        <v>&lt;&gt;</v>
      </c>
      <c r="D636" s="7"/>
      <c r="E636" s="7" t="str">
        <f ca="1">IFERROR(__xludf.DUMMYFUNCTION("IFERROR(REGEXEXTRACT($C636, E$4), ""&lt;&gt;"")"),"&lt;&gt;")</f>
        <v>&lt;&gt;</v>
      </c>
      <c r="F636" s="7" t="str">
        <f ca="1">IFERROR(__xludf.DUMMYFUNCTION("IFERROR(HEX2DEC(REGEXEXTRACT($C636, F$4)), ""&lt;&gt;"")"),"&lt;&gt;")</f>
        <v>&lt;&gt;</v>
      </c>
      <c r="G636" s="7" t="str">
        <f ca="1">IFERROR(__xludf.DUMMYFUNCTION("IFERROR(HEX2DEC(REGEXEXTRACT($C636, G$4)), ""&lt;&gt;"")"),"&lt;&gt;")</f>
        <v>&lt;&gt;</v>
      </c>
      <c r="H636" s="7"/>
      <c r="I636" s="7" t="str">
        <f ca="1">IFERROR(__xludf.DUMMYFUNCTION("IFERROR(TEXT((REGEXEXTRACT($C636, I$4)),""00""), ""&lt;&gt;"")"),"&lt;&gt;")</f>
        <v>&lt;&gt;</v>
      </c>
      <c r="J636" s="7" t="str">
        <f ca="1">IFERROR(__xludf.DUMMYFUNCTION("IFERROR(TEXT((REGEXEXTRACT($C636, J$4)),""00""), ""&lt;&gt;"")"),"&lt;&gt;")</f>
        <v>&lt;&gt;</v>
      </c>
      <c r="K636" s="7" t="str">
        <f ca="1">IFERROR(__xludf.DUMMYFUNCTION("IFERROR(TEXT((REGEXEXTRACT($C636, K$4)),""00""), ""&lt;&gt;"")"),"&lt;&gt;")</f>
        <v>&lt;&gt;</v>
      </c>
      <c r="L636" s="7" t="str">
        <f ca="1">IFERROR(__xludf.DUMMYFUNCTION("IFERROR(TEXT((REGEXEXTRACT($C636, L$4)),""00""), ""&lt;&gt;"")"),"&lt;&gt;")</f>
        <v>&lt;&gt;</v>
      </c>
      <c r="M636" s="7" t="str">
        <f ca="1">IFERROR(__xludf.DUMMYFUNCTION("IFERROR(TEXT((REGEXEXTRACT($C636, M$4)),""00""), ""&lt;&gt;"")"),"&lt;&gt;")</f>
        <v>&lt;&gt;</v>
      </c>
      <c r="N636" s="7" t="str">
        <f ca="1">IFERROR(__xludf.DUMMYFUNCTION("IFERROR(TEXT((REGEXEXTRACT($C636, N$4)),""00""), ""&lt;&gt;"")"),"&lt;&gt;")</f>
        <v>&lt;&gt;</v>
      </c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x14ac:dyDescent="0.2">
      <c r="A637" s="7"/>
      <c r="B637" s="8" t="str">
        <f ca="1">IFERROR(__xludf.DUMMYFUNCTION("IFERROR(REGEXEXTRACT($A637, B$4), ""&lt;&gt;"")"),"&lt;&gt;")</f>
        <v>&lt;&gt;</v>
      </c>
      <c r="C637" s="7" t="str">
        <f ca="1">IFERROR(__xludf.DUMMYFUNCTION("IFERROR(REGEXEXTRACT($A637, C$4), ""&lt;&gt;"")"),"&lt;&gt;")</f>
        <v>&lt;&gt;</v>
      </c>
      <c r="D637" s="7"/>
      <c r="E637" s="7" t="str">
        <f ca="1">IFERROR(__xludf.DUMMYFUNCTION("IFERROR(REGEXEXTRACT($C637, E$4), ""&lt;&gt;"")"),"&lt;&gt;")</f>
        <v>&lt;&gt;</v>
      </c>
      <c r="F637" s="7" t="str">
        <f ca="1">IFERROR(__xludf.DUMMYFUNCTION("IFERROR(HEX2DEC(REGEXEXTRACT($C637, F$4)), ""&lt;&gt;"")"),"&lt;&gt;")</f>
        <v>&lt;&gt;</v>
      </c>
      <c r="G637" s="7" t="str">
        <f ca="1">IFERROR(__xludf.DUMMYFUNCTION("IFERROR(HEX2DEC(REGEXEXTRACT($C637, G$4)), ""&lt;&gt;"")"),"&lt;&gt;")</f>
        <v>&lt;&gt;</v>
      </c>
      <c r="H637" s="7"/>
      <c r="I637" s="7" t="str">
        <f ca="1">IFERROR(__xludf.DUMMYFUNCTION("IFERROR(TEXT((REGEXEXTRACT($C637, I$4)),""00""), ""&lt;&gt;"")"),"&lt;&gt;")</f>
        <v>&lt;&gt;</v>
      </c>
      <c r="J637" s="7" t="str">
        <f ca="1">IFERROR(__xludf.DUMMYFUNCTION("IFERROR(TEXT((REGEXEXTRACT($C637, J$4)),""00""), ""&lt;&gt;"")"),"&lt;&gt;")</f>
        <v>&lt;&gt;</v>
      </c>
      <c r="K637" s="7" t="str">
        <f ca="1">IFERROR(__xludf.DUMMYFUNCTION("IFERROR(TEXT((REGEXEXTRACT($C637, K$4)),""00""), ""&lt;&gt;"")"),"&lt;&gt;")</f>
        <v>&lt;&gt;</v>
      </c>
      <c r="L637" s="7" t="str">
        <f ca="1">IFERROR(__xludf.DUMMYFUNCTION("IFERROR(TEXT((REGEXEXTRACT($C637, L$4)),""00""), ""&lt;&gt;"")"),"&lt;&gt;")</f>
        <v>&lt;&gt;</v>
      </c>
      <c r="M637" s="7" t="str">
        <f ca="1">IFERROR(__xludf.DUMMYFUNCTION("IFERROR(TEXT((REGEXEXTRACT($C637, M$4)),""00""), ""&lt;&gt;"")"),"&lt;&gt;")</f>
        <v>&lt;&gt;</v>
      </c>
      <c r="N637" s="7" t="str">
        <f ca="1">IFERROR(__xludf.DUMMYFUNCTION("IFERROR(TEXT((REGEXEXTRACT($C637, N$4)),""00""), ""&lt;&gt;"")"),"&lt;&gt;")</f>
        <v>&lt;&gt;</v>
      </c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x14ac:dyDescent="0.2">
      <c r="A638" s="7"/>
      <c r="B638" s="8" t="str">
        <f ca="1">IFERROR(__xludf.DUMMYFUNCTION("IFERROR(REGEXEXTRACT($A638, B$4), ""&lt;&gt;"")"),"&lt;&gt;")</f>
        <v>&lt;&gt;</v>
      </c>
      <c r="C638" s="7" t="str">
        <f ca="1">IFERROR(__xludf.DUMMYFUNCTION("IFERROR(REGEXEXTRACT($A638, C$4), ""&lt;&gt;"")"),"&lt;&gt;")</f>
        <v>&lt;&gt;</v>
      </c>
      <c r="D638" s="7"/>
      <c r="E638" s="7" t="str">
        <f ca="1">IFERROR(__xludf.DUMMYFUNCTION("IFERROR(REGEXEXTRACT($C638, E$4), ""&lt;&gt;"")"),"&lt;&gt;")</f>
        <v>&lt;&gt;</v>
      </c>
      <c r="F638" s="7" t="str">
        <f ca="1">IFERROR(__xludf.DUMMYFUNCTION("IFERROR(HEX2DEC(REGEXEXTRACT($C638, F$4)), ""&lt;&gt;"")"),"&lt;&gt;")</f>
        <v>&lt;&gt;</v>
      </c>
      <c r="G638" s="7" t="str">
        <f ca="1">IFERROR(__xludf.DUMMYFUNCTION("IFERROR(HEX2DEC(REGEXEXTRACT($C638, G$4)), ""&lt;&gt;"")"),"&lt;&gt;")</f>
        <v>&lt;&gt;</v>
      </c>
      <c r="H638" s="7"/>
      <c r="I638" s="7" t="str">
        <f ca="1">IFERROR(__xludf.DUMMYFUNCTION("IFERROR(TEXT((REGEXEXTRACT($C638, I$4)),""00""), ""&lt;&gt;"")"),"&lt;&gt;")</f>
        <v>&lt;&gt;</v>
      </c>
      <c r="J638" s="7" t="str">
        <f ca="1">IFERROR(__xludf.DUMMYFUNCTION("IFERROR(TEXT((REGEXEXTRACT($C638, J$4)),""00""), ""&lt;&gt;"")"),"&lt;&gt;")</f>
        <v>&lt;&gt;</v>
      </c>
      <c r="K638" s="7" t="str">
        <f ca="1">IFERROR(__xludf.DUMMYFUNCTION("IFERROR(TEXT((REGEXEXTRACT($C638, K$4)),""00""), ""&lt;&gt;"")"),"&lt;&gt;")</f>
        <v>&lt;&gt;</v>
      </c>
      <c r="L638" s="7" t="str">
        <f ca="1">IFERROR(__xludf.DUMMYFUNCTION("IFERROR(TEXT((REGEXEXTRACT($C638, L$4)),""00""), ""&lt;&gt;"")"),"&lt;&gt;")</f>
        <v>&lt;&gt;</v>
      </c>
      <c r="M638" s="7" t="str">
        <f ca="1">IFERROR(__xludf.DUMMYFUNCTION("IFERROR(TEXT((REGEXEXTRACT($C638, M$4)),""00""), ""&lt;&gt;"")"),"&lt;&gt;")</f>
        <v>&lt;&gt;</v>
      </c>
      <c r="N638" s="7" t="str">
        <f ca="1">IFERROR(__xludf.DUMMYFUNCTION("IFERROR(TEXT((REGEXEXTRACT($C638, N$4)),""00""), ""&lt;&gt;"")"),"&lt;&gt;")</f>
        <v>&lt;&gt;</v>
      </c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x14ac:dyDescent="0.2">
      <c r="A639" s="7"/>
      <c r="B639" s="8" t="str">
        <f ca="1">IFERROR(__xludf.DUMMYFUNCTION("IFERROR(REGEXEXTRACT($A639, B$4), ""&lt;&gt;"")"),"&lt;&gt;")</f>
        <v>&lt;&gt;</v>
      </c>
      <c r="C639" s="7" t="str">
        <f ca="1">IFERROR(__xludf.DUMMYFUNCTION("IFERROR(REGEXEXTRACT($A639, C$4), ""&lt;&gt;"")"),"&lt;&gt;")</f>
        <v>&lt;&gt;</v>
      </c>
      <c r="D639" s="7"/>
      <c r="E639" s="7" t="str">
        <f ca="1">IFERROR(__xludf.DUMMYFUNCTION("IFERROR(REGEXEXTRACT($C639, E$4), ""&lt;&gt;"")"),"&lt;&gt;")</f>
        <v>&lt;&gt;</v>
      </c>
      <c r="F639" s="7" t="str">
        <f ca="1">IFERROR(__xludf.DUMMYFUNCTION("IFERROR(HEX2DEC(REGEXEXTRACT($C639, F$4)), ""&lt;&gt;"")"),"&lt;&gt;")</f>
        <v>&lt;&gt;</v>
      </c>
      <c r="G639" s="7" t="str">
        <f ca="1">IFERROR(__xludf.DUMMYFUNCTION("IFERROR(HEX2DEC(REGEXEXTRACT($C639, G$4)), ""&lt;&gt;"")"),"&lt;&gt;")</f>
        <v>&lt;&gt;</v>
      </c>
      <c r="H639" s="7"/>
      <c r="I639" s="7" t="str">
        <f ca="1">IFERROR(__xludf.DUMMYFUNCTION("IFERROR(TEXT((REGEXEXTRACT($C639, I$4)),""00""), ""&lt;&gt;"")"),"&lt;&gt;")</f>
        <v>&lt;&gt;</v>
      </c>
      <c r="J639" s="7" t="str">
        <f ca="1">IFERROR(__xludf.DUMMYFUNCTION("IFERROR(TEXT((REGEXEXTRACT($C639, J$4)),""00""), ""&lt;&gt;"")"),"&lt;&gt;")</f>
        <v>&lt;&gt;</v>
      </c>
      <c r="K639" s="7" t="str">
        <f ca="1">IFERROR(__xludf.DUMMYFUNCTION("IFERROR(TEXT((REGEXEXTRACT($C639, K$4)),""00""), ""&lt;&gt;"")"),"&lt;&gt;")</f>
        <v>&lt;&gt;</v>
      </c>
      <c r="L639" s="7" t="str">
        <f ca="1">IFERROR(__xludf.DUMMYFUNCTION("IFERROR(TEXT((REGEXEXTRACT($C639, L$4)),""00""), ""&lt;&gt;"")"),"&lt;&gt;")</f>
        <v>&lt;&gt;</v>
      </c>
      <c r="M639" s="7" t="str">
        <f ca="1">IFERROR(__xludf.DUMMYFUNCTION("IFERROR(TEXT((REGEXEXTRACT($C639, M$4)),""00""), ""&lt;&gt;"")"),"&lt;&gt;")</f>
        <v>&lt;&gt;</v>
      </c>
      <c r="N639" s="7" t="str">
        <f ca="1">IFERROR(__xludf.DUMMYFUNCTION("IFERROR(TEXT((REGEXEXTRACT($C639, N$4)),""00""), ""&lt;&gt;"")"),"&lt;&gt;")</f>
        <v>&lt;&gt;</v>
      </c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x14ac:dyDescent="0.2">
      <c r="A640" s="7"/>
      <c r="B640" s="8" t="str">
        <f ca="1">IFERROR(__xludf.DUMMYFUNCTION("IFERROR(REGEXEXTRACT($A640, B$4), ""&lt;&gt;"")"),"&lt;&gt;")</f>
        <v>&lt;&gt;</v>
      </c>
      <c r="C640" s="7" t="str">
        <f ca="1">IFERROR(__xludf.DUMMYFUNCTION("IFERROR(REGEXEXTRACT($A640, C$4), ""&lt;&gt;"")"),"&lt;&gt;")</f>
        <v>&lt;&gt;</v>
      </c>
      <c r="D640" s="7"/>
      <c r="E640" s="7" t="str">
        <f ca="1">IFERROR(__xludf.DUMMYFUNCTION("IFERROR(REGEXEXTRACT($C640, E$4), ""&lt;&gt;"")"),"&lt;&gt;")</f>
        <v>&lt;&gt;</v>
      </c>
      <c r="F640" s="7" t="str">
        <f ca="1">IFERROR(__xludf.DUMMYFUNCTION("IFERROR(HEX2DEC(REGEXEXTRACT($C640, F$4)), ""&lt;&gt;"")"),"&lt;&gt;")</f>
        <v>&lt;&gt;</v>
      </c>
      <c r="G640" s="7" t="str">
        <f ca="1">IFERROR(__xludf.DUMMYFUNCTION("IFERROR(HEX2DEC(REGEXEXTRACT($C640, G$4)), ""&lt;&gt;"")"),"&lt;&gt;")</f>
        <v>&lt;&gt;</v>
      </c>
      <c r="H640" s="7"/>
      <c r="I640" s="7" t="str">
        <f ca="1">IFERROR(__xludf.DUMMYFUNCTION("IFERROR(TEXT((REGEXEXTRACT($C640, I$4)),""00""), ""&lt;&gt;"")"),"&lt;&gt;")</f>
        <v>&lt;&gt;</v>
      </c>
      <c r="J640" s="7" t="str">
        <f ca="1">IFERROR(__xludf.DUMMYFUNCTION("IFERROR(TEXT((REGEXEXTRACT($C640, J$4)),""00""), ""&lt;&gt;"")"),"&lt;&gt;")</f>
        <v>&lt;&gt;</v>
      </c>
      <c r="K640" s="7" t="str">
        <f ca="1">IFERROR(__xludf.DUMMYFUNCTION("IFERROR(TEXT((REGEXEXTRACT($C640, K$4)),""00""), ""&lt;&gt;"")"),"&lt;&gt;")</f>
        <v>&lt;&gt;</v>
      </c>
      <c r="L640" s="7" t="str">
        <f ca="1">IFERROR(__xludf.DUMMYFUNCTION("IFERROR(TEXT((REGEXEXTRACT($C640, L$4)),""00""), ""&lt;&gt;"")"),"&lt;&gt;")</f>
        <v>&lt;&gt;</v>
      </c>
      <c r="M640" s="7" t="str">
        <f ca="1">IFERROR(__xludf.DUMMYFUNCTION("IFERROR(TEXT((REGEXEXTRACT($C640, M$4)),""00""), ""&lt;&gt;"")"),"&lt;&gt;")</f>
        <v>&lt;&gt;</v>
      </c>
      <c r="N640" s="7" t="str">
        <f ca="1">IFERROR(__xludf.DUMMYFUNCTION("IFERROR(TEXT((REGEXEXTRACT($C640, N$4)),""00""), ""&lt;&gt;"")"),"&lt;&gt;")</f>
        <v>&lt;&gt;</v>
      </c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x14ac:dyDescent="0.2">
      <c r="A641" s="7"/>
      <c r="B641" s="8" t="str">
        <f ca="1">IFERROR(__xludf.DUMMYFUNCTION("IFERROR(REGEXEXTRACT($A641, B$4), ""&lt;&gt;"")"),"&lt;&gt;")</f>
        <v>&lt;&gt;</v>
      </c>
      <c r="C641" s="7" t="str">
        <f ca="1">IFERROR(__xludf.DUMMYFUNCTION("IFERROR(REGEXEXTRACT($A641, C$4), ""&lt;&gt;"")"),"&lt;&gt;")</f>
        <v>&lt;&gt;</v>
      </c>
      <c r="D641" s="7"/>
      <c r="E641" s="7" t="str">
        <f ca="1">IFERROR(__xludf.DUMMYFUNCTION("IFERROR(REGEXEXTRACT($C641, E$4), ""&lt;&gt;"")"),"&lt;&gt;")</f>
        <v>&lt;&gt;</v>
      </c>
      <c r="F641" s="7" t="str">
        <f ca="1">IFERROR(__xludf.DUMMYFUNCTION("IFERROR(HEX2DEC(REGEXEXTRACT($C641, F$4)), ""&lt;&gt;"")"),"&lt;&gt;")</f>
        <v>&lt;&gt;</v>
      </c>
      <c r="G641" s="7" t="str">
        <f ca="1">IFERROR(__xludf.DUMMYFUNCTION("IFERROR(HEX2DEC(REGEXEXTRACT($C641, G$4)), ""&lt;&gt;"")"),"&lt;&gt;")</f>
        <v>&lt;&gt;</v>
      </c>
      <c r="H641" s="7"/>
      <c r="I641" s="7" t="str">
        <f ca="1">IFERROR(__xludf.DUMMYFUNCTION("IFERROR(TEXT((REGEXEXTRACT($C641, I$4)),""00""), ""&lt;&gt;"")"),"&lt;&gt;")</f>
        <v>&lt;&gt;</v>
      </c>
      <c r="J641" s="7" t="str">
        <f ca="1">IFERROR(__xludf.DUMMYFUNCTION("IFERROR(TEXT((REGEXEXTRACT($C641, J$4)),""00""), ""&lt;&gt;"")"),"&lt;&gt;")</f>
        <v>&lt;&gt;</v>
      </c>
      <c r="K641" s="7" t="str">
        <f ca="1">IFERROR(__xludf.DUMMYFUNCTION("IFERROR(TEXT((REGEXEXTRACT($C641, K$4)),""00""), ""&lt;&gt;"")"),"&lt;&gt;")</f>
        <v>&lt;&gt;</v>
      </c>
      <c r="L641" s="7" t="str">
        <f ca="1">IFERROR(__xludf.DUMMYFUNCTION("IFERROR(TEXT((REGEXEXTRACT($C641, L$4)),""00""), ""&lt;&gt;"")"),"&lt;&gt;")</f>
        <v>&lt;&gt;</v>
      </c>
      <c r="M641" s="7" t="str">
        <f ca="1">IFERROR(__xludf.DUMMYFUNCTION("IFERROR(TEXT((REGEXEXTRACT($C641, M$4)),""00""), ""&lt;&gt;"")"),"&lt;&gt;")</f>
        <v>&lt;&gt;</v>
      </c>
      <c r="N641" s="7" t="str">
        <f ca="1">IFERROR(__xludf.DUMMYFUNCTION("IFERROR(TEXT((REGEXEXTRACT($C641, N$4)),""00""), ""&lt;&gt;"")"),"&lt;&gt;")</f>
        <v>&lt;&gt;</v>
      </c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x14ac:dyDescent="0.2">
      <c r="A642" s="7"/>
      <c r="B642" s="8" t="str">
        <f ca="1">IFERROR(__xludf.DUMMYFUNCTION("IFERROR(REGEXEXTRACT($A642, B$4), ""&lt;&gt;"")"),"&lt;&gt;")</f>
        <v>&lt;&gt;</v>
      </c>
      <c r="C642" s="7" t="str">
        <f ca="1">IFERROR(__xludf.DUMMYFUNCTION("IFERROR(REGEXEXTRACT($A642, C$4), ""&lt;&gt;"")"),"&lt;&gt;")</f>
        <v>&lt;&gt;</v>
      </c>
      <c r="D642" s="7"/>
      <c r="E642" s="7" t="str">
        <f ca="1">IFERROR(__xludf.DUMMYFUNCTION("IFERROR(REGEXEXTRACT($C642, E$4), ""&lt;&gt;"")"),"&lt;&gt;")</f>
        <v>&lt;&gt;</v>
      </c>
      <c r="F642" s="7" t="str">
        <f ca="1">IFERROR(__xludf.DUMMYFUNCTION("IFERROR(HEX2DEC(REGEXEXTRACT($C642, F$4)), ""&lt;&gt;"")"),"&lt;&gt;")</f>
        <v>&lt;&gt;</v>
      </c>
      <c r="G642" s="7" t="str">
        <f ca="1">IFERROR(__xludf.DUMMYFUNCTION("IFERROR(HEX2DEC(REGEXEXTRACT($C642, G$4)), ""&lt;&gt;"")"),"&lt;&gt;")</f>
        <v>&lt;&gt;</v>
      </c>
      <c r="H642" s="7"/>
      <c r="I642" s="7" t="str">
        <f ca="1">IFERROR(__xludf.DUMMYFUNCTION("IFERROR(TEXT((REGEXEXTRACT($C642, I$4)),""00""), ""&lt;&gt;"")"),"&lt;&gt;")</f>
        <v>&lt;&gt;</v>
      </c>
      <c r="J642" s="7" t="str">
        <f ca="1">IFERROR(__xludf.DUMMYFUNCTION("IFERROR(TEXT((REGEXEXTRACT($C642, J$4)),""00""), ""&lt;&gt;"")"),"&lt;&gt;")</f>
        <v>&lt;&gt;</v>
      </c>
      <c r="K642" s="7" t="str">
        <f ca="1">IFERROR(__xludf.DUMMYFUNCTION("IFERROR(TEXT((REGEXEXTRACT($C642, K$4)),""00""), ""&lt;&gt;"")"),"&lt;&gt;")</f>
        <v>&lt;&gt;</v>
      </c>
      <c r="L642" s="7" t="str">
        <f ca="1">IFERROR(__xludf.DUMMYFUNCTION("IFERROR(TEXT((REGEXEXTRACT($C642, L$4)),""00""), ""&lt;&gt;"")"),"&lt;&gt;")</f>
        <v>&lt;&gt;</v>
      </c>
      <c r="M642" s="7" t="str">
        <f ca="1">IFERROR(__xludf.DUMMYFUNCTION("IFERROR(TEXT((REGEXEXTRACT($C642, M$4)),""00""), ""&lt;&gt;"")"),"&lt;&gt;")</f>
        <v>&lt;&gt;</v>
      </c>
      <c r="N642" s="7" t="str">
        <f ca="1">IFERROR(__xludf.DUMMYFUNCTION("IFERROR(TEXT((REGEXEXTRACT($C642, N$4)),""00""), ""&lt;&gt;"")"),"&lt;&gt;")</f>
        <v>&lt;&gt;</v>
      </c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x14ac:dyDescent="0.2">
      <c r="A643" s="7"/>
      <c r="B643" s="8" t="str">
        <f ca="1">IFERROR(__xludf.DUMMYFUNCTION("IFERROR(REGEXEXTRACT($A643, B$4), ""&lt;&gt;"")"),"&lt;&gt;")</f>
        <v>&lt;&gt;</v>
      </c>
      <c r="C643" s="7" t="str">
        <f ca="1">IFERROR(__xludf.DUMMYFUNCTION("IFERROR(REGEXEXTRACT($A643, C$4), ""&lt;&gt;"")"),"&lt;&gt;")</f>
        <v>&lt;&gt;</v>
      </c>
      <c r="D643" s="7"/>
      <c r="E643" s="7" t="str">
        <f ca="1">IFERROR(__xludf.DUMMYFUNCTION("IFERROR(REGEXEXTRACT($C643, E$4), ""&lt;&gt;"")"),"&lt;&gt;")</f>
        <v>&lt;&gt;</v>
      </c>
      <c r="F643" s="7" t="str">
        <f ca="1">IFERROR(__xludf.DUMMYFUNCTION("IFERROR(HEX2DEC(REGEXEXTRACT($C643, F$4)), ""&lt;&gt;"")"),"&lt;&gt;")</f>
        <v>&lt;&gt;</v>
      </c>
      <c r="G643" s="7" t="str">
        <f ca="1">IFERROR(__xludf.DUMMYFUNCTION("IFERROR(HEX2DEC(REGEXEXTRACT($C643, G$4)), ""&lt;&gt;"")"),"&lt;&gt;")</f>
        <v>&lt;&gt;</v>
      </c>
      <c r="H643" s="7"/>
      <c r="I643" s="7" t="str">
        <f ca="1">IFERROR(__xludf.DUMMYFUNCTION("IFERROR(TEXT((REGEXEXTRACT($C643, I$4)),""00""), ""&lt;&gt;"")"),"&lt;&gt;")</f>
        <v>&lt;&gt;</v>
      </c>
      <c r="J643" s="7" t="str">
        <f ca="1">IFERROR(__xludf.DUMMYFUNCTION("IFERROR(TEXT((REGEXEXTRACT($C643, J$4)),""00""), ""&lt;&gt;"")"),"&lt;&gt;")</f>
        <v>&lt;&gt;</v>
      </c>
      <c r="K643" s="7" t="str">
        <f ca="1">IFERROR(__xludf.DUMMYFUNCTION("IFERROR(TEXT((REGEXEXTRACT($C643, K$4)),""00""), ""&lt;&gt;"")"),"&lt;&gt;")</f>
        <v>&lt;&gt;</v>
      </c>
      <c r="L643" s="7" t="str">
        <f ca="1">IFERROR(__xludf.DUMMYFUNCTION("IFERROR(TEXT((REGEXEXTRACT($C643, L$4)),""00""), ""&lt;&gt;"")"),"&lt;&gt;")</f>
        <v>&lt;&gt;</v>
      </c>
      <c r="M643" s="7" t="str">
        <f ca="1">IFERROR(__xludf.DUMMYFUNCTION("IFERROR(TEXT((REGEXEXTRACT($C643, M$4)),""00""), ""&lt;&gt;"")"),"&lt;&gt;")</f>
        <v>&lt;&gt;</v>
      </c>
      <c r="N643" s="7" t="str">
        <f ca="1">IFERROR(__xludf.DUMMYFUNCTION("IFERROR(TEXT((REGEXEXTRACT($C643, N$4)),""00""), ""&lt;&gt;"")"),"&lt;&gt;")</f>
        <v>&lt;&gt;</v>
      </c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x14ac:dyDescent="0.2">
      <c r="A644" s="7"/>
      <c r="B644" s="8" t="str">
        <f ca="1">IFERROR(__xludf.DUMMYFUNCTION("IFERROR(REGEXEXTRACT($A644, B$4), ""&lt;&gt;"")"),"&lt;&gt;")</f>
        <v>&lt;&gt;</v>
      </c>
      <c r="C644" s="7" t="str">
        <f ca="1">IFERROR(__xludf.DUMMYFUNCTION("IFERROR(REGEXEXTRACT($A644, C$4), ""&lt;&gt;"")"),"&lt;&gt;")</f>
        <v>&lt;&gt;</v>
      </c>
      <c r="D644" s="7"/>
      <c r="E644" s="7" t="str">
        <f ca="1">IFERROR(__xludf.DUMMYFUNCTION("IFERROR(REGEXEXTRACT($C644, E$4), ""&lt;&gt;"")"),"&lt;&gt;")</f>
        <v>&lt;&gt;</v>
      </c>
      <c r="F644" s="7" t="str">
        <f ca="1">IFERROR(__xludf.DUMMYFUNCTION("IFERROR(HEX2DEC(REGEXEXTRACT($C644, F$4)), ""&lt;&gt;"")"),"&lt;&gt;")</f>
        <v>&lt;&gt;</v>
      </c>
      <c r="G644" s="7" t="str">
        <f ca="1">IFERROR(__xludf.DUMMYFUNCTION("IFERROR(HEX2DEC(REGEXEXTRACT($C644, G$4)), ""&lt;&gt;"")"),"&lt;&gt;")</f>
        <v>&lt;&gt;</v>
      </c>
      <c r="H644" s="7"/>
      <c r="I644" s="7" t="str">
        <f ca="1">IFERROR(__xludf.DUMMYFUNCTION("IFERROR(TEXT((REGEXEXTRACT($C644, I$4)),""00""), ""&lt;&gt;"")"),"&lt;&gt;")</f>
        <v>&lt;&gt;</v>
      </c>
      <c r="J644" s="7" t="str">
        <f ca="1">IFERROR(__xludf.DUMMYFUNCTION("IFERROR(TEXT((REGEXEXTRACT($C644, J$4)),""00""), ""&lt;&gt;"")"),"&lt;&gt;")</f>
        <v>&lt;&gt;</v>
      </c>
      <c r="K644" s="7" t="str">
        <f ca="1">IFERROR(__xludf.DUMMYFUNCTION("IFERROR(TEXT((REGEXEXTRACT($C644, K$4)),""00""), ""&lt;&gt;"")"),"&lt;&gt;")</f>
        <v>&lt;&gt;</v>
      </c>
      <c r="L644" s="7" t="str">
        <f ca="1">IFERROR(__xludf.DUMMYFUNCTION("IFERROR(TEXT((REGEXEXTRACT($C644, L$4)),""00""), ""&lt;&gt;"")"),"&lt;&gt;")</f>
        <v>&lt;&gt;</v>
      </c>
      <c r="M644" s="7" t="str">
        <f ca="1">IFERROR(__xludf.DUMMYFUNCTION("IFERROR(TEXT((REGEXEXTRACT($C644, M$4)),""00""), ""&lt;&gt;"")"),"&lt;&gt;")</f>
        <v>&lt;&gt;</v>
      </c>
      <c r="N644" s="7" t="str">
        <f ca="1">IFERROR(__xludf.DUMMYFUNCTION("IFERROR(TEXT((REGEXEXTRACT($C644, N$4)),""00""), ""&lt;&gt;"")"),"&lt;&gt;")</f>
        <v>&lt;&gt;</v>
      </c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x14ac:dyDescent="0.2">
      <c r="A645" s="7"/>
      <c r="B645" s="8" t="str">
        <f ca="1">IFERROR(__xludf.DUMMYFUNCTION("IFERROR(REGEXEXTRACT($A645, B$4), ""&lt;&gt;"")"),"&lt;&gt;")</f>
        <v>&lt;&gt;</v>
      </c>
      <c r="C645" s="7" t="str">
        <f ca="1">IFERROR(__xludf.DUMMYFUNCTION("IFERROR(REGEXEXTRACT($A645, C$4), ""&lt;&gt;"")"),"&lt;&gt;")</f>
        <v>&lt;&gt;</v>
      </c>
      <c r="D645" s="7"/>
      <c r="E645" s="7" t="str">
        <f ca="1">IFERROR(__xludf.DUMMYFUNCTION("IFERROR(REGEXEXTRACT($C645, E$4), ""&lt;&gt;"")"),"&lt;&gt;")</f>
        <v>&lt;&gt;</v>
      </c>
      <c r="F645" s="7" t="str">
        <f ca="1">IFERROR(__xludf.DUMMYFUNCTION("IFERROR(HEX2DEC(REGEXEXTRACT($C645, F$4)), ""&lt;&gt;"")"),"&lt;&gt;")</f>
        <v>&lt;&gt;</v>
      </c>
      <c r="G645" s="7" t="str">
        <f ca="1">IFERROR(__xludf.DUMMYFUNCTION("IFERROR(HEX2DEC(REGEXEXTRACT($C645, G$4)), ""&lt;&gt;"")"),"&lt;&gt;")</f>
        <v>&lt;&gt;</v>
      </c>
      <c r="H645" s="7"/>
      <c r="I645" s="7" t="str">
        <f ca="1">IFERROR(__xludf.DUMMYFUNCTION("IFERROR(TEXT((REGEXEXTRACT($C645, I$4)),""00""), ""&lt;&gt;"")"),"&lt;&gt;")</f>
        <v>&lt;&gt;</v>
      </c>
      <c r="J645" s="7" t="str">
        <f ca="1">IFERROR(__xludf.DUMMYFUNCTION("IFERROR(TEXT((REGEXEXTRACT($C645, J$4)),""00""), ""&lt;&gt;"")"),"&lt;&gt;")</f>
        <v>&lt;&gt;</v>
      </c>
      <c r="K645" s="7" t="str">
        <f ca="1">IFERROR(__xludf.DUMMYFUNCTION("IFERROR(TEXT((REGEXEXTRACT($C645, K$4)),""00""), ""&lt;&gt;"")"),"&lt;&gt;")</f>
        <v>&lt;&gt;</v>
      </c>
      <c r="L645" s="7" t="str">
        <f ca="1">IFERROR(__xludf.DUMMYFUNCTION("IFERROR(TEXT((REGEXEXTRACT($C645, L$4)),""00""), ""&lt;&gt;"")"),"&lt;&gt;")</f>
        <v>&lt;&gt;</v>
      </c>
      <c r="M645" s="7" t="str">
        <f ca="1">IFERROR(__xludf.DUMMYFUNCTION("IFERROR(TEXT((REGEXEXTRACT($C645, M$4)),""00""), ""&lt;&gt;"")"),"&lt;&gt;")</f>
        <v>&lt;&gt;</v>
      </c>
      <c r="N645" s="7" t="str">
        <f ca="1">IFERROR(__xludf.DUMMYFUNCTION("IFERROR(TEXT((REGEXEXTRACT($C645, N$4)),""00""), ""&lt;&gt;"")"),"&lt;&gt;")</f>
        <v>&lt;&gt;</v>
      </c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x14ac:dyDescent="0.2">
      <c r="A646" s="7"/>
      <c r="B646" s="8" t="str">
        <f ca="1">IFERROR(__xludf.DUMMYFUNCTION("IFERROR(REGEXEXTRACT($A646, B$4), ""&lt;&gt;"")"),"&lt;&gt;")</f>
        <v>&lt;&gt;</v>
      </c>
      <c r="C646" s="7" t="str">
        <f ca="1">IFERROR(__xludf.DUMMYFUNCTION("IFERROR(REGEXEXTRACT($A646, C$4), ""&lt;&gt;"")"),"&lt;&gt;")</f>
        <v>&lt;&gt;</v>
      </c>
      <c r="D646" s="7"/>
      <c r="E646" s="7" t="str">
        <f ca="1">IFERROR(__xludf.DUMMYFUNCTION("IFERROR(REGEXEXTRACT($C646, E$4), ""&lt;&gt;"")"),"&lt;&gt;")</f>
        <v>&lt;&gt;</v>
      </c>
      <c r="F646" s="7" t="str">
        <f ca="1">IFERROR(__xludf.DUMMYFUNCTION("IFERROR(HEX2DEC(REGEXEXTRACT($C646, F$4)), ""&lt;&gt;"")"),"&lt;&gt;")</f>
        <v>&lt;&gt;</v>
      </c>
      <c r="G646" s="7" t="str">
        <f ca="1">IFERROR(__xludf.DUMMYFUNCTION("IFERROR(HEX2DEC(REGEXEXTRACT($C646, G$4)), ""&lt;&gt;"")"),"&lt;&gt;")</f>
        <v>&lt;&gt;</v>
      </c>
      <c r="H646" s="7"/>
      <c r="I646" s="7" t="str">
        <f ca="1">IFERROR(__xludf.DUMMYFUNCTION("IFERROR(TEXT((REGEXEXTRACT($C646, I$4)),""00""), ""&lt;&gt;"")"),"&lt;&gt;")</f>
        <v>&lt;&gt;</v>
      </c>
      <c r="J646" s="7" t="str">
        <f ca="1">IFERROR(__xludf.DUMMYFUNCTION("IFERROR(TEXT((REGEXEXTRACT($C646, J$4)),""00""), ""&lt;&gt;"")"),"&lt;&gt;")</f>
        <v>&lt;&gt;</v>
      </c>
      <c r="K646" s="7" t="str">
        <f ca="1">IFERROR(__xludf.DUMMYFUNCTION("IFERROR(TEXT((REGEXEXTRACT($C646, K$4)),""00""), ""&lt;&gt;"")"),"&lt;&gt;")</f>
        <v>&lt;&gt;</v>
      </c>
      <c r="L646" s="7" t="str">
        <f ca="1">IFERROR(__xludf.DUMMYFUNCTION("IFERROR(TEXT((REGEXEXTRACT($C646, L$4)),""00""), ""&lt;&gt;"")"),"&lt;&gt;")</f>
        <v>&lt;&gt;</v>
      </c>
      <c r="M646" s="7" t="str">
        <f ca="1">IFERROR(__xludf.DUMMYFUNCTION("IFERROR(TEXT((REGEXEXTRACT($C646, M$4)),""00""), ""&lt;&gt;"")"),"&lt;&gt;")</f>
        <v>&lt;&gt;</v>
      </c>
      <c r="N646" s="7" t="str">
        <f ca="1">IFERROR(__xludf.DUMMYFUNCTION("IFERROR(TEXT((REGEXEXTRACT($C646, N$4)),""00""), ""&lt;&gt;"")"),"&lt;&gt;")</f>
        <v>&lt;&gt;</v>
      </c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x14ac:dyDescent="0.2">
      <c r="A647" s="7"/>
      <c r="B647" s="8" t="str">
        <f ca="1">IFERROR(__xludf.DUMMYFUNCTION("IFERROR(REGEXEXTRACT($A647, B$4), ""&lt;&gt;"")"),"&lt;&gt;")</f>
        <v>&lt;&gt;</v>
      </c>
      <c r="C647" s="7" t="str">
        <f ca="1">IFERROR(__xludf.DUMMYFUNCTION("IFERROR(REGEXEXTRACT($A647, C$4), ""&lt;&gt;"")"),"&lt;&gt;")</f>
        <v>&lt;&gt;</v>
      </c>
      <c r="D647" s="7"/>
      <c r="E647" s="7" t="str">
        <f ca="1">IFERROR(__xludf.DUMMYFUNCTION("IFERROR(REGEXEXTRACT($C647, E$4), ""&lt;&gt;"")"),"&lt;&gt;")</f>
        <v>&lt;&gt;</v>
      </c>
      <c r="F647" s="7" t="str">
        <f ca="1">IFERROR(__xludf.DUMMYFUNCTION("IFERROR(HEX2DEC(REGEXEXTRACT($C647, F$4)), ""&lt;&gt;"")"),"&lt;&gt;")</f>
        <v>&lt;&gt;</v>
      </c>
      <c r="G647" s="7" t="str">
        <f ca="1">IFERROR(__xludf.DUMMYFUNCTION("IFERROR(HEX2DEC(REGEXEXTRACT($C647, G$4)), ""&lt;&gt;"")"),"&lt;&gt;")</f>
        <v>&lt;&gt;</v>
      </c>
      <c r="H647" s="7"/>
      <c r="I647" s="7" t="str">
        <f ca="1">IFERROR(__xludf.DUMMYFUNCTION("IFERROR(TEXT((REGEXEXTRACT($C647, I$4)),""00""), ""&lt;&gt;"")"),"&lt;&gt;")</f>
        <v>&lt;&gt;</v>
      </c>
      <c r="J647" s="7" t="str">
        <f ca="1">IFERROR(__xludf.DUMMYFUNCTION("IFERROR(TEXT((REGEXEXTRACT($C647, J$4)),""00""), ""&lt;&gt;"")"),"&lt;&gt;")</f>
        <v>&lt;&gt;</v>
      </c>
      <c r="K647" s="7" t="str">
        <f ca="1">IFERROR(__xludf.DUMMYFUNCTION("IFERROR(TEXT((REGEXEXTRACT($C647, K$4)),""00""), ""&lt;&gt;"")"),"&lt;&gt;")</f>
        <v>&lt;&gt;</v>
      </c>
      <c r="L647" s="7" t="str">
        <f ca="1">IFERROR(__xludf.DUMMYFUNCTION("IFERROR(TEXT((REGEXEXTRACT($C647, L$4)),""00""), ""&lt;&gt;"")"),"&lt;&gt;")</f>
        <v>&lt;&gt;</v>
      </c>
      <c r="M647" s="7" t="str">
        <f ca="1">IFERROR(__xludf.DUMMYFUNCTION("IFERROR(TEXT((REGEXEXTRACT($C647, M$4)),""00""), ""&lt;&gt;"")"),"&lt;&gt;")</f>
        <v>&lt;&gt;</v>
      </c>
      <c r="N647" s="7" t="str">
        <f ca="1">IFERROR(__xludf.DUMMYFUNCTION("IFERROR(TEXT((REGEXEXTRACT($C647, N$4)),""00""), ""&lt;&gt;"")"),"&lt;&gt;")</f>
        <v>&lt;&gt;</v>
      </c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x14ac:dyDescent="0.2">
      <c r="A648" s="7"/>
      <c r="B648" s="8" t="str">
        <f ca="1">IFERROR(__xludf.DUMMYFUNCTION("IFERROR(REGEXEXTRACT($A648, B$4), ""&lt;&gt;"")"),"&lt;&gt;")</f>
        <v>&lt;&gt;</v>
      </c>
      <c r="C648" s="7" t="str">
        <f ca="1">IFERROR(__xludf.DUMMYFUNCTION("IFERROR(REGEXEXTRACT($A648, C$4), ""&lt;&gt;"")"),"&lt;&gt;")</f>
        <v>&lt;&gt;</v>
      </c>
      <c r="D648" s="7"/>
      <c r="E648" s="7" t="str">
        <f ca="1">IFERROR(__xludf.DUMMYFUNCTION("IFERROR(REGEXEXTRACT($C648, E$4), ""&lt;&gt;"")"),"&lt;&gt;")</f>
        <v>&lt;&gt;</v>
      </c>
      <c r="F648" s="7" t="str">
        <f ca="1">IFERROR(__xludf.DUMMYFUNCTION("IFERROR(HEX2DEC(REGEXEXTRACT($C648, F$4)), ""&lt;&gt;"")"),"&lt;&gt;")</f>
        <v>&lt;&gt;</v>
      </c>
      <c r="G648" s="7" t="str">
        <f ca="1">IFERROR(__xludf.DUMMYFUNCTION("IFERROR(HEX2DEC(REGEXEXTRACT($C648, G$4)), ""&lt;&gt;"")"),"&lt;&gt;")</f>
        <v>&lt;&gt;</v>
      </c>
      <c r="H648" s="7"/>
      <c r="I648" s="7" t="str">
        <f ca="1">IFERROR(__xludf.DUMMYFUNCTION("IFERROR(TEXT((REGEXEXTRACT($C648, I$4)),""00""), ""&lt;&gt;"")"),"&lt;&gt;")</f>
        <v>&lt;&gt;</v>
      </c>
      <c r="J648" s="7" t="str">
        <f ca="1">IFERROR(__xludf.DUMMYFUNCTION("IFERROR(TEXT((REGEXEXTRACT($C648, J$4)),""00""), ""&lt;&gt;"")"),"&lt;&gt;")</f>
        <v>&lt;&gt;</v>
      </c>
      <c r="K648" s="7" t="str">
        <f ca="1">IFERROR(__xludf.DUMMYFUNCTION("IFERROR(TEXT((REGEXEXTRACT($C648, K$4)),""00""), ""&lt;&gt;"")"),"&lt;&gt;")</f>
        <v>&lt;&gt;</v>
      </c>
      <c r="L648" s="7" t="str">
        <f ca="1">IFERROR(__xludf.DUMMYFUNCTION("IFERROR(TEXT((REGEXEXTRACT($C648, L$4)),""00""), ""&lt;&gt;"")"),"&lt;&gt;")</f>
        <v>&lt;&gt;</v>
      </c>
      <c r="M648" s="7" t="str">
        <f ca="1">IFERROR(__xludf.DUMMYFUNCTION("IFERROR(TEXT((REGEXEXTRACT($C648, M$4)),""00""), ""&lt;&gt;"")"),"&lt;&gt;")</f>
        <v>&lt;&gt;</v>
      </c>
      <c r="N648" s="7" t="str">
        <f ca="1">IFERROR(__xludf.DUMMYFUNCTION("IFERROR(TEXT((REGEXEXTRACT($C648, N$4)),""00""), ""&lt;&gt;"")"),"&lt;&gt;")</f>
        <v>&lt;&gt;</v>
      </c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x14ac:dyDescent="0.2">
      <c r="A649" s="7"/>
      <c r="B649" s="8" t="str">
        <f ca="1">IFERROR(__xludf.DUMMYFUNCTION("IFERROR(REGEXEXTRACT($A649, B$4), ""&lt;&gt;"")"),"&lt;&gt;")</f>
        <v>&lt;&gt;</v>
      </c>
      <c r="C649" s="7" t="str">
        <f ca="1">IFERROR(__xludf.DUMMYFUNCTION("IFERROR(REGEXEXTRACT($A649, C$4), ""&lt;&gt;"")"),"&lt;&gt;")</f>
        <v>&lt;&gt;</v>
      </c>
      <c r="D649" s="7"/>
      <c r="E649" s="7" t="str">
        <f ca="1">IFERROR(__xludf.DUMMYFUNCTION("IFERROR(REGEXEXTRACT($C649, E$4), ""&lt;&gt;"")"),"&lt;&gt;")</f>
        <v>&lt;&gt;</v>
      </c>
      <c r="F649" s="7" t="str">
        <f ca="1">IFERROR(__xludf.DUMMYFUNCTION("IFERROR(HEX2DEC(REGEXEXTRACT($C649, F$4)), ""&lt;&gt;"")"),"&lt;&gt;")</f>
        <v>&lt;&gt;</v>
      </c>
      <c r="G649" s="7" t="str">
        <f ca="1">IFERROR(__xludf.DUMMYFUNCTION("IFERROR(HEX2DEC(REGEXEXTRACT($C649, G$4)), ""&lt;&gt;"")"),"&lt;&gt;")</f>
        <v>&lt;&gt;</v>
      </c>
      <c r="H649" s="7"/>
      <c r="I649" s="7" t="str">
        <f ca="1">IFERROR(__xludf.DUMMYFUNCTION("IFERROR(TEXT((REGEXEXTRACT($C649, I$4)),""00""), ""&lt;&gt;"")"),"&lt;&gt;")</f>
        <v>&lt;&gt;</v>
      </c>
      <c r="J649" s="7" t="str">
        <f ca="1">IFERROR(__xludf.DUMMYFUNCTION("IFERROR(TEXT((REGEXEXTRACT($C649, J$4)),""00""), ""&lt;&gt;"")"),"&lt;&gt;")</f>
        <v>&lt;&gt;</v>
      </c>
      <c r="K649" s="7" t="str">
        <f ca="1">IFERROR(__xludf.DUMMYFUNCTION("IFERROR(TEXT((REGEXEXTRACT($C649, K$4)),""00""), ""&lt;&gt;"")"),"&lt;&gt;")</f>
        <v>&lt;&gt;</v>
      </c>
      <c r="L649" s="7" t="str">
        <f ca="1">IFERROR(__xludf.DUMMYFUNCTION("IFERROR(TEXT((REGEXEXTRACT($C649, L$4)),""00""), ""&lt;&gt;"")"),"&lt;&gt;")</f>
        <v>&lt;&gt;</v>
      </c>
      <c r="M649" s="7" t="str">
        <f ca="1">IFERROR(__xludf.DUMMYFUNCTION("IFERROR(TEXT((REGEXEXTRACT($C649, M$4)),""00""), ""&lt;&gt;"")"),"&lt;&gt;")</f>
        <v>&lt;&gt;</v>
      </c>
      <c r="N649" s="7" t="str">
        <f ca="1">IFERROR(__xludf.DUMMYFUNCTION("IFERROR(TEXT((REGEXEXTRACT($C649, N$4)),""00""), ""&lt;&gt;"")"),"&lt;&gt;")</f>
        <v>&lt;&gt;</v>
      </c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x14ac:dyDescent="0.2">
      <c r="A650" s="7"/>
      <c r="B650" s="8" t="str">
        <f ca="1">IFERROR(__xludf.DUMMYFUNCTION("IFERROR(REGEXEXTRACT($A650, B$4), ""&lt;&gt;"")"),"&lt;&gt;")</f>
        <v>&lt;&gt;</v>
      </c>
      <c r="C650" s="7" t="str">
        <f ca="1">IFERROR(__xludf.DUMMYFUNCTION("IFERROR(REGEXEXTRACT($A650, C$4), ""&lt;&gt;"")"),"&lt;&gt;")</f>
        <v>&lt;&gt;</v>
      </c>
      <c r="D650" s="7"/>
      <c r="E650" s="7" t="str">
        <f ca="1">IFERROR(__xludf.DUMMYFUNCTION("IFERROR(REGEXEXTRACT($C650, E$4), ""&lt;&gt;"")"),"&lt;&gt;")</f>
        <v>&lt;&gt;</v>
      </c>
      <c r="F650" s="7" t="str">
        <f ca="1">IFERROR(__xludf.DUMMYFUNCTION("IFERROR(HEX2DEC(REGEXEXTRACT($C650, F$4)), ""&lt;&gt;"")"),"&lt;&gt;")</f>
        <v>&lt;&gt;</v>
      </c>
      <c r="G650" s="7" t="str">
        <f ca="1">IFERROR(__xludf.DUMMYFUNCTION("IFERROR(HEX2DEC(REGEXEXTRACT($C650, G$4)), ""&lt;&gt;"")"),"&lt;&gt;")</f>
        <v>&lt;&gt;</v>
      </c>
      <c r="H650" s="7"/>
      <c r="I650" s="7" t="str">
        <f ca="1">IFERROR(__xludf.DUMMYFUNCTION("IFERROR(TEXT((REGEXEXTRACT($C650, I$4)),""00""), ""&lt;&gt;"")"),"&lt;&gt;")</f>
        <v>&lt;&gt;</v>
      </c>
      <c r="J650" s="7" t="str">
        <f ca="1">IFERROR(__xludf.DUMMYFUNCTION("IFERROR(TEXT((REGEXEXTRACT($C650, J$4)),""00""), ""&lt;&gt;"")"),"&lt;&gt;")</f>
        <v>&lt;&gt;</v>
      </c>
      <c r="K650" s="7" t="str">
        <f ca="1">IFERROR(__xludf.DUMMYFUNCTION("IFERROR(TEXT((REGEXEXTRACT($C650, K$4)),""00""), ""&lt;&gt;"")"),"&lt;&gt;")</f>
        <v>&lt;&gt;</v>
      </c>
      <c r="L650" s="7" t="str">
        <f ca="1">IFERROR(__xludf.DUMMYFUNCTION("IFERROR(TEXT((REGEXEXTRACT($C650, L$4)),""00""), ""&lt;&gt;"")"),"&lt;&gt;")</f>
        <v>&lt;&gt;</v>
      </c>
      <c r="M650" s="7" t="str">
        <f ca="1">IFERROR(__xludf.DUMMYFUNCTION("IFERROR(TEXT((REGEXEXTRACT($C650, M$4)),""00""), ""&lt;&gt;"")"),"&lt;&gt;")</f>
        <v>&lt;&gt;</v>
      </c>
      <c r="N650" s="7" t="str">
        <f ca="1">IFERROR(__xludf.DUMMYFUNCTION("IFERROR(TEXT((REGEXEXTRACT($C650, N$4)),""00""), ""&lt;&gt;"")"),"&lt;&gt;")</f>
        <v>&lt;&gt;</v>
      </c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x14ac:dyDescent="0.2">
      <c r="A651" s="7"/>
      <c r="B651" s="8" t="str">
        <f ca="1">IFERROR(__xludf.DUMMYFUNCTION("IFERROR(REGEXEXTRACT($A651, B$4), ""&lt;&gt;"")"),"&lt;&gt;")</f>
        <v>&lt;&gt;</v>
      </c>
      <c r="C651" s="7" t="str">
        <f ca="1">IFERROR(__xludf.DUMMYFUNCTION("IFERROR(REGEXEXTRACT($A651, C$4), ""&lt;&gt;"")"),"&lt;&gt;")</f>
        <v>&lt;&gt;</v>
      </c>
      <c r="D651" s="7"/>
      <c r="E651" s="7" t="str">
        <f ca="1">IFERROR(__xludf.DUMMYFUNCTION("IFERROR(REGEXEXTRACT($C651, E$4), ""&lt;&gt;"")"),"&lt;&gt;")</f>
        <v>&lt;&gt;</v>
      </c>
      <c r="F651" s="7" t="str">
        <f ca="1">IFERROR(__xludf.DUMMYFUNCTION("IFERROR(HEX2DEC(REGEXEXTRACT($C651, F$4)), ""&lt;&gt;"")"),"&lt;&gt;")</f>
        <v>&lt;&gt;</v>
      </c>
      <c r="G651" s="7" t="str">
        <f ca="1">IFERROR(__xludf.DUMMYFUNCTION("IFERROR(HEX2DEC(REGEXEXTRACT($C651, G$4)), ""&lt;&gt;"")"),"&lt;&gt;")</f>
        <v>&lt;&gt;</v>
      </c>
      <c r="H651" s="7"/>
      <c r="I651" s="7" t="str">
        <f ca="1">IFERROR(__xludf.DUMMYFUNCTION("IFERROR(TEXT((REGEXEXTRACT($C651, I$4)),""00""), ""&lt;&gt;"")"),"&lt;&gt;")</f>
        <v>&lt;&gt;</v>
      </c>
      <c r="J651" s="7" t="str">
        <f ca="1">IFERROR(__xludf.DUMMYFUNCTION("IFERROR(TEXT((REGEXEXTRACT($C651, J$4)),""00""), ""&lt;&gt;"")"),"&lt;&gt;")</f>
        <v>&lt;&gt;</v>
      </c>
      <c r="K651" s="7" t="str">
        <f ca="1">IFERROR(__xludf.DUMMYFUNCTION("IFERROR(TEXT((REGEXEXTRACT($C651, K$4)),""00""), ""&lt;&gt;"")"),"&lt;&gt;")</f>
        <v>&lt;&gt;</v>
      </c>
      <c r="L651" s="7" t="str">
        <f ca="1">IFERROR(__xludf.DUMMYFUNCTION("IFERROR(TEXT((REGEXEXTRACT($C651, L$4)),""00""), ""&lt;&gt;"")"),"&lt;&gt;")</f>
        <v>&lt;&gt;</v>
      </c>
      <c r="M651" s="7" t="str">
        <f ca="1">IFERROR(__xludf.DUMMYFUNCTION("IFERROR(TEXT((REGEXEXTRACT($C651, M$4)),""00""), ""&lt;&gt;"")"),"&lt;&gt;")</f>
        <v>&lt;&gt;</v>
      </c>
      <c r="N651" s="7" t="str">
        <f ca="1">IFERROR(__xludf.DUMMYFUNCTION("IFERROR(TEXT((REGEXEXTRACT($C651, N$4)),""00""), ""&lt;&gt;"")"),"&lt;&gt;")</f>
        <v>&lt;&gt;</v>
      </c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x14ac:dyDescent="0.2">
      <c r="A652" s="7"/>
      <c r="B652" s="8" t="str">
        <f ca="1">IFERROR(__xludf.DUMMYFUNCTION("IFERROR(REGEXEXTRACT($A652, B$4), ""&lt;&gt;"")"),"&lt;&gt;")</f>
        <v>&lt;&gt;</v>
      </c>
      <c r="C652" s="7" t="str">
        <f ca="1">IFERROR(__xludf.DUMMYFUNCTION("IFERROR(REGEXEXTRACT($A652, C$4), ""&lt;&gt;"")"),"&lt;&gt;")</f>
        <v>&lt;&gt;</v>
      </c>
      <c r="D652" s="7"/>
      <c r="E652" s="7" t="str">
        <f ca="1">IFERROR(__xludf.DUMMYFUNCTION("IFERROR(REGEXEXTRACT($C652, E$4), ""&lt;&gt;"")"),"&lt;&gt;")</f>
        <v>&lt;&gt;</v>
      </c>
      <c r="F652" s="7" t="str">
        <f ca="1">IFERROR(__xludf.DUMMYFUNCTION("IFERROR(HEX2DEC(REGEXEXTRACT($C652, F$4)), ""&lt;&gt;"")"),"&lt;&gt;")</f>
        <v>&lt;&gt;</v>
      </c>
      <c r="G652" s="7" t="str">
        <f ca="1">IFERROR(__xludf.DUMMYFUNCTION("IFERROR(HEX2DEC(REGEXEXTRACT($C652, G$4)), ""&lt;&gt;"")"),"&lt;&gt;")</f>
        <v>&lt;&gt;</v>
      </c>
      <c r="H652" s="7"/>
      <c r="I652" s="7" t="str">
        <f ca="1">IFERROR(__xludf.DUMMYFUNCTION("IFERROR(TEXT((REGEXEXTRACT($C652, I$4)),""00""), ""&lt;&gt;"")"),"&lt;&gt;")</f>
        <v>&lt;&gt;</v>
      </c>
      <c r="J652" s="7" t="str">
        <f ca="1">IFERROR(__xludf.DUMMYFUNCTION("IFERROR(TEXT((REGEXEXTRACT($C652, J$4)),""00""), ""&lt;&gt;"")"),"&lt;&gt;")</f>
        <v>&lt;&gt;</v>
      </c>
      <c r="K652" s="7" t="str">
        <f ca="1">IFERROR(__xludf.DUMMYFUNCTION("IFERROR(TEXT((REGEXEXTRACT($C652, K$4)),""00""), ""&lt;&gt;"")"),"&lt;&gt;")</f>
        <v>&lt;&gt;</v>
      </c>
      <c r="L652" s="7" t="str">
        <f ca="1">IFERROR(__xludf.DUMMYFUNCTION("IFERROR(TEXT((REGEXEXTRACT($C652, L$4)),""00""), ""&lt;&gt;"")"),"&lt;&gt;")</f>
        <v>&lt;&gt;</v>
      </c>
      <c r="M652" s="7" t="str">
        <f ca="1">IFERROR(__xludf.DUMMYFUNCTION("IFERROR(TEXT((REGEXEXTRACT($C652, M$4)),""00""), ""&lt;&gt;"")"),"&lt;&gt;")</f>
        <v>&lt;&gt;</v>
      </c>
      <c r="N652" s="7" t="str">
        <f ca="1">IFERROR(__xludf.DUMMYFUNCTION("IFERROR(TEXT((REGEXEXTRACT($C652, N$4)),""00""), ""&lt;&gt;"")"),"&lt;&gt;")</f>
        <v>&lt;&gt;</v>
      </c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x14ac:dyDescent="0.2">
      <c r="A653" s="7"/>
      <c r="B653" s="8" t="str">
        <f ca="1">IFERROR(__xludf.DUMMYFUNCTION("IFERROR(REGEXEXTRACT($A653, B$4), ""&lt;&gt;"")"),"&lt;&gt;")</f>
        <v>&lt;&gt;</v>
      </c>
      <c r="C653" s="7" t="str">
        <f ca="1">IFERROR(__xludf.DUMMYFUNCTION("IFERROR(REGEXEXTRACT($A653, C$4), ""&lt;&gt;"")"),"&lt;&gt;")</f>
        <v>&lt;&gt;</v>
      </c>
      <c r="D653" s="7"/>
      <c r="E653" s="7" t="str">
        <f ca="1">IFERROR(__xludf.DUMMYFUNCTION("IFERROR(REGEXEXTRACT($C653, E$4), ""&lt;&gt;"")"),"&lt;&gt;")</f>
        <v>&lt;&gt;</v>
      </c>
      <c r="F653" s="7" t="str">
        <f ca="1">IFERROR(__xludf.DUMMYFUNCTION("IFERROR(HEX2DEC(REGEXEXTRACT($C653, F$4)), ""&lt;&gt;"")"),"&lt;&gt;")</f>
        <v>&lt;&gt;</v>
      </c>
      <c r="G653" s="7" t="str">
        <f ca="1">IFERROR(__xludf.DUMMYFUNCTION("IFERROR(HEX2DEC(REGEXEXTRACT($C653, G$4)), ""&lt;&gt;"")"),"&lt;&gt;")</f>
        <v>&lt;&gt;</v>
      </c>
      <c r="H653" s="7"/>
      <c r="I653" s="7" t="str">
        <f ca="1">IFERROR(__xludf.DUMMYFUNCTION("IFERROR(TEXT((REGEXEXTRACT($C653, I$4)),""00""), ""&lt;&gt;"")"),"&lt;&gt;")</f>
        <v>&lt;&gt;</v>
      </c>
      <c r="J653" s="7" t="str">
        <f ca="1">IFERROR(__xludf.DUMMYFUNCTION("IFERROR(TEXT((REGEXEXTRACT($C653, J$4)),""00""), ""&lt;&gt;"")"),"&lt;&gt;")</f>
        <v>&lt;&gt;</v>
      </c>
      <c r="K653" s="7" t="str">
        <f ca="1">IFERROR(__xludf.DUMMYFUNCTION("IFERROR(TEXT((REGEXEXTRACT($C653, K$4)),""00""), ""&lt;&gt;"")"),"&lt;&gt;")</f>
        <v>&lt;&gt;</v>
      </c>
      <c r="L653" s="7" t="str">
        <f ca="1">IFERROR(__xludf.DUMMYFUNCTION("IFERROR(TEXT((REGEXEXTRACT($C653, L$4)),""00""), ""&lt;&gt;"")"),"&lt;&gt;")</f>
        <v>&lt;&gt;</v>
      </c>
      <c r="M653" s="7" t="str">
        <f ca="1">IFERROR(__xludf.DUMMYFUNCTION("IFERROR(TEXT((REGEXEXTRACT($C653, M$4)),""00""), ""&lt;&gt;"")"),"&lt;&gt;")</f>
        <v>&lt;&gt;</v>
      </c>
      <c r="N653" s="7" t="str">
        <f ca="1">IFERROR(__xludf.DUMMYFUNCTION("IFERROR(TEXT((REGEXEXTRACT($C653, N$4)),""00""), ""&lt;&gt;"")"),"&lt;&gt;")</f>
        <v>&lt;&gt;</v>
      </c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x14ac:dyDescent="0.2">
      <c r="A654" s="7"/>
      <c r="B654" s="8" t="str">
        <f ca="1">IFERROR(__xludf.DUMMYFUNCTION("IFERROR(REGEXEXTRACT($A654, B$4), ""&lt;&gt;"")"),"&lt;&gt;")</f>
        <v>&lt;&gt;</v>
      </c>
      <c r="C654" s="7" t="str">
        <f ca="1">IFERROR(__xludf.DUMMYFUNCTION("IFERROR(REGEXEXTRACT($A654, C$4), ""&lt;&gt;"")"),"&lt;&gt;")</f>
        <v>&lt;&gt;</v>
      </c>
      <c r="D654" s="7"/>
      <c r="E654" s="7" t="str">
        <f ca="1">IFERROR(__xludf.DUMMYFUNCTION("IFERROR(REGEXEXTRACT($C654, E$4), ""&lt;&gt;"")"),"&lt;&gt;")</f>
        <v>&lt;&gt;</v>
      </c>
      <c r="F654" s="7" t="str">
        <f ca="1">IFERROR(__xludf.DUMMYFUNCTION("IFERROR(HEX2DEC(REGEXEXTRACT($C654, F$4)), ""&lt;&gt;"")"),"&lt;&gt;")</f>
        <v>&lt;&gt;</v>
      </c>
      <c r="G654" s="7" t="str">
        <f ca="1">IFERROR(__xludf.DUMMYFUNCTION("IFERROR(HEX2DEC(REGEXEXTRACT($C654, G$4)), ""&lt;&gt;"")"),"&lt;&gt;")</f>
        <v>&lt;&gt;</v>
      </c>
      <c r="H654" s="7"/>
      <c r="I654" s="7" t="str">
        <f ca="1">IFERROR(__xludf.DUMMYFUNCTION("IFERROR(TEXT((REGEXEXTRACT($C654, I$4)),""00""), ""&lt;&gt;"")"),"&lt;&gt;")</f>
        <v>&lt;&gt;</v>
      </c>
      <c r="J654" s="7" t="str">
        <f ca="1">IFERROR(__xludf.DUMMYFUNCTION("IFERROR(TEXT((REGEXEXTRACT($C654, J$4)),""00""), ""&lt;&gt;"")"),"&lt;&gt;")</f>
        <v>&lt;&gt;</v>
      </c>
      <c r="K654" s="7" t="str">
        <f ca="1">IFERROR(__xludf.DUMMYFUNCTION("IFERROR(TEXT((REGEXEXTRACT($C654, K$4)),""00""), ""&lt;&gt;"")"),"&lt;&gt;")</f>
        <v>&lt;&gt;</v>
      </c>
      <c r="L654" s="7" t="str">
        <f ca="1">IFERROR(__xludf.DUMMYFUNCTION("IFERROR(TEXT((REGEXEXTRACT($C654, L$4)),""00""), ""&lt;&gt;"")"),"&lt;&gt;")</f>
        <v>&lt;&gt;</v>
      </c>
      <c r="M654" s="7" t="str">
        <f ca="1">IFERROR(__xludf.DUMMYFUNCTION("IFERROR(TEXT((REGEXEXTRACT($C654, M$4)),""00""), ""&lt;&gt;"")"),"&lt;&gt;")</f>
        <v>&lt;&gt;</v>
      </c>
      <c r="N654" s="7" t="str">
        <f ca="1">IFERROR(__xludf.DUMMYFUNCTION("IFERROR(TEXT((REGEXEXTRACT($C654, N$4)),""00""), ""&lt;&gt;"")"),"&lt;&gt;")</f>
        <v>&lt;&gt;</v>
      </c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x14ac:dyDescent="0.2">
      <c r="A655" s="7"/>
      <c r="B655" s="8" t="str">
        <f ca="1">IFERROR(__xludf.DUMMYFUNCTION("IFERROR(REGEXEXTRACT($A655, B$4), ""&lt;&gt;"")"),"&lt;&gt;")</f>
        <v>&lt;&gt;</v>
      </c>
      <c r="C655" s="7" t="str">
        <f ca="1">IFERROR(__xludf.DUMMYFUNCTION("IFERROR(REGEXEXTRACT($A655, C$4), ""&lt;&gt;"")"),"&lt;&gt;")</f>
        <v>&lt;&gt;</v>
      </c>
      <c r="D655" s="7"/>
      <c r="E655" s="7" t="str">
        <f ca="1">IFERROR(__xludf.DUMMYFUNCTION("IFERROR(REGEXEXTRACT($C655, E$4), ""&lt;&gt;"")"),"&lt;&gt;")</f>
        <v>&lt;&gt;</v>
      </c>
      <c r="F655" s="7" t="str">
        <f ca="1">IFERROR(__xludf.DUMMYFUNCTION("IFERROR(HEX2DEC(REGEXEXTRACT($C655, F$4)), ""&lt;&gt;"")"),"&lt;&gt;")</f>
        <v>&lt;&gt;</v>
      </c>
      <c r="G655" s="7" t="str">
        <f ca="1">IFERROR(__xludf.DUMMYFUNCTION("IFERROR(HEX2DEC(REGEXEXTRACT($C655, G$4)), ""&lt;&gt;"")"),"&lt;&gt;")</f>
        <v>&lt;&gt;</v>
      </c>
      <c r="H655" s="7"/>
      <c r="I655" s="7" t="str">
        <f ca="1">IFERROR(__xludf.DUMMYFUNCTION("IFERROR(TEXT((REGEXEXTRACT($C655, I$4)),""00""), ""&lt;&gt;"")"),"&lt;&gt;")</f>
        <v>&lt;&gt;</v>
      </c>
      <c r="J655" s="7" t="str">
        <f ca="1">IFERROR(__xludf.DUMMYFUNCTION("IFERROR(TEXT((REGEXEXTRACT($C655, J$4)),""00""), ""&lt;&gt;"")"),"&lt;&gt;")</f>
        <v>&lt;&gt;</v>
      </c>
      <c r="K655" s="7" t="str">
        <f ca="1">IFERROR(__xludf.DUMMYFUNCTION("IFERROR(TEXT((REGEXEXTRACT($C655, K$4)),""00""), ""&lt;&gt;"")"),"&lt;&gt;")</f>
        <v>&lt;&gt;</v>
      </c>
      <c r="L655" s="7" t="str">
        <f ca="1">IFERROR(__xludf.DUMMYFUNCTION("IFERROR(TEXT((REGEXEXTRACT($C655, L$4)),""00""), ""&lt;&gt;"")"),"&lt;&gt;")</f>
        <v>&lt;&gt;</v>
      </c>
      <c r="M655" s="7" t="str">
        <f ca="1">IFERROR(__xludf.DUMMYFUNCTION("IFERROR(TEXT((REGEXEXTRACT($C655, M$4)),""00""), ""&lt;&gt;"")"),"&lt;&gt;")</f>
        <v>&lt;&gt;</v>
      </c>
      <c r="N655" s="7" t="str">
        <f ca="1">IFERROR(__xludf.DUMMYFUNCTION("IFERROR(TEXT((REGEXEXTRACT($C655, N$4)),""00""), ""&lt;&gt;"")"),"&lt;&gt;")</f>
        <v>&lt;&gt;</v>
      </c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x14ac:dyDescent="0.2">
      <c r="A656" s="7"/>
      <c r="B656" s="8" t="str">
        <f ca="1">IFERROR(__xludf.DUMMYFUNCTION("IFERROR(REGEXEXTRACT($A656, B$4), ""&lt;&gt;"")"),"&lt;&gt;")</f>
        <v>&lt;&gt;</v>
      </c>
      <c r="C656" s="7" t="str">
        <f ca="1">IFERROR(__xludf.DUMMYFUNCTION("IFERROR(REGEXEXTRACT($A656, C$4), ""&lt;&gt;"")"),"&lt;&gt;")</f>
        <v>&lt;&gt;</v>
      </c>
      <c r="D656" s="7"/>
      <c r="E656" s="7" t="str">
        <f ca="1">IFERROR(__xludf.DUMMYFUNCTION("IFERROR(REGEXEXTRACT($C656, E$4), ""&lt;&gt;"")"),"&lt;&gt;")</f>
        <v>&lt;&gt;</v>
      </c>
      <c r="F656" s="7" t="str">
        <f ca="1">IFERROR(__xludf.DUMMYFUNCTION("IFERROR(HEX2DEC(REGEXEXTRACT($C656, F$4)), ""&lt;&gt;"")"),"&lt;&gt;")</f>
        <v>&lt;&gt;</v>
      </c>
      <c r="G656" s="7" t="str">
        <f ca="1">IFERROR(__xludf.DUMMYFUNCTION("IFERROR(HEX2DEC(REGEXEXTRACT($C656, G$4)), ""&lt;&gt;"")"),"&lt;&gt;")</f>
        <v>&lt;&gt;</v>
      </c>
      <c r="H656" s="7"/>
      <c r="I656" s="7" t="str">
        <f ca="1">IFERROR(__xludf.DUMMYFUNCTION("IFERROR(TEXT((REGEXEXTRACT($C656, I$4)),""00""), ""&lt;&gt;"")"),"&lt;&gt;")</f>
        <v>&lt;&gt;</v>
      </c>
      <c r="J656" s="7" t="str">
        <f ca="1">IFERROR(__xludf.DUMMYFUNCTION("IFERROR(TEXT((REGEXEXTRACT($C656, J$4)),""00""), ""&lt;&gt;"")"),"&lt;&gt;")</f>
        <v>&lt;&gt;</v>
      </c>
      <c r="K656" s="7" t="str">
        <f ca="1">IFERROR(__xludf.DUMMYFUNCTION("IFERROR(TEXT((REGEXEXTRACT($C656, K$4)),""00""), ""&lt;&gt;"")"),"&lt;&gt;")</f>
        <v>&lt;&gt;</v>
      </c>
      <c r="L656" s="7" t="str">
        <f ca="1">IFERROR(__xludf.DUMMYFUNCTION("IFERROR(TEXT((REGEXEXTRACT($C656, L$4)),""00""), ""&lt;&gt;"")"),"&lt;&gt;")</f>
        <v>&lt;&gt;</v>
      </c>
      <c r="M656" s="7" t="str">
        <f ca="1">IFERROR(__xludf.DUMMYFUNCTION("IFERROR(TEXT((REGEXEXTRACT($C656, M$4)),""00""), ""&lt;&gt;"")"),"&lt;&gt;")</f>
        <v>&lt;&gt;</v>
      </c>
      <c r="N656" s="7" t="str">
        <f ca="1">IFERROR(__xludf.DUMMYFUNCTION("IFERROR(TEXT((REGEXEXTRACT($C656, N$4)),""00""), ""&lt;&gt;"")"),"&lt;&gt;")</f>
        <v>&lt;&gt;</v>
      </c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x14ac:dyDescent="0.2">
      <c r="A657" s="7"/>
      <c r="B657" s="8" t="str">
        <f ca="1">IFERROR(__xludf.DUMMYFUNCTION("IFERROR(REGEXEXTRACT($A657, B$4), ""&lt;&gt;"")"),"&lt;&gt;")</f>
        <v>&lt;&gt;</v>
      </c>
      <c r="C657" s="7" t="str">
        <f ca="1">IFERROR(__xludf.DUMMYFUNCTION("IFERROR(REGEXEXTRACT($A657, C$4), ""&lt;&gt;"")"),"&lt;&gt;")</f>
        <v>&lt;&gt;</v>
      </c>
      <c r="D657" s="7"/>
      <c r="E657" s="7" t="str">
        <f ca="1">IFERROR(__xludf.DUMMYFUNCTION("IFERROR(REGEXEXTRACT($C657, E$4), ""&lt;&gt;"")"),"&lt;&gt;")</f>
        <v>&lt;&gt;</v>
      </c>
      <c r="F657" s="7" t="str">
        <f ca="1">IFERROR(__xludf.DUMMYFUNCTION("IFERROR(HEX2DEC(REGEXEXTRACT($C657, F$4)), ""&lt;&gt;"")"),"&lt;&gt;")</f>
        <v>&lt;&gt;</v>
      </c>
      <c r="G657" s="7" t="str">
        <f ca="1">IFERROR(__xludf.DUMMYFUNCTION("IFERROR(HEX2DEC(REGEXEXTRACT($C657, G$4)), ""&lt;&gt;"")"),"&lt;&gt;")</f>
        <v>&lt;&gt;</v>
      </c>
      <c r="H657" s="7"/>
      <c r="I657" s="7" t="str">
        <f ca="1">IFERROR(__xludf.DUMMYFUNCTION("IFERROR(TEXT((REGEXEXTRACT($C657, I$4)),""00""), ""&lt;&gt;"")"),"&lt;&gt;")</f>
        <v>&lt;&gt;</v>
      </c>
      <c r="J657" s="7" t="str">
        <f ca="1">IFERROR(__xludf.DUMMYFUNCTION("IFERROR(TEXT((REGEXEXTRACT($C657, J$4)),""00""), ""&lt;&gt;"")"),"&lt;&gt;")</f>
        <v>&lt;&gt;</v>
      </c>
      <c r="K657" s="7" t="str">
        <f ca="1">IFERROR(__xludf.DUMMYFUNCTION("IFERROR(TEXT((REGEXEXTRACT($C657, K$4)),""00""), ""&lt;&gt;"")"),"&lt;&gt;")</f>
        <v>&lt;&gt;</v>
      </c>
      <c r="L657" s="7" t="str">
        <f ca="1">IFERROR(__xludf.DUMMYFUNCTION("IFERROR(TEXT((REGEXEXTRACT($C657, L$4)),""00""), ""&lt;&gt;"")"),"&lt;&gt;")</f>
        <v>&lt;&gt;</v>
      </c>
      <c r="M657" s="7" t="str">
        <f ca="1">IFERROR(__xludf.DUMMYFUNCTION("IFERROR(TEXT((REGEXEXTRACT($C657, M$4)),""00""), ""&lt;&gt;"")"),"&lt;&gt;")</f>
        <v>&lt;&gt;</v>
      </c>
      <c r="N657" s="7" t="str">
        <f ca="1">IFERROR(__xludf.DUMMYFUNCTION("IFERROR(TEXT((REGEXEXTRACT($C657, N$4)),""00""), ""&lt;&gt;"")"),"&lt;&gt;")</f>
        <v>&lt;&gt;</v>
      </c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x14ac:dyDescent="0.2">
      <c r="A658" s="7"/>
      <c r="B658" s="8" t="str">
        <f ca="1">IFERROR(__xludf.DUMMYFUNCTION("IFERROR(REGEXEXTRACT($A658, B$4), ""&lt;&gt;"")"),"&lt;&gt;")</f>
        <v>&lt;&gt;</v>
      </c>
      <c r="C658" s="7" t="str">
        <f ca="1">IFERROR(__xludf.DUMMYFUNCTION("IFERROR(REGEXEXTRACT($A658, C$4), ""&lt;&gt;"")"),"&lt;&gt;")</f>
        <v>&lt;&gt;</v>
      </c>
      <c r="D658" s="7"/>
      <c r="E658" s="7" t="str">
        <f ca="1">IFERROR(__xludf.DUMMYFUNCTION("IFERROR(REGEXEXTRACT($C658, E$4), ""&lt;&gt;"")"),"&lt;&gt;")</f>
        <v>&lt;&gt;</v>
      </c>
      <c r="F658" s="7" t="str">
        <f ca="1">IFERROR(__xludf.DUMMYFUNCTION("IFERROR(HEX2DEC(REGEXEXTRACT($C658, F$4)), ""&lt;&gt;"")"),"&lt;&gt;")</f>
        <v>&lt;&gt;</v>
      </c>
      <c r="G658" s="7" t="str">
        <f ca="1">IFERROR(__xludf.DUMMYFUNCTION("IFERROR(HEX2DEC(REGEXEXTRACT($C658, G$4)), ""&lt;&gt;"")"),"&lt;&gt;")</f>
        <v>&lt;&gt;</v>
      </c>
      <c r="H658" s="7"/>
      <c r="I658" s="7" t="str">
        <f ca="1">IFERROR(__xludf.DUMMYFUNCTION("IFERROR(TEXT((REGEXEXTRACT($C658, I$4)),""00""), ""&lt;&gt;"")"),"&lt;&gt;")</f>
        <v>&lt;&gt;</v>
      </c>
      <c r="J658" s="7" t="str">
        <f ca="1">IFERROR(__xludf.DUMMYFUNCTION("IFERROR(TEXT((REGEXEXTRACT($C658, J$4)),""00""), ""&lt;&gt;"")"),"&lt;&gt;")</f>
        <v>&lt;&gt;</v>
      </c>
      <c r="K658" s="7" t="str">
        <f ca="1">IFERROR(__xludf.DUMMYFUNCTION("IFERROR(TEXT((REGEXEXTRACT($C658, K$4)),""00""), ""&lt;&gt;"")"),"&lt;&gt;")</f>
        <v>&lt;&gt;</v>
      </c>
      <c r="L658" s="7" t="str">
        <f ca="1">IFERROR(__xludf.DUMMYFUNCTION("IFERROR(TEXT((REGEXEXTRACT($C658, L$4)),""00""), ""&lt;&gt;"")"),"&lt;&gt;")</f>
        <v>&lt;&gt;</v>
      </c>
      <c r="M658" s="7" t="str">
        <f ca="1">IFERROR(__xludf.DUMMYFUNCTION("IFERROR(TEXT((REGEXEXTRACT($C658, M$4)),""00""), ""&lt;&gt;"")"),"&lt;&gt;")</f>
        <v>&lt;&gt;</v>
      </c>
      <c r="N658" s="7" t="str">
        <f ca="1">IFERROR(__xludf.DUMMYFUNCTION("IFERROR(TEXT((REGEXEXTRACT($C658, N$4)),""00""), ""&lt;&gt;"")"),"&lt;&gt;")</f>
        <v>&lt;&gt;</v>
      </c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x14ac:dyDescent="0.2">
      <c r="A659" s="7"/>
      <c r="B659" s="8" t="str">
        <f ca="1">IFERROR(__xludf.DUMMYFUNCTION("IFERROR(REGEXEXTRACT($A659, B$4), ""&lt;&gt;"")"),"&lt;&gt;")</f>
        <v>&lt;&gt;</v>
      </c>
      <c r="C659" s="7" t="str">
        <f ca="1">IFERROR(__xludf.DUMMYFUNCTION("IFERROR(REGEXEXTRACT($A659, C$4), ""&lt;&gt;"")"),"&lt;&gt;")</f>
        <v>&lt;&gt;</v>
      </c>
      <c r="D659" s="7"/>
      <c r="E659" s="7" t="str">
        <f ca="1">IFERROR(__xludf.DUMMYFUNCTION("IFERROR(REGEXEXTRACT($C659, E$4), ""&lt;&gt;"")"),"&lt;&gt;")</f>
        <v>&lt;&gt;</v>
      </c>
      <c r="F659" s="7" t="str">
        <f ca="1">IFERROR(__xludf.DUMMYFUNCTION("IFERROR(HEX2DEC(REGEXEXTRACT($C659, F$4)), ""&lt;&gt;"")"),"&lt;&gt;")</f>
        <v>&lt;&gt;</v>
      </c>
      <c r="G659" s="7" t="str">
        <f ca="1">IFERROR(__xludf.DUMMYFUNCTION("IFERROR(HEX2DEC(REGEXEXTRACT($C659, G$4)), ""&lt;&gt;"")"),"&lt;&gt;")</f>
        <v>&lt;&gt;</v>
      </c>
      <c r="H659" s="7"/>
      <c r="I659" s="7" t="str">
        <f ca="1">IFERROR(__xludf.DUMMYFUNCTION("IFERROR(TEXT((REGEXEXTRACT($C659, I$4)),""00""), ""&lt;&gt;"")"),"&lt;&gt;")</f>
        <v>&lt;&gt;</v>
      </c>
      <c r="J659" s="7" t="str">
        <f ca="1">IFERROR(__xludf.DUMMYFUNCTION("IFERROR(TEXT((REGEXEXTRACT($C659, J$4)),""00""), ""&lt;&gt;"")"),"&lt;&gt;")</f>
        <v>&lt;&gt;</v>
      </c>
      <c r="K659" s="7" t="str">
        <f ca="1">IFERROR(__xludf.DUMMYFUNCTION("IFERROR(TEXT((REGEXEXTRACT($C659, K$4)),""00""), ""&lt;&gt;"")"),"&lt;&gt;")</f>
        <v>&lt;&gt;</v>
      </c>
      <c r="L659" s="7" t="str">
        <f ca="1">IFERROR(__xludf.DUMMYFUNCTION("IFERROR(TEXT((REGEXEXTRACT($C659, L$4)),""00""), ""&lt;&gt;"")"),"&lt;&gt;")</f>
        <v>&lt;&gt;</v>
      </c>
      <c r="M659" s="7" t="str">
        <f ca="1">IFERROR(__xludf.DUMMYFUNCTION("IFERROR(TEXT((REGEXEXTRACT($C659, M$4)),""00""), ""&lt;&gt;"")"),"&lt;&gt;")</f>
        <v>&lt;&gt;</v>
      </c>
      <c r="N659" s="7" t="str">
        <f ca="1">IFERROR(__xludf.DUMMYFUNCTION("IFERROR(TEXT((REGEXEXTRACT($C659, N$4)),""00""), ""&lt;&gt;"")"),"&lt;&gt;")</f>
        <v>&lt;&gt;</v>
      </c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x14ac:dyDescent="0.2">
      <c r="A660" s="7"/>
      <c r="B660" s="8" t="str">
        <f ca="1">IFERROR(__xludf.DUMMYFUNCTION("IFERROR(REGEXEXTRACT($A660, B$4), ""&lt;&gt;"")"),"&lt;&gt;")</f>
        <v>&lt;&gt;</v>
      </c>
      <c r="C660" s="7" t="str">
        <f ca="1">IFERROR(__xludf.DUMMYFUNCTION("IFERROR(REGEXEXTRACT($A660, C$4), ""&lt;&gt;"")"),"&lt;&gt;")</f>
        <v>&lt;&gt;</v>
      </c>
      <c r="D660" s="7"/>
      <c r="E660" s="7" t="str">
        <f ca="1">IFERROR(__xludf.DUMMYFUNCTION("IFERROR(REGEXEXTRACT($C660, E$4), ""&lt;&gt;"")"),"&lt;&gt;")</f>
        <v>&lt;&gt;</v>
      </c>
      <c r="F660" s="7" t="str">
        <f ca="1">IFERROR(__xludf.DUMMYFUNCTION("IFERROR(HEX2DEC(REGEXEXTRACT($C660, F$4)), ""&lt;&gt;"")"),"&lt;&gt;")</f>
        <v>&lt;&gt;</v>
      </c>
      <c r="G660" s="7" t="str">
        <f ca="1">IFERROR(__xludf.DUMMYFUNCTION("IFERROR(HEX2DEC(REGEXEXTRACT($C660, G$4)), ""&lt;&gt;"")"),"&lt;&gt;")</f>
        <v>&lt;&gt;</v>
      </c>
      <c r="H660" s="7"/>
      <c r="I660" s="7" t="str">
        <f ca="1">IFERROR(__xludf.DUMMYFUNCTION("IFERROR(TEXT((REGEXEXTRACT($C660, I$4)),""00""), ""&lt;&gt;"")"),"&lt;&gt;")</f>
        <v>&lt;&gt;</v>
      </c>
      <c r="J660" s="7" t="str">
        <f ca="1">IFERROR(__xludf.DUMMYFUNCTION("IFERROR(TEXT((REGEXEXTRACT($C660, J$4)),""00""), ""&lt;&gt;"")"),"&lt;&gt;")</f>
        <v>&lt;&gt;</v>
      </c>
      <c r="K660" s="7" t="str">
        <f ca="1">IFERROR(__xludf.DUMMYFUNCTION("IFERROR(TEXT((REGEXEXTRACT($C660, K$4)),""00""), ""&lt;&gt;"")"),"&lt;&gt;")</f>
        <v>&lt;&gt;</v>
      </c>
      <c r="L660" s="7" t="str">
        <f ca="1">IFERROR(__xludf.DUMMYFUNCTION("IFERROR(TEXT((REGEXEXTRACT($C660, L$4)),""00""), ""&lt;&gt;"")"),"&lt;&gt;")</f>
        <v>&lt;&gt;</v>
      </c>
      <c r="M660" s="7" t="str">
        <f ca="1">IFERROR(__xludf.DUMMYFUNCTION("IFERROR(TEXT((REGEXEXTRACT($C660, M$4)),""00""), ""&lt;&gt;"")"),"&lt;&gt;")</f>
        <v>&lt;&gt;</v>
      </c>
      <c r="N660" s="7" t="str">
        <f ca="1">IFERROR(__xludf.DUMMYFUNCTION("IFERROR(TEXT((REGEXEXTRACT($C660, N$4)),""00""), ""&lt;&gt;"")"),"&lt;&gt;")</f>
        <v>&lt;&gt;</v>
      </c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x14ac:dyDescent="0.2">
      <c r="A661" s="7"/>
      <c r="B661" s="8" t="str">
        <f ca="1">IFERROR(__xludf.DUMMYFUNCTION("IFERROR(REGEXEXTRACT($A661, B$4), ""&lt;&gt;"")"),"&lt;&gt;")</f>
        <v>&lt;&gt;</v>
      </c>
      <c r="C661" s="7" t="str">
        <f ca="1">IFERROR(__xludf.DUMMYFUNCTION("IFERROR(REGEXEXTRACT($A661, C$4), ""&lt;&gt;"")"),"&lt;&gt;")</f>
        <v>&lt;&gt;</v>
      </c>
      <c r="D661" s="7"/>
      <c r="E661" s="7" t="str">
        <f ca="1">IFERROR(__xludf.DUMMYFUNCTION("IFERROR(REGEXEXTRACT($C661, E$4), ""&lt;&gt;"")"),"&lt;&gt;")</f>
        <v>&lt;&gt;</v>
      </c>
      <c r="F661" s="7" t="str">
        <f ca="1">IFERROR(__xludf.DUMMYFUNCTION("IFERROR(HEX2DEC(REGEXEXTRACT($C661, F$4)), ""&lt;&gt;"")"),"&lt;&gt;")</f>
        <v>&lt;&gt;</v>
      </c>
      <c r="G661" s="7" t="str">
        <f ca="1">IFERROR(__xludf.DUMMYFUNCTION("IFERROR(HEX2DEC(REGEXEXTRACT($C661, G$4)), ""&lt;&gt;"")"),"&lt;&gt;")</f>
        <v>&lt;&gt;</v>
      </c>
      <c r="H661" s="7"/>
      <c r="I661" s="7" t="str">
        <f ca="1">IFERROR(__xludf.DUMMYFUNCTION("IFERROR(TEXT((REGEXEXTRACT($C661, I$4)),""00""), ""&lt;&gt;"")"),"&lt;&gt;")</f>
        <v>&lt;&gt;</v>
      </c>
      <c r="J661" s="7" t="str">
        <f ca="1">IFERROR(__xludf.DUMMYFUNCTION("IFERROR(TEXT((REGEXEXTRACT($C661, J$4)),""00""), ""&lt;&gt;"")"),"&lt;&gt;")</f>
        <v>&lt;&gt;</v>
      </c>
      <c r="K661" s="7" t="str">
        <f ca="1">IFERROR(__xludf.DUMMYFUNCTION("IFERROR(TEXT((REGEXEXTRACT($C661, K$4)),""00""), ""&lt;&gt;"")"),"&lt;&gt;")</f>
        <v>&lt;&gt;</v>
      </c>
      <c r="L661" s="7" t="str">
        <f ca="1">IFERROR(__xludf.DUMMYFUNCTION("IFERROR(TEXT((REGEXEXTRACT($C661, L$4)),""00""), ""&lt;&gt;"")"),"&lt;&gt;")</f>
        <v>&lt;&gt;</v>
      </c>
      <c r="M661" s="7" t="str">
        <f ca="1">IFERROR(__xludf.DUMMYFUNCTION("IFERROR(TEXT((REGEXEXTRACT($C661, M$4)),""00""), ""&lt;&gt;"")"),"&lt;&gt;")</f>
        <v>&lt;&gt;</v>
      </c>
      <c r="N661" s="7" t="str">
        <f ca="1">IFERROR(__xludf.DUMMYFUNCTION("IFERROR(TEXT((REGEXEXTRACT($C661, N$4)),""00""), ""&lt;&gt;"")"),"&lt;&gt;")</f>
        <v>&lt;&gt;</v>
      </c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x14ac:dyDescent="0.2">
      <c r="A662" s="7"/>
      <c r="B662" s="8" t="str">
        <f ca="1">IFERROR(__xludf.DUMMYFUNCTION("IFERROR(REGEXEXTRACT($A662, B$4), ""&lt;&gt;"")"),"&lt;&gt;")</f>
        <v>&lt;&gt;</v>
      </c>
      <c r="C662" s="7" t="str">
        <f ca="1">IFERROR(__xludf.DUMMYFUNCTION("IFERROR(REGEXEXTRACT($A662, C$4), ""&lt;&gt;"")"),"&lt;&gt;")</f>
        <v>&lt;&gt;</v>
      </c>
      <c r="D662" s="7"/>
      <c r="E662" s="7" t="str">
        <f ca="1">IFERROR(__xludf.DUMMYFUNCTION("IFERROR(REGEXEXTRACT($C662, E$4), ""&lt;&gt;"")"),"&lt;&gt;")</f>
        <v>&lt;&gt;</v>
      </c>
      <c r="F662" s="7" t="str">
        <f ca="1">IFERROR(__xludf.DUMMYFUNCTION("IFERROR(HEX2DEC(REGEXEXTRACT($C662, F$4)), ""&lt;&gt;"")"),"&lt;&gt;")</f>
        <v>&lt;&gt;</v>
      </c>
      <c r="G662" s="7" t="str">
        <f ca="1">IFERROR(__xludf.DUMMYFUNCTION("IFERROR(HEX2DEC(REGEXEXTRACT($C662, G$4)), ""&lt;&gt;"")"),"&lt;&gt;")</f>
        <v>&lt;&gt;</v>
      </c>
      <c r="H662" s="7"/>
      <c r="I662" s="7" t="str">
        <f ca="1">IFERROR(__xludf.DUMMYFUNCTION("IFERROR(TEXT((REGEXEXTRACT($C662, I$4)),""00""), ""&lt;&gt;"")"),"&lt;&gt;")</f>
        <v>&lt;&gt;</v>
      </c>
      <c r="J662" s="7" t="str">
        <f ca="1">IFERROR(__xludf.DUMMYFUNCTION("IFERROR(TEXT((REGEXEXTRACT($C662, J$4)),""00""), ""&lt;&gt;"")"),"&lt;&gt;")</f>
        <v>&lt;&gt;</v>
      </c>
      <c r="K662" s="7" t="str">
        <f ca="1">IFERROR(__xludf.DUMMYFUNCTION("IFERROR(TEXT((REGEXEXTRACT($C662, K$4)),""00""), ""&lt;&gt;"")"),"&lt;&gt;")</f>
        <v>&lt;&gt;</v>
      </c>
      <c r="L662" s="7" t="str">
        <f ca="1">IFERROR(__xludf.DUMMYFUNCTION("IFERROR(TEXT((REGEXEXTRACT($C662, L$4)),""00""), ""&lt;&gt;"")"),"&lt;&gt;")</f>
        <v>&lt;&gt;</v>
      </c>
      <c r="M662" s="7" t="str">
        <f ca="1">IFERROR(__xludf.DUMMYFUNCTION("IFERROR(TEXT((REGEXEXTRACT($C662, M$4)),""00""), ""&lt;&gt;"")"),"&lt;&gt;")</f>
        <v>&lt;&gt;</v>
      </c>
      <c r="N662" s="7" t="str">
        <f ca="1">IFERROR(__xludf.DUMMYFUNCTION("IFERROR(TEXT((REGEXEXTRACT($C662, N$4)),""00""), ""&lt;&gt;"")"),"&lt;&gt;")</f>
        <v>&lt;&gt;</v>
      </c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x14ac:dyDescent="0.2">
      <c r="A663" s="7"/>
      <c r="B663" s="8" t="str">
        <f ca="1">IFERROR(__xludf.DUMMYFUNCTION("IFERROR(REGEXEXTRACT($A663, B$4), ""&lt;&gt;"")"),"&lt;&gt;")</f>
        <v>&lt;&gt;</v>
      </c>
      <c r="C663" s="7" t="str">
        <f ca="1">IFERROR(__xludf.DUMMYFUNCTION("IFERROR(REGEXEXTRACT($A663, C$4), ""&lt;&gt;"")"),"&lt;&gt;")</f>
        <v>&lt;&gt;</v>
      </c>
      <c r="D663" s="7"/>
      <c r="E663" s="7" t="str">
        <f ca="1">IFERROR(__xludf.DUMMYFUNCTION("IFERROR(REGEXEXTRACT($C663, E$4), ""&lt;&gt;"")"),"&lt;&gt;")</f>
        <v>&lt;&gt;</v>
      </c>
      <c r="F663" s="7" t="str">
        <f ca="1">IFERROR(__xludf.DUMMYFUNCTION("IFERROR(HEX2DEC(REGEXEXTRACT($C663, F$4)), ""&lt;&gt;"")"),"&lt;&gt;")</f>
        <v>&lt;&gt;</v>
      </c>
      <c r="G663" s="7" t="str">
        <f ca="1">IFERROR(__xludf.DUMMYFUNCTION("IFERROR(HEX2DEC(REGEXEXTRACT($C663, G$4)), ""&lt;&gt;"")"),"&lt;&gt;")</f>
        <v>&lt;&gt;</v>
      </c>
      <c r="H663" s="7"/>
      <c r="I663" s="7" t="str">
        <f ca="1">IFERROR(__xludf.DUMMYFUNCTION("IFERROR(TEXT((REGEXEXTRACT($C663, I$4)),""00""), ""&lt;&gt;"")"),"&lt;&gt;")</f>
        <v>&lt;&gt;</v>
      </c>
      <c r="J663" s="7" t="str">
        <f ca="1">IFERROR(__xludf.DUMMYFUNCTION("IFERROR(TEXT((REGEXEXTRACT($C663, J$4)),""00""), ""&lt;&gt;"")"),"&lt;&gt;")</f>
        <v>&lt;&gt;</v>
      </c>
      <c r="K663" s="7" t="str">
        <f ca="1">IFERROR(__xludf.DUMMYFUNCTION("IFERROR(TEXT((REGEXEXTRACT($C663, K$4)),""00""), ""&lt;&gt;"")"),"&lt;&gt;")</f>
        <v>&lt;&gt;</v>
      </c>
      <c r="L663" s="7" t="str">
        <f ca="1">IFERROR(__xludf.DUMMYFUNCTION("IFERROR(TEXT((REGEXEXTRACT($C663, L$4)),""00""), ""&lt;&gt;"")"),"&lt;&gt;")</f>
        <v>&lt;&gt;</v>
      </c>
      <c r="M663" s="7" t="str">
        <f ca="1">IFERROR(__xludf.DUMMYFUNCTION("IFERROR(TEXT((REGEXEXTRACT($C663, M$4)),""00""), ""&lt;&gt;"")"),"&lt;&gt;")</f>
        <v>&lt;&gt;</v>
      </c>
      <c r="N663" s="7" t="str">
        <f ca="1">IFERROR(__xludf.DUMMYFUNCTION("IFERROR(TEXT((REGEXEXTRACT($C663, N$4)),""00""), ""&lt;&gt;"")"),"&lt;&gt;")</f>
        <v>&lt;&gt;</v>
      </c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x14ac:dyDescent="0.2">
      <c r="A664" s="7"/>
      <c r="B664" s="8" t="str">
        <f ca="1">IFERROR(__xludf.DUMMYFUNCTION("IFERROR(REGEXEXTRACT($A664, B$4), ""&lt;&gt;"")"),"&lt;&gt;")</f>
        <v>&lt;&gt;</v>
      </c>
      <c r="C664" s="7" t="str">
        <f ca="1">IFERROR(__xludf.DUMMYFUNCTION("IFERROR(REGEXEXTRACT($A664, C$4), ""&lt;&gt;"")"),"&lt;&gt;")</f>
        <v>&lt;&gt;</v>
      </c>
      <c r="D664" s="7"/>
      <c r="E664" s="7" t="str">
        <f ca="1">IFERROR(__xludf.DUMMYFUNCTION("IFERROR(REGEXEXTRACT($C664, E$4), ""&lt;&gt;"")"),"&lt;&gt;")</f>
        <v>&lt;&gt;</v>
      </c>
      <c r="F664" s="7" t="str">
        <f ca="1">IFERROR(__xludf.DUMMYFUNCTION("IFERROR(HEX2DEC(REGEXEXTRACT($C664, F$4)), ""&lt;&gt;"")"),"&lt;&gt;")</f>
        <v>&lt;&gt;</v>
      </c>
      <c r="G664" s="7" t="str">
        <f ca="1">IFERROR(__xludf.DUMMYFUNCTION("IFERROR(HEX2DEC(REGEXEXTRACT($C664, G$4)), ""&lt;&gt;"")"),"&lt;&gt;")</f>
        <v>&lt;&gt;</v>
      </c>
      <c r="H664" s="7"/>
      <c r="I664" s="7" t="str">
        <f ca="1">IFERROR(__xludf.DUMMYFUNCTION("IFERROR(TEXT((REGEXEXTRACT($C664, I$4)),""00""), ""&lt;&gt;"")"),"&lt;&gt;")</f>
        <v>&lt;&gt;</v>
      </c>
      <c r="J664" s="7" t="str">
        <f ca="1">IFERROR(__xludf.DUMMYFUNCTION("IFERROR(TEXT((REGEXEXTRACT($C664, J$4)),""00""), ""&lt;&gt;"")"),"&lt;&gt;")</f>
        <v>&lt;&gt;</v>
      </c>
      <c r="K664" s="7" t="str">
        <f ca="1">IFERROR(__xludf.DUMMYFUNCTION("IFERROR(TEXT((REGEXEXTRACT($C664, K$4)),""00""), ""&lt;&gt;"")"),"&lt;&gt;")</f>
        <v>&lt;&gt;</v>
      </c>
      <c r="L664" s="7" t="str">
        <f ca="1">IFERROR(__xludf.DUMMYFUNCTION("IFERROR(TEXT((REGEXEXTRACT($C664, L$4)),""00""), ""&lt;&gt;"")"),"&lt;&gt;")</f>
        <v>&lt;&gt;</v>
      </c>
      <c r="M664" s="7" t="str">
        <f ca="1">IFERROR(__xludf.DUMMYFUNCTION("IFERROR(TEXT((REGEXEXTRACT($C664, M$4)),""00""), ""&lt;&gt;"")"),"&lt;&gt;")</f>
        <v>&lt;&gt;</v>
      </c>
      <c r="N664" s="7" t="str">
        <f ca="1">IFERROR(__xludf.DUMMYFUNCTION("IFERROR(TEXT((REGEXEXTRACT($C664, N$4)),""00""), ""&lt;&gt;"")"),"&lt;&gt;")</f>
        <v>&lt;&gt;</v>
      </c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x14ac:dyDescent="0.2">
      <c r="A665" s="7"/>
      <c r="B665" s="8" t="str">
        <f ca="1">IFERROR(__xludf.DUMMYFUNCTION("IFERROR(REGEXEXTRACT($A665, B$4), ""&lt;&gt;"")"),"&lt;&gt;")</f>
        <v>&lt;&gt;</v>
      </c>
      <c r="C665" s="7" t="str">
        <f ca="1">IFERROR(__xludf.DUMMYFUNCTION("IFERROR(REGEXEXTRACT($A665, C$4), ""&lt;&gt;"")"),"&lt;&gt;")</f>
        <v>&lt;&gt;</v>
      </c>
      <c r="D665" s="7"/>
      <c r="E665" s="7" t="str">
        <f ca="1">IFERROR(__xludf.DUMMYFUNCTION("IFERROR(REGEXEXTRACT($C665, E$4), ""&lt;&gt;"")"),"&lt;&gt;")</f>
        <v>&lt;&gt;</v>
      </c>
      <c r="F665" s="7" t="str">
        <f ca="1">IFERROR(__xludf.DUMMYFUNCTION("IFERROR(HEX2DEC(REGEXEXTRACT($C665, F$4)), ""&lt;&gt;"")"),"&lt;&gt;")</f>
        <v>&lt;&gt;</v>
      </c>
      <c r="G665" s="7" t="str">
        <f ca="1">IFERROR(__xludf.DUMMYFUNCTION("IFERROR(HEX2DEC(REGEXEXTRACT($C665, G$4)), ""&lt;&gt;"")"),"&lt;&gt;")</f>
        <v>&lt;&gt;</v>
      </c>
      <c r="H665" s="7"/>
      <c r="I665" s="7" t="str">
        <f ca="1">IFERROR(__xludf.DUMMYFUNCTION("IFERROR(TEXT((REGEXEXTRACT($C665, I$4)),""00""), ""&lt;&gt;"")"),"&lt;&gt;")</f>
        <v>&lt;&gt;</v>
      </c>
      <c r="J665" s="7" t="str">
        <f ca="1">IFERROR(__xludf.DUMMYFUNCTION("IFERROR(TEXT((REGEXEXTRACT($C665, J$4)),""00""), ""&lt;&gt;"")"),"&lt;&gt;")</f>
        <v>&lt;&gt;</v>
      </c>
      <c r="K665" s="7" t="str">
        <f ca="1">IFERROR(__xludf.DUMMYFUNCTION("IFERROR(TEXT((REGEXEXTRACT($C665, K$4)),""00""), ""&lt;&gt;"")"),"&lt;&gt;")</f>
        <v>&lt;&gt;</v>
      </c>
      <c r="L665" s="7" t="str">
        <f ca="1">IFERROR(__xludf.DUMMYFUNCTION("IFERROR(TEXT((REGEXEXTRACT($C665, L$4)),""00""), ""&lt;&gt;"")"),"&lt;&gt;")</f>
        <v>&lt;&gt;</v>
      </c>
      <c r="M665" s="7" t="str">
        <f ca="1">IFERROR(__xludf.DUMMYFUNCTION("IFERROR(TEXT((REGEXEXTRACT($C665, M$4)),""00""), ""&lt;&gt;"")"),"&lt;&gt;")</f>
        <v>&lt;&gt;</v>
      </c>
      <c r="N665" s="7" t="str">
        <f ca="1">IFERROR(__xludf.DUMMYFUNCTION("IFERROR(TEXT((REGEXEXTRACT($C665, N$4)),""00""), ""&lt;&gt;"")"),"&lt;&gt;")</f>
        <v>&lt;&gt;</v>
      </c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x14ac:dyDescent="0.2">
      <c r="A666" s="7"/>
      <c r="B666" s="8" t="str">
        <f ca="1">IFERROR(__xludf.DUMMYFUNCTION("IFERROR(REGEXEXTRACT($A666, B$4), ""&lt;&gt;"")"),"&lt;&gt;")</f>
        <v>&lt;&gt;</v>
      </c>
      <c r="C666" s="7" t="str">
        <f ca="1">IFERROR(__xludf.DUMMYFUNCTION("IFERROR(REGEXEXTRACT($A666, C$4), ""&lt;&gt;"")"),"&lt;&gt;")</f>
        <v>&lt;&gt;</v>
      </c>
      <c r="D666" s="7"/>
      <c r="E666" s="7" t="str">
        <f ca="1">IFERROR(__xludf.DUMMYFUNCTION("IFERROR(REGEXEXTRACT($C666, E$4), ""&lt;&gt;"")"),"&lt;&gt;")</f>
        <v>&lt;&gt;</v>
      </c>
      <c r="F666" s="7" t="str">
        <f ca="1">IFERROR(__xludf.DUMMYFUNCTION("IFERROR(HEX2DEC(REGEXEXTRACT($C666, F$4)), ""&lt;&gt;"")"),"&lt;&gt;")</f>
        <v>&lt;&gt;</v>
      </c>
      <c r="G666" s="7" t="str">
        <f ca="1">IFERROR(__xludf.DUMMYFUNCTION("IFERROR(HEX2DEC(REGEXEXTRACT($C666, G$4)), ""&lt;&gt;"")"),"&lt;&gt;")</f>
        <v>&lt;&gt;</v>
      </c>
      <c r="H666" s="7"/>
      <c r="I666" s="7" t="str">
        <f ca="1">IFERROR(__xludf.DUMMYFUNCTION("IFERROR(TEXT((REGEXEXTRACT($C666, I$4)),""00""), ""&lt;&gt;"")"),"&lt;&gt;")</f>
        <v>&lt;&gt;</v>
      </c>
      <c r="J666" s="7" t="str">
        <f ca="1">IFERROR(__xludf.DUMMYFUNCTION("IFERROR(TEXT((REGEXEXTRACT($C666, J$4)),""00""), ""&lt;&gt;"")"),"&lt;&gt;")</f>
        <v>&lt;&gt;</v>
      </c>
      <c r="K666" s="7" t="str">
        <f ca="1">IFERROR(__xludf.DUMMYFUNCTION("IFERROR(TEXT((REGEXEXTRACT($C666, K$4)),""00""), ""&lt;&gt;"")"),"&lt;&gt;")</f>
        <v>&lt;&gt;</v>
      </c>
      <c r="L666" s="7" t="str">
        <f ca="1">IFERROR(__xludf.DUMMYFUNCTION("IFERROR(TEXT((REGEXEXTRACT($C666, L$4)),""00""), ""&lt;&gt;"")"),"&lt;&gt;")</f>
        <v>&lt;&gt;</v>
      </c>
      <c r="M666" s="7" t="str">
        <f ca="1">IFERROR(__xludf.DUMMYFUNCTION("IFERROR(TEXT((REGEXEXTRACT($C666, M$4)),""00""), ""&lt;&gt;"")"),"&lt;&gt;")</f>
        <v>&lt;&gt;</v>
      </c>
      <c r="N666" s="7" t="str">
        <f ca="1">IFERROR(__xludf.DUMMYFUNCTION("IFERROR(TEXT((REGEXEXTRACT($C666, N$4)),""00""), ""&lt;&gt;"")"),"&lt;&gt;")</f>
        <v>&lt;&gt;</v>
      </c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x14ac:dyDescent="0.2">
      <c r="A667" s="7"/>
      <c r="B667" s="8" t="str">
        <f ca="1">IFERROR(__xludf.DUMMYFUNCTION("IFERROR(REGEXEXTRACT($A667, B$4), ""&lt;&gt;"")"),"&lt;&gt;")</f>
        <v>&lt;&gt;</v>
      </c>
      <c r="C667" s="7" t="str">
        <f ca="1">IFERROR(__xludf.DUMMYFUNCTION("IFERROR(REGEXEXTRACT($A667, C$4), ""&lt;&gt;"")"),"&lt;&gt;")</f>
        <v>&lt;&gt;</v>
      </c>
      <c r="D667" s="7"/>
      <c r="E667" s="7" t="str">
        <f ca="1">IFERROR(__xludf.DUMMYFUNCTION("IFERROR(REGEXEXTRACT($C667, E$4), ""&lt;&gt;"")"),"&lt;&gt;")</f>
        <v>&lt;&gt;</v>
      </c>
      <c r="F667" s="7" t="str">
        <f ca="1">IFERROR(__xludf.DUMMYFUNCTION("IFERROR(HEX2DEC(REGEXEXTRACT($C667, F$4)), ""&lt;&gt;"")"),"&lt;&gt;")</f>
        <v>&lt;&gt;</v>
      </c>
      <c r="G667" s="7" t="str">
        <f ca="1">IFERROR(__xludf.DUMMYFUNCTION("IFERROR(HEX2DEC(REGEXEXTRACT($C667, G$4)), ""&lt;&gt;"")"),"&lt;&gt;")</f>
        <v>&lt;&gt;</v>
      </c>
      <c r="H667" s="7"/>
      <c r="I667" s="7" t="str">
        <f ca="1">IFERROR(__xludf.DUMMYFUNCTION("IFERROR(TEXT((REGEXEXTRACT($C667, I$4)),""00""), ""&lt;&gt;"")"),"&lt;&gt;")</f>
        <v>&lt;&gt;</v>
      </c>
      <c r="J667" s="7" t="str">
        <f ca="1">IFERROR(__xludf.DUMMYFUNCTION("IFERROR(TEXT((REGEXEXTRACT($C667, J$4)),""00""), ""&lt;&gt;"")"),"&lt;&gt;")</f>
        <v>&lt;&gt;</v>
      </c>
      <c r="K667" s="7" t="str">
        <f ca="1">IFERROR(__xludf.DUMMYFUNCTION("IFERROR(TEXT((REGEXEXTRACT($C667, K$4)),""00""), ""&lt;&gt;"")"),"&lt;&gt;")</f>
        <v>&lt;&gt;</v>
      </c>
      <c r="L667" s="7" t="str">
        <f ca="1">IFERROR(__xludf.DUMMYFUNCTION("IFERROR(TEXT((REGEXEXTRACT($C667, L$4)),""00""), ""&lt;&gt;"")"),"&lt;&gt;")</f>
        <v>&lt;&gt;</v>
      </c>
      <c r="M667" s="7" t="str">
        <f ca="1">IFERROR(__xludf.DUMMYFUNCTION("IFERROR(TEXT((REGEXEXTRACT($C667, M$4)),""00""), ""&lt;&gt;"")"),"&lt;&gt;")</f>
        <v>&lt;&gt;</v>
      </c>
      <c r="N667" s="7" t="str">
        <f ca="1">IFERROR(__xludf.DUMMYFUNCTION("IFERROR(TEXT((REGEXEXTRACT($C667, N$4)),""00""), ""&lt;&gt;"")"),"&lt;&gt;")</f>
        <v>&lt;&gt;</v>
      </c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x14ac:dyDescent="0.2">
      <c r="A668" s="7"/>
      <c r="B668" s="8" t="str">
        <f ca="1">IFERROR(__xludf.DUMMYFUNCTION("IFERROR(REGEXEXTRACT($A668, B$4), ""&lt;&gt;"")"),"&lt;&gt;")</f>
        <v>&lt;&gt;</v>
      </c>
      <c r="C668" s="7" t="str">
        <f ca="1">IFERROR(__xludf.DUMMYFUNCTION("IFERROR(REGEXEXTRACT($A668, C$4), ""&lt;&gt;"")"),"&lt;&gt;")</f>
        <v>&lt;&gt;</v>
      </c>
      <c r="D668" s="7"/>
      <c r="E668" s="7" t="str">
        <f ca="1">IFERROR(__xludf.DUMMYFUNCTION("IFERROR(REGEXEXTRACT($C668, E$4), ""&lt;&gt;"")"),"&lt;&gt;")</f>
        <v>&lt;&gt;</v>
      </c>
      <c r="F668" s="7" t="str">
        <f ca="1">IFERROR(__xludf.DUMMYFUNCTION("IFERROR(HEX2DEC(REGEXEXTRACT($C668, F$4)), ""&lt;&gt;"")"),"&lt;&gt;")</f>
        <v>&lt;&gt;</v>
      </c>
      <c r="G668" s="7" t="str">
        <f ca="1">IFERROR(__xludf.DUMMYFUNCTION("IFERROR(HEX2DEC(REGEXEXTRACT($C668, G$4)), ""&lt;&gt;"")"),"&lt;&gt;")</f>
        <v>&lt;&gt;</v>
      </c>
      <c r="H668" s="7"/>
      <c r="I668" s="7" t="str">
        <f ca="1">IFERROR(__xludf.DUMMYFUNCTION("IFERROR(TEXT((REGEXEXTRACT($C668, I$4)),""00""), ""&lt;&gt;"")"),"&lt;&gt;")</f>
        <v>&lt;&gt;</v>
      </c>
      <c r="J668" s="7" t="str">
        <f ca="1">IFERROR(__xludf.DUMMYFUNCTION("IFERROR(TEXT((REGEXEXTRACT($C668, J$4)),""00""), ""&lt;&gt;"")"),"&lt;&gt;")</f>
        <v>&lt;&gt;</v>
      </c>
      <c r="K668" s="7" t="str">
        <f ca="1">IFERROR(__xludf.DUMMYFUNCTION("IFERROR(TEXT((REGEXEXTRACT($C668, K$4)),""00""), ""&lt;&gt;"")"),"&lt;&gt;")</f>
        <v>&lt;&gt;</v>
      </c>
      <c r="L668" s="7" t="str">
        <f ca="1">IFERROR(__xludf.DUMMYFUNCTION("IFERROR(TEXT((REGEXEXTRACT($C668, L$4)),""00""), ""&lt;&gt;"")"),"&lt;&gt;")</f>
        <v>&lt;&gt;</v>
      </c>
      <c r="M668" s="7" t="str">
        <f ca="1">IFERROR(__xludf.DUMMYFUNCTION("IFERROR(TEXT((REGEXEXTRACT($C668, M$4)),""00""), ""&lt;&gt;"")"),"&lt;&gt;")</f>
        <v>&lt;&gt;</v>
      </c>
      <c r="N668" s="7" t="str">
        <f ca="1">IFERROR(__xludf.DUMMYFUNCTION("IFERROR(TEXT((REGEXEXTRACT($C668, N$4)),""00""), ""&lt;&gt;"")"),"&lt;&gt;")</f>
        <v>&lt;&gt;</v>
      </c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x14ac:dyDescent="0.2">
      <c r="A669" s="7"/>
      <c r="B669" s="8" t="str">
        <f ca="1">IFERROR(__xludf.DUMMYFUNCTION("IFERROR(REGEXEXTRACT($A669, B$4), ""&lt;&gt;"")"),"&lt;&gt;")</f>
        <v>&lt;&gt;</v>
      </c>
      <c r="C669" s="7" t="str">
        <f ca="1">IFERROR(__xludf.DUMMYFUNCTION("IFERROR(REGEXEXTRACT($A669, C$4), ""&lt;&gt;"")"),"&lt;&gt;")</f>
        <v>&lt;&gt;</v>
      </c>
      <c r="D669" s="7"/>
      <c r="E669" s="7" t="str">
        <f ca="1">IFERROR(__xludf.DUMMYFUNCTION("IFERROR(REGEXEXTRACT($C669, E$4), ""&lt;&gt;"")"),"&lt;&gt;")</f>
        <v>&lt;&gt;</v>
      </c>
      <c r="F669" s="7" t="str">
        <f ca="1">IFERROR(__xludf.DUMMYFUNCTION("IFERROR(HEX2DEC(REGEXEXTRACT($C669, F$4)), ""&lt;&gt;"")"),"&lt;&gt;")</f>
        <v>&lt;&gt;</v>
      </c>
      <c r="G669" s="7" t="str">
        <f ca="1">IFERROR(__xludf.DUMMYFUNCTION("IFERROR(HEX2DEC(REGEXEXTRACT($C669, G$4)), ""&lt;&gt;"")"),"&lt;&gt;")</f>
        <v>&lt;&gt;</v>
      </c>
      <c r="H669" s="7"/>
      <c r="I669" s="7" t="str">
        <f ca="1">IFERROR(__xludf.DUMMYFUNCTION("IFERROR(TEXT((REGEXEXTRACT($C669, I$4)),""00""), ""&lt;&gt;"")"),"&lt;&gt;")</f>
        <v>&lt;&gt;</v>
      </c>
      <c r="J669" s="7" t="str">
        <f ca="1">IFERROR(__xludf.DUMMYFUNCTION("IFERROR(TEXT((REGEXEXTRACT($C669, J$4)),""00""), ""&lt;&gt;"")"),"&lt;&gt;")</f>
        <v>&lt;&gt;</v>
      </c>
      <c r="K669" s="7" t="str">
        <f ca="1">IFERROR(__xludf.DUMMYFUNCTION("IFERROR(TEXT((REGEXEXTRACT($C669, K$4)),""00""), ""&lt;&gt;"")"),"&lt;&gt;")</f>
        <v>&lt;&gt;</v>
      </c>
      <c r="L669" s="7" t="str">
        <f ca="1">IFERROR(__xludf.DUMMYFUNCTION("IFERROR(TEXT((REGEXEXTRACT($C669, L$4)),""00""), ""&lt;&gt;"")"),"&lt;&gt;")</f>
        <v>&lt;&gt;</v>
      </c>
      <c r="M669" s="7" t="str">
        <f ca="1">IFERROR(__xludf.DUMMYFUNCTION("IFERROR(TEXT((REGEXEXTRACT($C669, M$4)),""00""), ""&lt;&gt;"")"),"&lt;&gt;")</f>
        <v>&lt;&gt;</v>
      </c>
      <c r="N669" s="7" t="str">
        <f ca="1">IFERROR(__xludf.DUMMYFUNCTION("IFERROR(TEXT((REGEXEXTRACT($C669, N$4)),""00""), ""&lt;&gt;"")"),"&lt;&gt;")</f>
        <v>&lt;&gt;</v>
      </c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x14ac:dyDescent="0.2">
      <c r="A670" s="7"/>
      <c r="B670" s="8" t="str">
        <f ca="1">IFERROR(__xludf.DUMMYFUNCTION("IFERROR(REGEXEXTRACT($A670, B$4), ""&lt;&gt;"")"),"&lt;&gt;")</f>
        <v>&lt;&gt;</v>
      </c>
      <c r="C670" s="7" t="str">
        <f ca="1">IFERROR(__xludf.DUMMYFUNCTION("IFERROR(REGEXEXTRACT($A670, C$4), ""&lt;&gt;"")"),"&lt;&gt;")</f>
        <v>&lt;&gt;</v>
      </c>
      <c r="D670" s="7"/>
      <c r="E670" s="7" t="str">
        <f ca="1">IFERROR(__xludf.DUMMYFUNCTION("IFERROR(REGEXEXTRACT($C670, E$4), ""&lt;&gt;"")"),"&lt;&gt;")</f>
        <v>&lt;&gt;</v>
      </c>
      <c r="F670" s="7" t="str">
        <f ca="1">IFERROR(__xludf.DUMMYFUNCTION("IFERROR(HEX2DEC(REGEXEXTRACT($C670, F$4)), ""&lt;&gt;"")"),"&lt;&gt;")</f>
        <v>&lt;&gt;</v>
      </c>
      <c r="G670" s="7" t="str">
        <f ca="1">IFERROR(__xludf.DUMMYFUNCTION("IFERROR(HEX2DEC(REGEXEXTRACT($C670, G$4)), ""&lt;&gt;"")"),"&lt;&gt;")</f>
        <v>&lt;&gt;</v>
      </c>
      <c r="H670" s="7"/>
      <c r="I670" s="7" t="str">
        <f ca="1">IFERROR(__xludf.DUMMYFUNCTION("IFERROR(TEXT((REGEXEXTRACT($C670, I$4)),""00""), ""&lt;&gt;"")"),"&lt;&gt;")</f>
        <v>&lt;&gt;</v>
      </c>
      <c r="J670" s="7" t="str">
        <f ca="1">IFERROR(__xludf.DUMMYFUNCTION("IFERROR(TEXT((REGEXEXTRACT($C670, J$4)),""00""), ""&lt;&gt;"")"),"&lt;&gt;")</f>
        <v>&lt;&gt;</v>
      </c>
      <c r="K670" s="7" t="str">
        <f ca="1">IFERROR(__xludf.DUMMYFUNCTION("IFERROR(TEXT((REGEXEXTRACT($C670, K$4)),""00""), ""&lt;&gt;"")"),"&lt;&gt;")</f>
        <v>&lt;&gt;</v>
      </c>
      <c r="L670" s="7" t="str">
        <f ca="1">IFERROR(__xludf.DUMMYFUNCTION("IFERROR(TEXT((REGEXEXTRACT($C670, L$4)),""00""), ""&lt;&gt;"")"),"&lt;&gt;")</f>
        <v>&lt;&gt;</v>
      </c>
      <c r="M670" s="7" t="str">
        <f ca="1">IFERROR(__xludf.DUMMYFUNCTION("IFERROR(TEXT((REGEXEXTRACT($C670, M$4)),""00""), ""&lt;&gt;"")"),"&lt;&gt;")</f>
        <v>&lt;&gt;</v>
      </c>
      <c r="N670" s="7" t="str">
        <f ca="1">IFERROR(__xludf.DUMMYFUNCTION("IFERROR(TEXT((REGEXEXTRACT($C670, N$4)),""00""), ""&lt;&gt;"")"),"&lt;&gt;")</f>
        <v>&lt;&gt;</v>
      </c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x14ac:dyDescent="0.2">
      <c r="A671" s="7"/>
      <c r="B671" s="8" t="str">
        <f ca="1">IFERROR(__xludf.DUMMYFUNCTION("IFERROR(REGEXEXTRACT($A671, B$4), ""&lt;&gt;"")"),"&lt;&gt;")</f>
        <v>&lt;&gt;</v>
      </c>
      <c r="C671" s="7" t="str">
        <f ca="1">IFERROR(__xludf.DUMMYFUNCTION("IFERROR(REGEXEXTRACT($A671, C$4), ""&lt;&gt;"")"),"&lt;&gt;")</f>
        <v>&lt;&gt;</v>
      </c>
      <c r="D671" s="7"/>
      <c r="E671" s="7" t="str">
        <f ca="1">IFERROR(__xludf.DUMMYFUNCTION("IFERROR(REGEXEXTRACT($C671, E$4), ""&lt;&gt;"")"),"&lt;&gt;")</f>
        <v>&lt;&gt;</v>
      </c>
      <c r="F671" s="7" t="str">
        <f ca="1">IFERROR(__xludf.DUMMYFUNCTION("IFERROR(HEX2DEC(REGEXEXTRACT($C671, F$4)), ""&lt;&gt;"")"),"&lt;&gt;")</f>
        <v>&lt;&gt;</v>
      </c>
      <c r="G671" s="7" t="str">
        <f ca="1">IFERROR(__xludf.DUMMYFUNCTION("IFERROR(HEX2DEC(REGEXEXTRACT($C671, G$4)), ""&lt;&gt;"")"),"&lt;&gt;")</f>
        <v>&lt;&gt;</v>
      </c>
      <c r="H671" s="7"/>
      <c r="I671" s="7" t="str">
        <f ca="1">IFERROR(__xludf.DUMMYFUNCTION("IFERROR(TEXT((REGEXEXTRACT($C671, I$4)),""00""), ""&lt;&gt;"")"),"&lt;&gt;")</f>
        <v>&lt;&gt;</v>
      </c>
      <c r="J671" s="7" t="str">
        <f ca="1">IFERROR(__xludf.DUMMYFUNCTION("IFERROR(TEXT((REGEXEXTRACT($C671, J$4)),""00""), ""&lt;&gt;"")"),"&lt;&gt;")</f>
        <v>&lt;&gt;</v>
      </c>
      <c r="K671" s="7" t="str">
        <f ca="1">IFERROR(__xludf.DUMMYFUNCTION("IFERROR(TEXT((REGEXEXTRACT($C671, K$4)),""00""), ""&lt;&gt;"")"),"&lt;&gt;")</f>
        <v>&lt;&gt;</v>
      </c>
      <c r="L671" s="7" t="str">
        <f ca="1">IFERROR(__xludf.DUMMYFUNCTION("IFERROR(TEXT((REGEXEXTRACT($C671, L$4)),""00""), ""&lt;&gt;"")"),"&lt;&gt;")</f>
        <v>&lt;&gt;</v>
      </c>
      <c r="M671" s="7" t="str">
        <f ca="1">IFERROR(__xludf.DUMMYFUNCTION("IFERROR(TEXT((REGEXEXTRACT($C671, M$4)),""00""), ""&lt;&gt;"")"),"&lt;&gt;")</f>
        <v>&lt;&gt;</v>
      </c>
      <c r="N671" s="7" t="str">
        <f ca="1">IFERROR(__xludf.DUMMYFUNCTION("IFERROR(TEXT((REGEXEXTRACT($C671, N$4)),""00""), ""&lt;&gt;"")"),"&lt;&gt;")</f>
        <v>&lt;&gt;</v>
      </c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x14ac:dyDescent="0.2">
      <c r="A672" s="7"/>
      <c r="B672" s="8" t="str">
        <f ca="1">IFERROR(__xludf.DUMMYFUNCTION("IFERROR(REGEXEXTRACT($A672, B$4), ""&lt;&gt;"")"),"&lt;&gt;")</f>
        <v>&lt;&gt;</v>
      </c>
      <c r="C672" s="7" t="str">
        <f ca="1">IFERROR(__xludf.DUMMYFUNCTION("IFERROR(REGEXEXTRACT($A672, C$4), ""&lt;&gt;"")"),"&lt;&gt;")</f>
        <v>&lt;&gt;</v>
      </c>
      <c r="D672" s="7"/>
      <c r="E672" s="7" t="str">
        <f ca="1">IFERROR(__xludf.DUMMYFUNCTION("IFERROR(REGEXEXTRACT($C672, E$4), ""&lt;&gt;"")"),"&lt;&gt;")</f>
        <v>&lt;&gt;</v>
      </c>
      <c r="F672" s="7" t="str">
        <f ca="1">IFERROR(__xludf.DUMMYFUNCTION("IFERROR(HEX2DEC(REGEXEXTRACT($C672, F$4)), ""&lt;&gt;"")"),"&lt;&gt;")</f>
        <v>&lt;&gt;</v>
      </c>
      <c r="G672" s="7" t="str">
        <f ca="1">IFERROR(__xludf.DUMMYFUNCTION("IFERROR(HEX2DEC(REGEXEXTRACT($C672, G$4)), ""&lt;&gt;"")"),"&lt;&gt;")</f>
        <v>&lt;&gt;</v>
      </c>
      <c r="H672" s="7"/>
      <c r="I672" s="7" t="str">
        <f ca="1">IFERROR(__xludf.DUMMYFUNCTION("IFERROR(TEXT((REGEXEXTRACT($C672, I$4)),""00""), ""&lt;&gt;"")"),"&lt;&gt;")</f>
        <v>&lt;&gt;</v>
      </c>
      <c r="J672" s="7" t="str">
        <f ca="1">IFERROR(__xludf.DUMMYFUNCTION("IFERROR(TEXT((REGEXEXTRACT($C672, J$4)),""00""), ""&lt;&gt;"")"),"&lt;&gt;")</f>
        <v>&lt;&gt;</v>
      </c>
      <c r="K672" s="7" t="str">
        <f ca="1">IFERROR(__xludf.DUMMYFUNCTION("IFERROR(TEXT((REGEXEXTRACT($C672, K$4)),""00""), ""&lt;&gt;"")"),"&lt;&gt;")</f>
        <v>&lt;&gt;</v>
      </c>
      <c r="L672" s="7" t="str">
        <f ca="1">IFERROR(__xludf.DUMMYFUNCTION("IFERROR(TEXT((REGEXEXTRACT($C672, L$4)),""00""), ""&lt;&gt;"")"),"&lt;&gt;")</f>
        <v>&lt;&gt;</v>
      </c>
      <c r="M672" s="7" t="str">
        <f ca="1">IFERROR(__xludf.DUMMYFUNCTION("IFERROR(TEXT((REGEXEXTRACT($C672, M$4)),""00""), ""&lt;&gt;"")"),"&lt;&gt;")</f>
        <v>&lt;&gt;</v>
      </c>
      <c r="N672" s="7" t="str">
        <f ca="1">IFERROR(__xludf.DUMMYFUNCTION("IFERROR(TEXT((REGEXEXTRACT($C672, N$4)),""00""), ""&lt;&gt;"")"),"&lt;&gt;")</f>
        <v>&lt;&gt;</v>
      </c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x14ac:dyDescent="0.2">
      <c r="A673" s="7"/>
      <c r="B673" s="8" t="str">
        <f ca="1">IFERROR(__xludf.DUMMYFUNCTION("IFERROR(REGEXEXTRACT($A673, B$4), ""&lt;&gt;"")"),"&lt;&gt;")</f>
        <v>&lt;&gt;</v>
      </c>
      <c r="C673" s="7" t="str">
        <f ca="1">IFERROR(__xludf.DUMMYFUNCTION("IFERROR(REGEXEXTRACT($A673, C$4), ""&lt;&gt;"")"),"&lt;&gt;")</f>
        <v>&lt;&gt;</v>
      </c>
      <c r="D673" s="7"/>
      <c r="E673" s="7" t="str">
        <f ca="1">IFERROR(__xludf.DUMMYFUNCTION("IFERROR(REGEXEXTRACT($C673, E$4), ""&lt;&gt;"")"),"&lt;&gt;")</f>
        <v>&lt;&gt;</v>
      </c>
      <c r="F673" s="7" t="str">
        <f ca="1">IFERROR(__xludf.DUMMYFUNCTION("IFERROR(HEX2DEC(REGEXEXTRACT($C673, F$4)), ""&lt;&gt;"")"),"&lt;&gt;")</f>
        <v>&lt;&gt;</v>
      </c>
      <c r="G673" s="7" t="str">
        <f ca="1">IFERROR(__xludf.DUMMYFUNCTION("IFERROR(HEX2DEC(REGEXEXTRACT($C673, G$4)), ""&lt;&gt;"")"),"&lt;&gt;")</f>
        <v>&lt;&gt;</v>
      </c>
      <c r="H673" s="7"/>
      <c r="I673" s="7" t="str">
        <f ca="1">IFERROR(__xludf.DUMMYFUNCTION("IFERROR(TEXT((REGEXEXTRACT($C673, I$4)),""00""), ""&lt;&gt;"")"),"&lt;&gt;")</f>
        <v>&lt;&gt;</v>
      </c>
      <c r="J673" s="7" t="str">
        <f ca="1">IFERROR(__xludf.DUMMYFUNCTION("IFERROR(TEXT((REGEXEXTRACT($C673, J$4)),""00""), ""&lt;&gt;"")"),"&lt;&gt;")</f>
        <v>&lt;&gt;</v>
      </c>
      <c r="K673" s="7" t="str">
        <f ca="1">IFERROR(__xludf.DUMMYFUNCTION("IFERROR(TEXT((REGEXEXTRACT($C673, K$4)),""00""), ""&lt;&gt;"")"),"&lt;&gt;")</f>
        <v>&lt;&gt;</v>
      </c>
      <c r="L673" s="7" t="str">
        <f ca="1">IFERROR(__xludf.DUMMYFUNCTION("IFERROR(TEXT((REGEXEXTRACT($C673, L$4)),""00""), ""&lt;&gt;"")"),"&lt;&gt;")</f>
        <v>&lt;&gt;</v>
      </c>
      <c r="M673" s="7" t="str">
        <f ca="1">IFERROR(__xludf.DUMMYFUNCTION("IFERROR(TEXT((REGEXEXTRACT($C673, M$4)),""00""), ""&lt;&gt;"")"),"&lt;&gt;")</f>
        <v>&lt;&gt;</v>
      </c>
      <c r="N673" s="7" t="str">
        <f ca="1">IFERROR(__xludf.DUMMYFUNCTION("IFERROR(TEXT((REGEXEXTRACT($C673, N$4)),""00""), ""&lt;&gt;"")"),"&lt;&gt;")</f>
        <v>&lt;&gt;</v>
      </c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x14ac:dyDescent="0.2">
      <c r="A674" s="7"/>
      <c r="B674" s="8" t="str">
        <f ca="1">IFERROR(__xludf.DUMMYFUNCTION("IFERROR(REGEXEXTRACT($A674, B$4), ""&lt;&gt;"")"),"&lt;&gt;")</f>
        <v>&lt;&gt;</v>
      </c>
      <c r="C674" s="7" t="str">
        <f ca="1">IFERROR(__xludf.DUMMYFUNCTION("IFERROR(REGEXEXTRACT($A674, C$4), ""&lt;&gt;"")"),"&lt;&gt;")</f>
        <v>&lt;&gt;</v>
      </c>
      <c r="D674" s="7"/>
      <c r="E674" s="7" t="str">
        <f ca="1">IFERROR(__xludf.DUMMYFUNCTION("IFERROR(REGEXEXTRACT($C674, E$4), ""&lt;&gt;"")"),"&lt;&gt;")</f>
        <v>&lt;&gt;</v>
      </c>
      <c r="F674" s="7" t="str">
        <f ca="1">IFERROR(__xludf.DUMMYFUNCTION("IFERROR(HEX2DEC(REGEXEXTRACT($C674, F$4)), ""&lt;&gt;"")"),"&lt;&gt;")</f>
        <v>&lt;&gt;</v>
      </c>
      <c r="G674" s="7" t="str">
        <f ca="1">IFERROR(__xludf.DUMMYFUNCTION("IFERROR(HEX2DEC(REGEXEXTRACT($C674, G$4)), ""&lt;&gt;"")"),"&lt;&gt;")</f>
        <v>&lt;&gt;</v>
      </c>
      <c r="H674" s="7"/>
      <c r="I674" s="7" t="str">
        <f ca="1">IFERROR(__xludf.DUMMYFUNCTION("IFERROR(TEXT((REGEXEXTRACT($C674, I$4)),""00""), ""&lt;&gt;"")"),"&lt;&gt;")</f>
        <v>&lt;&gt;</v>
      </c>
      <c r="J674" s="7" t="str">
        <f ca="1">IFERROR(__xludf.DUMMYFUNCTION("IFERROR(TEXT((REGEXEXTRACT($C674, J$4)),""00""), ""&lt;&gt;"")"),"&lt;&gt;")</f>
        <v>&lt;&gt;</v>
      </c>
      <c r="K674" s="7" t="str">
        <f ca="1">IFERROR(__xludf.DUMMYFUNCTION("IFERROR(TEXT((REGEXEXTRACT($C674, K$4)),""00""), ""&lt;&gt;"")"),"&lt;&gt;")</f>
        <v>&lt;&gt;</v>
      </c>
      <c r="L674" s="7" t="str">
        <f ca="1">IFERROR(__xludf.DUMMYFUNCTION("IFERROR(TEXT((REGEXEXTRACT($C674, L$4)),""00""), ""&lt;&gt;"")"),"&lt;&gt;")</f>
        <v>&lt;&gt;</v>
      </c>
      <c r="M674" s="7" t="str">
        <f ca="1">IFERROR(__xludf.DUMMYFUNCTION("IFERROR(TEXT((REGEXEXTRACT($C674, M$4)),""00""), ""&lt;&gt;"")"),"&lt;&gt;")</f>
        <v>&lt;&gt;</v>
      </c>
      <c r="N674" s="7" t="str">
        <f ca="1">IFERROR(__xludf.DUMMYFUNCTION("IFERROR(TEXT((REGEXEXTRACT($C674, N$4)),""00""), ""&lt;&gt;"")"),"&lt;&gt;")</f>
        <v>&lt;&gt;</v>
      </c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x14ac:dyDescent="0.2">
      <c r="A675" s="7"/>
      <c r="B675" s="8" t="str">
        <f ca="1">IFERROR(__xludf.DUMMYFUNCTION("IFERROR(REGEXEXTRACT($A675, B$4), ""&lt;&gt;"")"),"&lt;&gt;")</f>
        <v>&lt;&gt;</v>
      </c>
      <c r="C675" s="7" t="str">
        <f ca="1">IFERROR(__xludf.DUMMYFUNCTION("IFERROR(REGEXEXTRACT($A675, C$4), ""&lt;&gt;"")"),"&lt;&gt;")</f>
        <v>&lt;&gt;</v>
      </c>
      <c r="D675" s="7"/>
      <c r="E675" s="7" t="str">
        <f ca="1">IFERROR(__xludf.DUMMYFUNCTION("IFERROR(REGEXEXTRACT($C675, E$4), ""&lt;&gt;"")"),"&lt;&gt;")</f>
        <v>&lt;&gt;</v>
      </c>
      <c r="F675" s="7" t="str">
        <f ca="1">IFERROR(__xludf.DUMMYFUNCTION("IFERROR(HEX2DEC(REGEXEXTRACT($C675, F$4)), ""&lt;&gt;"")"),"&lt;&gt;")</f>
        <v>&lt;&gt;</v>
      </c>
      <c r="G675" s="7" t="str">
        <f ca="1">IFERROR(__xludf.DUMMYFUNCTION("IFERROR(HEX2DEC(REGEXEXTRACT($C675, G$4)), ""&lt;&gt;"")"),"&lt;&gt;")</f>
        <v>&lt;&gt;</v>
      </c>
      <c r="H675" s="7"/>
      <c r="I675" s="7" t="str">
        <f ca="1">IFERROR(__xludf.DUMMYFUNCTION("IFERROR(TEXT((REGEXEXTRACT($C675, I$4)),""00""), ""&lt;&gt;"")"),"&lt;&gt;")</f>
        <v>&lt;&gt;</v>
      </c>
      <c r="J675" s="7" t="str">
        <f ca="1">IFERROR(__xludf.DUMMYFUNCTION("IFERROR(TEXT((REGEXEXTRACT($C675, J$4)),""00""), ""&lt;&gt;"")"),"&lt;&gt;")</f>
        <v>&lt;&gt;</v>
      </c>
      <c r="K675" s="7" t="str">
        <f ca="1">IFERROR(__xludf.DUMMYFUNCTION("IFERROR(TEXT((REGEXEXTRACT($C675, K$4)),""00""), ""&lt;&gt;"")"),"&lt;&gt;")</f>
        <v>&lt;&gt;</v>
      </c>
      <c r="L675" s="7" t="str">
        <f ca="1">IFERROR(__xludf.DUMMYFUNCTION("IFERROR(TEXT((REGEXEXTRACT($C675, L$4)),""00""), ""&lt;&gt;"")"),"&lt;&gt;")</f>
        <v>&lt;&gt;</v>
      </c>
      <c r="M675" s="7" t="str">
        <f ca="1">IFERROR(__xludf.DUMMYFUNCTION("IFERROR(TEXT((REGEXEXTRACT($C675, M$4)),""00""), ""&lt;&gt;"")"),"&lt;&gt;")</f>
        <v>&lt;&gt;</v>
      </c>
      <c r="N675" s="7" t="str">
        <f ca="1">IFERROR(__xludf.DUMMYFUNCTION("IFERROR(TEXT((REGEXEXTRACT($C675, N$4)),""00""), ""&lt;&gt;"")"),"&lt;&gt;")</f>
        <v>&lt;&gt;</v>
      </c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x14ac:dyDescent="0.2">
      <c r="A676" s="7"/>
      <c r="B676" s="8" t="str">
        <f ca="1">IFERROR(__xludf.DUMMYFUNCTION("IFERROR(REGEXEXTRACT($A676, B$4), ""&lt;&gt;"")"),"&lt;&gt;")</f>
        <v>&lt;&gt;</v>
      </c>
      <c r="C676" s="7" t="str">
        <f ca="1">IFERROR(__xludf.DUMMYFUNCTION("IFERROR(REGEXEXTRACT($A676, C$4), ""&lt;&gt;"")"),"&lt;&gt;")</f>
        <v>&lt;&gt;</v>
      </c>
      <c r="D676" s="7"/>
      <c r="E676" s="7" t="str">
        <f ca="1">IFERROR(__xludf.DUMMYFUNCTION("IFERROR(REGEXEXTRACT($C676, E$4), ""&lt;&gt;"")"),"&lt;&gt;")</f>
        <v>&lt;&gt;</v>
      </c>
      <c r="F676" s="7" t="str">
        <f ca="1">IFERROR(__xludf.DUMMYFUNCTION("IFERROR(HEX2DEC(REGEXEXTRACT($C676, F$4)), ""&lt;&gt;"")"),"&lt;&gt;")</f>
        <v>&lt;&gt;</v>
      </c>
      <c r="G676" s="7" t="str">
        <f ca="1">IFERROR(__xludf.DUMMYFUNCTION("IFERROR(HEX2DEC(REGEXEXTRACT($C676, G$4)), ""&lt;&gt;"")"),"&lt;&gt;")</f>
        <v>&lt;&gt;</v>
      </c>
      <c r="H676" s="7"/>
      <c r="I676" s="7" t="str">
        <f ca="1">IFERROR(__xludf.DUMMYFUNCTION("IFERROR(TEXT((REGEXEXTRACT($C676, I$4)),""00""), ""&lt;&gt;"")"),"&lt;&gt;")</f>
        <v>&lt;&gt;</v>
      </c>
      <c r="J676" s="7" t="str">
        <f ca="1">IFERROR(__xludf.DUMMYFUNCTION("IFERROR(TEXT((REGEXEXTRACT($C676, J$4)),""00""), ""&lt;&gt;"")"),"&lt;&gt;")</f>
        <v>&lt;&gt;</v>
      </c>
      <c r="K676" s="7" t="str">
        <f ca="1">IFERROR(__xludf.DUMMYFUNCTION("IFERROR(TEXT((REGEXEXTRACT($C676, K$4)),""00""), ""&lt;&gt;"")"),"&lt;&gt;")</f>
        <v>&lt;&gt;</v>
      </c>
      <c r="L676" s="7" t="str">
        <f ca="1">IFERROR(__xludf.DUMMYFUNCTION("IFERROR(TEXT((REGEXEXTRACT($C676, L$4)),""00""), ""&lt;&gt;"")"),"&lt;&gt;")</f>
        <v>&lt;&gt;</v>
      </c>
      <c r="M676" s="7" t="str">
        <f ca="1">IFERROR(__xludf.DUMMYFUNCTION("IFERROR(TEXT((REGEXEXTRACT($C676, M$4)),""00""), ""&lt;&gt;"")"),"&lt;&gt;")</f>
        <v>&lt;&gt;</v>
      </c>
      <c r="N676" s="7" t="str">
        <f ca="1">IFERROR(__xludf.DUMMYFUNCTION("IFERROR(TEXT((REGEXEXTRACT($C676, N$4)),""00""), ""&lt;&gt;"")"),"&lt;&gt;")</f>
        <v>&lt;&gt;</v>
      </c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x14ac:dyDescent="0.2">
      <c r="A677" s="7"/>
      <c r="B677" s="8" t="str">
        <f ca="1">IFERROR(__xludf.DUMMYFUNCTION("IFERROR(REGEXEXTRACT($A677, B$4), ""&lt;&gt;"")"),"&lt;&gt;")</f>
        <v>&lt;&gt;</v>
      </c>
      <c r="C677" s="7" t="str">
        <f ca="1">IFERROR(__xludf.DUMMYFUNCTION("IFERROR(REGEXEXTRACT($A677, C$4), ""&lt;&gt;"")"),"&lt;&gt;")</f>
        <v>&lt;&gt;</v>
      </c>
      <c r="D677" s="7"/>
      <c r="E677" s="7" t="str">
        <f ca="1">IFERROR(__xludf.DUMMYFUNCTION("IFERROR(REGEXEXTRACT($C677, E$4), ""&lt;&gt;"")"),"&lt;&gt;")</f>
        <v>&lt;&gt;</v>
      </c>
      <c r="F677" s="7" t="str">
        <f ca="1">IFERROR(__xludf.DUMMYFUNCTION("IFERROR(HEX2DEC(REGEXEXTRACT($C677, F$4)), ""&lt;&gt;"")"),"&lt;&gt;")</f>
        <v>&lt;&gt;</v>
      </c>
      <c r="G677" s="7" t="str">
        <f ca="1">IFERROR(__xludf.DUMMYFUNCTION("IFERROR(HEX2DEC(REGEXEXTRACT($C677, G$4)), ""&lt;&gt;"")"),"&lt;&gt;")</f>
        <v>&lt;&gt;</v>
      </c>
      <c r="H677" s="7"/>
      <c r="I677" s="7" t="str">
        <f ca="1">IFERROR(__xludf.DUMMYFUNCTION("IFERROR(TEXT((REGEXEXTRACT($C677, I$4)),""00""), ""&lt;&gt;"")"),"&lt;&gt;")</f>
        <v>&lt;&gt;</v>
      </c>
      <c r="J677" s="7" t="str">
        <f ca="1">IFERROR(__xludf.DUMMYFUNCTION("IFERROR(TEXT((REGEXEXTRACT($C677, J$4)),""00""), ""&lt;&gt;"")"),"&lt;&gt;")</f>
        <v>&lt;&gt;</v>
      </c>
      <c r="K677" s="7" t="str">
        <f ca="1">IFERROR(__xludf.DUMMYFUNCTION("IFERROR(TEXT((REGEXEXTRACT($C677, K$4)),""00""), ""&lt;&gt;"")"),"&lt;&gt;")</f>
        <v>&lt;&gt;</v>
      </c>
      <c r="L677" s="7" t="str">
        <f ca="1">IFERROR(__xludf.DUMMYFUNCTION("IFERROR(TEXT((REGEXEXTRACT($C677, L$4)),""00""), ""&lt;&gt;"")"),"&lt;&gt;")</f>
        <v>&lt;&gt;</v>
      </c>
      <c r="M677" s="7" t="str">
        <f ca="1">IFERROR(__xludf.DUMMYFUNCTION("IFERROR(TEXT((REGEXEXTRACT($C677, M$4)),""00""), ""&lt;&gt;"")"),"&lt;&gt;")</f>
        <v>&lt;&gt;</v>
      </c>
      <c r="N677" s="7" t="str">
        <f ca="1">IFERROR(__xludf.DUMMYFUNCTION("IFERROR(TEXT((REGEXEXTRACT($C677, N$4)),""00""), ""&lt;&gt;"")"),"&lt;&gt;")</f>
        <v>&lt;&gt;</v>
      </c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x14ac:dyDescent="0.2">
      <c r="A678" s="7"/>
      <c r="B678" s="8" t="str">
        <f ca="1">IFERROR(__xludf.DUMMYFUNCTION("IFERROR(REGEXEXTRACT($A678, B$4), ""&lt;&gt;"")"),"&lt;&gt;")</f>
        <v>&lt;&gt;</v>
      </c>
      <c r="C678" s="7" t="str">
        <f ca="1">IFERROR(__xludf.DUMMYFUNCTION("IFERROR(REGEXEXTRACT($A678, C$4), ""&lt;&gt;"")"),"&lt;&gt;")</f>
        <v>&lt;&gt;</v>
      </c>
      <c r="D678" s="7"/>
      <c r="E678" s="7" t="str">
        <f ca="1">IFERROR(__xludf.DUMMYFUNCTION("IFERROR(REGEXEXTRACT($C678, E$4), ""&lt;&gt;"")"),"&lt;&gt;")</f>
        <v>&lt;&gt;</v>
      </c>
      <c r="F678" s="7" t="str">
        <f ca="1">IFERROR(__xludf.DUMMYFUNCTION("IFERROR(HEX2DEC(REGEXEXTRACT($C678, F$4)), ""&lt;&gt;"")"),"&lt;&gt;")</f>
        <v>&lt;&gt;</v>
      </c>
      <c r="G678" s="7" t="str">
        <f ca="1">IFERROR(__xludf.DUMMYFUNCTION("IFERROR(HEX2DEC(REGEXEXTRACT($C678, G$4)), ""&lt;&gt;"")"),"&lt;&gt;")</f>
        <v>&lt;&gt;</v>
      </c>
      <c r="H678" s="7"/>
      <c r="I678" s="7" t="str">
        <f ca="1">IFERROR(__xludf.DUMMYFUNCTION("IFERROR(TEXT((REGEXEXTRACT($C678, I$4)),""00""), ""&lt;&gt;"")"),"&lt;&gt;")</f>
        <v>&lt;&gt;</v>
      </c>
      <c r="J678" s="7" t="str">
        <f ca="1">IFERROR(__xludf.DUMMYFUNCTION("IFERROR(TEXT((REGEXEXTRACT($C678, J$4)),""00""), ""&lt;&gt;"")"),"&lt;&gt;")</f>
        <v>&lt;&gt;</v>
      </c>
      <c r="K678" s="7" t="str">
        <f ca="1">IFERROR(__xludf.DUMMYFUNCTION("IFERROR(TEXT((REGEXEXTRACT($C678, K$4)),""00""), ""&lt;&gt;"")"),"&lt;&gt;")</f>
        <v>&lt;&gt;</v>
      </c>
      <c r="L678" s="7" t="str">
        <f ca="1">IFERROR(__xludf.DUMMYFUNCTION("IFERROR(TEXT((REGEXEXTRACT($C678, L$4)),""00""), ""&lt;&gt;"")"),"&lt;&gt;")</f>
        <v>&lt;&gt;</v>
      </c>
      <c r="M678" s="7" t="str">
        <f ca="1">IFERROR(__xludf.DUMMYFUNCTION("IFERROR(TEXT((REGEXEXTRACT($C678, M$4)),""00""), ""&lt;&gt;"")"),"&lt;&gt;")</f>
        <v>&lt;&gt;</v>
      </c>
      <c r="N678" s="7" t="str">
        <f ca="1">IFERROR(__xludf.DUMMYFUNCTION("IFERROR(TEXT((REGEXEXTRACT($C678, N$4)),""00""), ""&lt;&gt;"")"),"&lt;&gt;")</f>
        <v>&lt;&gt;</v>
      </c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x14ac:dyDescent="0.2">
      <c r="A679" s="7"/>
      <c r="B679" s="8" t="str">
        <f ca="1">IFERROR(__xludf.DUMMYFUNCTION("IFERROR(REGEXEXTRACT($A679, B$4), ""&lt;&gt;"")"),"&lt;&gt;")</f>
        <v>&lt;&gt;</v>
      </c>
      <c r="C679" s="7" t="str">
        <f ca="1">IFERROR(__xludf.DUMMYFUNCTION("IFERROR(REGEXEXTRACT($A679, C$4), ""&lt;&gt;"")"),"&lt;&gt;")</f>
        <v>&lt;&gt;</v>
      </c>
      <c r="D679" s="7"/>
      <c r="E679" s="7" t="str">
        <f ca="1">IFERROR(__xludf.DUMMYFUNCTION("IFERROR(REGEXEXTRACT($C679, E$4), ""&lt;&gt;"")"),"&lt;&gt;")</f>
        <v>&lt;&gt;</v>
      </c>
      <c r="F679" s="7" t="str">
        <f ca="1">IFERROR(__xludf.DUMMYFUNCTION("IFERROR(HEX2DEC(REGEXEXTRACT($C679, F$4)), ""&lt;&gt;"")"),"&lt;&gt;")</f>
        <v>&lt;&gt;</v>
      </c>
      <c r="G679" s="7" t="str">
        <f ca="1">IFERROR(__xludf.DUMMYFUNCTION("IFERROR(HEX2DEC(REGEXEXTRACT($C679, G$4)), ""&lt;&gt;"")"),"&lt;&gt;")</f>
        <v>&lt;&gt;</v>
      </c>
      <c r="H679" s="7"/>
      <c r="I679" s="7" t="str">
        <f ca="1">IFERROR(__xludf.DUMMYFUNCTION("IFERROR(TEXT((REGEXEXTRACT($C679, I$4)),""00""), ""&lt;&gt;"")"),"&lt;&gt;")</f>
        <v>&lt;&gt;</v>
      </c>
      <c r="J679" s="7" t="str">
        <f ca="1">IFERROR(__xludf.DUMMYFUNCTION("IFERROR(TEXT((REGEXEXTRACT($C679, J$4)),""00""), ""&lt;&gt;"")"),"&lt;&gt;")</f>
        <v>&lt;&gt;</v>
      </c>
      <c r="K679" s="7" t="str">
        <f ca="1">IFERROR(__xludf.DUMMYFUNCTION("IFERROR(TEXT((REGEXEXTRACT($C679, K$4)),""00""), ""&lt;&gt;"")"),"&lt;&gt;")</f>
        <v>&lt;&gt;</v>
      </c>
      <c r="L679" s="7" t="str">
        <f ca="1">IFERROR(__xludf.DUMMYFUNCTION("IFERROR(TEXT((REGEXEXTRACT($C679, L$4)),""00""), ""&lt;&gt;"")"),"&lt;&gt;")</f>
        <v>&lt;&gt;</v>
      </c>
      <c r="M679" s="7" t="str">
        <f ca="1">IFERROR(__xludf.DUMMYFUNCTION("IFERROR(TEXT((REGEXEXTRACT($C679, M$4)),""00""), ""&lt;&gt;"")"),"&lt;&gt;")</f>
        <v>&lt;&gt;</v>
      </c>
      <c r="N679" s="7" t="str">
        <f ca="1">IFERROR(__xludf.DUMMYFUNCTION("IFERROR(TEXT((REGEXEXTRACT($C679, N$4)),""00""), ""&lt;&gt;"")"),"&lt;&gt;")</f>
        <v>&lt;&gt;</v>
      </c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x14ac:dyDescent="0.2">
      <c r="A680" s="7"/>
      <c r="B680" s="8" t="str">
        <f ca="1">IFERROR(__xludf.DUMMYFUNCTION("IFERROR(REGEXEXTRACT($A680, B$4), ""&lt;&gt;"")"),"&lt;&gt;")</f>
        <v>&lt;&gt;</v>
      </c>
      <c r="C680" s="7" t="str">
        <f ca="1">IFERROR(__xludf.DUMMYFUNCTION("IFERROR(REGEXEXTRACT($A680, C$4), ""&lt;&gt;"")"),"&lt;&gt;")</f>
        <v>&lt;&gt;</v>
      </c>
      <c r="D680" s="7"/>
      <c r="E680" s="7" t="str">
        <f ca="1">IFERROR(__xludf.DUMMYFUNCTION("IFERROR(REGEXEXTRACT($C680, E$4), ""&lt;&gt;"")"),"&lt;&gt;")</f>
        <v>&lt;&gt;</v>
      </c>
      <c r="F680" s="7" t="str">
        <f ca="1">IFERROR(__xludf.DUMMYFUNCTION("IFERROR(HEX2DEC(REGEXEXTRACT($C680, F$4)), ""&lt;&gt;"")"),"&lt;&gt;")</f>
        <v>&lt;&gt;</v>
      </c>
      <c r="G680" s="7" t="str">
        <f ca="1">IFERROR(__xludf.DUMMYFUNCTION("IFERROR(HEX2DEC(REGEXEXTRACT($C680, G$4)), ""&lt;&gt;"")"),"&lt;&gt;")</f>
        <v>&lt;&gt;</v>
      </c>
      <c r="H680" s="7"/>
      <c r="I680" s="7" t="str">
        <f ca="1">IFERROR(__xludf.DUMMYFUNCTION("IFERROR(TEXT((REGEXEXTRACT($C680, I$4)),""00""), ""&lt;&gt;"")"),"&lt;&gt;")</f>
        <v>&lt;&gt;</v>
      </c>
      <c r="J680" s="7" t="str">
        <f ca="1">IFERROR(__xludf.DUMMYFUNCTION("IFERROR(TEXT((REGEXEXTRACT($C680, J$4)),""00""), ""&lt;&gt;"")"),"&lt;&gt;")</f>
        <v>&lt;&gt;</v>
      </c>
      <c r="K680" s="7" t="str">
        <f ca="1">IFERROR(__xludf.DUMMYFUNCTION("IFERROR(TEXT((REGEXEXTRACT($C680, K$4)),""00""), ""&lt;&gt;"")"),"&lt;&gt;")</f>
        <v>&lt;&gt;</v>
      </c>
      <c r="L680" s="7" t="str">
        <f ca="1">IFERROR(__xludf.DUMMYFUNCTION("IFERROR(TEXT((REGEXEXTRACT($C680, L$4)),""00""), ""&lt;&gt;"")"),"&lt;&gt;")</f>
        <v>&lt;&gt;</v>
      </c>
      <c r="M680" s="7" t="str">
        <f ca="1">IFERROR(__xludf.DUMMYFUNCTION("IFERROR(TEXT((REGEXEXTRACT($C680, M$4)),""00""), ""&lt;&gt;"")"),"&lt;&gt;")</f>
        <v>&lt;&gt;</v>
      </c>
      <c r="N680" s="7" t="str">
        <f ca="1">IFERROR(__xludf.DUMMYFUNCTION("IFERROR(TEXT((REGEXEXTRACT($C680, N$4)),""00""), ""&lt;&gt;"")"),"&lt;&gt;")</f>
        <v>&lt;&gt;</v>
      </c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x14ac:dyDescent="0.2">
      <c r="A681" s="7"/>
      <c r="B681" s="8" t="str">
        <f ca="1">IFERROR(__xludf.DUMMYFUNCTION("IFERROR(REGEXEXTRACT($A681, B$4), ""&lt;&gt;"")"),"&lt;&gt;")</f>
        <v>&lt;&gt;</v>
      </c>
      <c r="C681" s="7" t="str">
        <f ca="1">IFERROR(__xludf.DUMMYFUNCTION("IFERROR(REGEXEXTRACT($A681, C$4), ""&lt;&gt;"")"),"&lt;&gt;")</f>
        <v>&lt;&gt;</v>
      </c>
      <c r="D681" s="7"/>
      <c r="E681" s="7" t="str">
        <f ca="1">IFERROR(__xludf.DUMMYFUNCTION("IFERROR(REGEXEXTRACT($C681, E$4), ""&lt;&gt;"")"),"&lt;&gt;")</f>
        <v>&lt;&gt;</v>
      </c>
      <c r="F681" s="7" t="str">
        <f ca="1">IFERROR(__xludf.DUMMYFUNCTION("IFERROR(HEX2DEC(REGEXEXTRACT($C681, F$4)), ""&lt;&gt;"")"),"&lt;&gt;")</f>
        <v>&lt;&gt;</v>
      </c>
      <c r="G681" s="7" t="str">
        <f ca="1">IFERROR(__xludf.DUMMYFUNCTION("IFERROR(HEX2DEC(REGEXEXTRACT($C681, G$4)), ""&lt;&gt;"")"),"&lt;&gt;")</f>
        <v>&lt;&gt;</v>
      </c>
      <c r="H681" s="7"/>
      <c r="I681" s="7" t="str">
        <f ca="1">IFERROR(__xludf.DUMMYFUNCTION("IFERROR(TEXT((REGEXEXTRACT($C681, I$4)),""00""), ""&lt;&gt;"")"),"&lt;&gt;")</f>
        <v>&lt;&gt;</v>
      </c>
      <c r="J681" s="7" t="str">
        <f ca="1">IFERROR(__xludf.DUMMYFUNCTION("IFERROR(TEXT((REGEXEXTRACT($C681, J$4)),""00""), ""&lt;&gt;"")"),"&lt;&gt;")</f>
        <v>&lt;&gt;</v>
      </c>
      <c r="K681" s="7" t="str">
        <f ca="1">IFERROR(__xludf.DUMMYFUNCTION("IFERROR(TEXT((REGEXEXTRACT($C681, K$4)),""00""), ""&lt;&gt;"")"),"&lt;&gt;")</f>
        <v>&lt;&gt;</v>
      </c>
      <c r="L681" s="7" t="str">
        <f ca="1">IFERROR(__xludf.DUMMYFUNCTION("IFERROR(TEXT((REGEXEXTRACT($C681, L$4)),""00""), ""&lt;&gt;"")"),"&lt;&gt;")</f>
        <v>&lt;&gt;</v>
      </c>
      <c r="M681" s="7" t="str">
        <f ca="1">IFERROR(__xludf.DUMMYFUNCTION("IFERROR(TEXT((REGEXEXTRACT($C681, M$4)),""00""), ""&lt;&gt;"")"),"&lt;&gt;")</f>
        <v>&lt;&gt;</v>
      </c>
      <c r="N681" s="7" t="str">
        <f ca="1">IFERROR(__xludf.DUMMYFUNCTION("IFERROR(TEXT((REGEXEXTRACT($C681, N$4)),""00""), ""&lt;&gt;"")"),"&lt;&gt;")</f>
        <v>&lt;&gt;</v>
      </c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x14ac:dyDescent="0.2">
      <c r="A682" s="7"/>
      <c r="B682" s="8" t="str">
        <f ca="1">IFERROR(__xludf.DUMMYFUNCTION("IFERROR(REGEXEXTRACT($A682, B$4), ""&lt;&gt;"")"),"&lt;&gt;")</f>
        <v>&lt;&gt;</v>
      </c>
      <c r="C682" s="7" t="str">
        <f ca="1">IFERROR(__xludf.DUMMYFUNCTION("IFERROR(REGEXEXTRACT($A682, C$4), ""&lt;&gt;"")"),"&lt;&gt;")</f>
        <v>&lt;&gt;</v>
      </c>
      <c r="D682" s="7"/>
      <c r="E682" s="7" t="str">
        <f ca="1">IFERROR(__xludf.DUMMYFUNCTION("IFERROR(REGEXEXTRACT($C682, E$4), ""&lt;&gt;"")"),"&lt;&gt;")</f>
        <v>&lt;&gt;</v>
      </c>
      <c r="F682" s="7" t="str">
        <f ca="1">IFERROR(__xludf.DUMMYFUNCTION("IFERROR(HEX2DEC(REGEXEXTRACT($C682, F$4)), ""&lt;&gt;"")"),"&lt;&gt;")</f>
        <v>&lt;&gt;</v>
      </c>
      <c r="G682" s="7" t="str">
        <f ca="1">IFERROR(__xludf.DUMMYFUNCTION("IFERROR(HEX2DEC(REGEXEXTRACT($C682, G$4)), ""&lt;&gt;"")"),"&lt;&gt;")</f>
        <v>&lt;&gt;</v>
      </c>
      <c r="H682" s="7"/>
      <c r="I682" s="7" t="str">
        <f ca="1">IFERROR(__xludf.DUMMYFUNCTION("IFERROR(TEXT((REGEXEXTRACT($C682, I$4)),""00""), ""&lt;&gt;"")"),"&lt;&gt;")</f>
        <v>&lt;&gt;</v>
      </c>
      <c r="J682" s="7" t="str">
        <f ca="1">IFERROR(__xludf.DUMMYFUNCTION("IFERROR(TEXT((REGEXEXTRACT($C682, J$4)),""00""), ""&lt;&gt;"")"),"&lt;&gt;")</f>
        <v>&lt;&gt;</v>
      </c>
      <c r="K682" s="7" t="str">
        <f ca="1">IFERROR(__xludf.DUMMYFUNCTION("IFERROR(TEXT((REGEXEXTRACT($C682, K$4)),""00""), ""&lt;&gt;"")"),"&lt;&gt;")</f>
        <v>&lt;&gt;</v>
      </c>
      <c r="L682" s="7" t="str">
        <f ca="1">IFERROR(__xludf.DUMMYFUNCTION("IFERROR(TEXT((REGEXEXTRACT($C682, L$4)),""00""), ""&lt;&gt;"")"),"&lt;&gt;")</f>
        <v>&lt;&gt;</v>
      </c>
      <c r="M682" s="7" t="str">
        <f ca="1">IFERROR(__xludf.DUMMYFUNCTION("IFERROR(TEXT((REGEXEXTRACT($C682, M$4)),""00""), ""&lt;&gt;"")"),"&lt;&gt;")</f>
        <v>&lt;&gt;</v>
      </c>
      <c r="N682" s="7" t="str">
        <f ca="1">IFERROR(__xludf.DUMMYFUNCTION("IFERROR(TEXT((REGEXEXTRACT($C682, N$4)),""00""), ""&lt;&gt;"")"),"&lt;&gt;")</f>
        <v>&lt;&gt;</v>
      </c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x14ac:dyDescent="0.2">
      <c r="A683" s="7"/>
      <c r="B683" s="8" t="str">
        <f ca="1">IFERROR(__xludf.DUMMYFUNCTION("IFERROR(REGEXEXTRACT($A683, B$4), ""&lt;&gt;"")"),"&lt;&gt;")</f>
        <v>&lt;&gt;</v>
      </c>
      <c r="C683" s="7" t="str">
        <f ca="1">IFERROR(__xludf.DUMMYFUNCTION("IFERROR(REGEXEXTRACT($A683, C$4), ""&lt;&gt;"")"),"&lt;&gt;")</f>
        <v>&lt;&gt;</v>
      </c>
      <c r="D683" s="7"/>
      <c r="E683" s="7" t="str">
        <f ca="1">IFERROR(__xludf.DUMMYFUNCTION("IFERROR(REGEXEXTRACT($C683, E$4), ""&lt;&gt;"")"),"&lt;&gt;")</f>
        <v>&lt;&gt;</v>
      </c>
      <c r="F683" s="7" t="str">
        <f ca="1">IFERROR(__xludf.DUMMYFUNCTION("IFERROR(HEX2DEC(REGEXEXTRACT($C683, F$4)), ""&lt;&gt;"")"),"&lt;&gt;")</f>
        <v>&lt;&gt;</v>
      </c>
      <c r="G683" s="7" t="str">
        <f ca="1">IFERROR(__xludf.DUMMYFUNCTION("IFERROR(HEX2DEC(REGEXEXTRACT($C683, G$4)), ""&lt;&gt;"")"),"&lt;&gt;")</f>
        <v>&lt;&gt;</v>
      </c>
      <c r="H683" s="7"/>
      <c r="I683" s="7" t="str">
        <f ca="1">IFERROR(__xludf.DUMMYFUNCTION("IFERROR(TEXT((REGEXEXTRACT($C683, I$4)),""00""), ""&lt;&gt;"")"),"&lt;&gt;")</f>
        <v>&lt;&gt;</v>
      </c>
      <c r="J683" s="7" t="str">
        <f ca="1">IFERROR(__xludf.DUMMYFUNCTION("IFERROR(TEXT((REGEXEXTRACT($C683, J$4)),""00""), ""&lt;&gt;"")"),"&lt;&gt;")</f>
        <v>&lt;&gt;</v>
      </c>
      <c r="K683" s="7" t="str">
        <f ca="1">IFERROR(__xludf.DUMMYFUNCTION("IFERROR(TEXT((REGEXEXTRACT($C683, K$4)),""00""), ""&lt;&gt;"")"),"&lt;&gt;")</f>
        <v>&lt;&gt;</v>
      </c>
      <c r="L683" s="7" t="str">
        <f ca="1">IFERROR(__xludf.DUMMYFUNCTION("IFERROR(TEXT((REGEXEXTRACT($C683, L$4)),""00""), ""&lt;&gt;"")"),"&lt;&gt;")</f>
        <v>&lt;&gt;</v>
      </c>
      <c r="M683" s="7" t="str">
        <f ca="1">IFERROR(__xludf.DUMMYFUNCTION("IFERROR(TEXT((REGEXEXTRACT($C683, M$4)),""00""), ""&lt;&gt;"")"),"&lt;&gt;")</f>
        <v>&lt;&gt;</v>
      </c>
      <c r="N683" s="7" t="str">
        <f ca="1">IFERROR(__xludf.DUMMYFUNCTION("IFERROR(TEXT((REGEXEXTRACT($C683, N$4)),""00""), ""&lt;&gt;"")"),"&lt;&gt;")</f>
        <v>&lt;&gt;</v>
      </c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x14ac:dyDescent="0.2">
      <c r="A684" s="7"/>
      <c r="B684" s="8" t="str">
        <f ca="1">IFERROR(__xludf.DUMMYFUNCTION("IFERROR(REGEXEXTRACT($A684, B$4), ""&lt;&gt;"")"),"&lt;&gt;")</f>
        <v>&lt;&gt;</v>
      </c>
      <c r="C684" s="7" t="str">
        <f ca="1">IFERROR(__xludf.DUMMYFUNCTION("IFERROR(REGEXEXTRACT($A684, C$4), ""&lt;&gt;"")"),"&lt;&gt;")</f>
        <v>&lt;&gt;</v>
      </c>
      <c r="D684" s="7"/>
      <c r="E684" s="7" t="str">
        <f ca="1">IFERROR(__xludf.DUMMYFUNCTION("IFERROR(REGEXEXTRACT($C684, E$4), ""&lt;&gt;"")"),"&lt;&gt;")</f>
        <v>&lt;&gt;</v>
      </c>
      <c r="F684" s="7" t="str">
        <f ca="1">IFERROR(__xludf.DUMMYFUNCTION("IFERROR(HEX2DEC(REGEXEXTRACT($C684, F$4)), ""&lt;&gt;"")"),"&lt;&gt;")</f>
        <v>&lt;&gt;</v>
      </c>
      <c r="G684" s="7" t="str">
        <f ca="1">IFERROR(__xludf.DUMMYFUNCTION("IFERROR(HEX2DEC(REGEXEXTRACT($C684, G$4)), ""&lt;&gt;"")"),"&lt;&gt;")</f>
        <v>&lt;&gt;</v>
      </c>
      <c r="H684" s="7"/>
      <c r="I684" s="7" t="str">
        <f ca="1">IFERROR(__xludf.DUMMYFUNCTION("IFERROR(TEXT((REGEXEXTRACT($C684, I$4)),""00""), ""&lt;&gt;"")"),"&lt;&gt;")</f>
        <v>&lt;&gt;</v>
      </c>
      <c r="J684" s="7" t="str">
        <f ca="1">IFERROR(__xludf.DUMMYFUNCTION("IFERROR(TEXT((REGEXEXTRACT($C684, J$4)),""00""), ""&lt;&gt;"")"),"&lt;&gt;")</f>
        <v>&lt;&gt;</v>
      </c>
      <c r="K684" s="7" t="str">
        <f ca="1">IFERROR(__xludf.DUMMYFUNCTION("IFERROR(TEXT((REGEXEXTRACT($C684, K$4)),""00""), ""&lt;&gt;"")"),"&lt;&gt;")</f>
        <v>&lt;&gt;</v>
      </c>
      <c r="L684" s="7" t="str">
        <f ca="1">IFERROR(__xludf.DUMMYFUNCTION("IFERROR(TEXT((REGEXEXTRACT($C684, L$4)),""00""), ""&lt;&gt;"")"),"&lt;&gt;")</f>
        <v>&lt;&gt;</v>
      </c>
      <c r="M684" s="7" t="str">
        <f ca="1">IFERROR(__xludf.DUMMYFUNCTION("IFERROR(TEXT((REGEXEXTRACT($C684, M$4)),""00""), ""&lt;&gt;"")"),"&lt;&gt;")</f>
        <v>&lt;&gt;</v>
      </c>
      <c r="N684" s="7" t="str">
        <f ca="1">IFERROR(__xludf.DUMMYFUNCTION("IFERROR(TEXT((REGEXEXTRACT($C684, N$4)),""00""), ""&lt;&gt;"")"),"&lt;&gt;")</f>
        <v>&lt;&gt;</v>
      </c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x14ac:dyDescent="0.2">
      <c r="A685" s="7"/>
      <c r="B685" s="8" t="str">
        <f ca="1">IFERROR(__xludf.DUMMYFUNCTION("IFERROR(REGEXEXTRACT($A685, B$4), ""&lt;&gt;"")"),"&lt;&gt;")</f>
        <v>&lt;&gt;</v>
      </c>
      <c r="C685" s="7" t="str">
        <f ca="1">IFERROR(__xludf.DUMMYFUNCTION("IFERROR(REGEXEXTRACT($A685, C$4), ""&lt;&gt;"")"),"&lt;&gt;")</f>
        <v>&lt;&gt;</v>
      </c>
      <c r="D685" s="7"/>
      <c r="E685" s="7" t="str">
        <f ca="1">IFERROR(__xludf.DUMMYFUNCTION("IFERROR(REGEXEXTRACT($C685, E$4), ""&lt;&gt;"")"),"&lt;&gt;")</f>
        <v>&lt;&gt;</v>
      </c>
      <c r="F685" s="7" t="str">
        <f ca="1">IFERROR(__xludf.DUMMYFUNCTION("IFERROR(HEX2DEC(REGEXEXTRACT($C685, F$4)), ""&lt;&gt;"")"),"&lt;&gt;")</f>
        <v>&lt;&gt;</v>
      </c>
      <c r="G685" s="7" t="str">
        <f ca="1">IFERROR(__xludf.DUMMYFUNCTION("IFERROR(HEX2DEC(REGEXEXTRACT($C685, G$4)), ""&lt;&gt;"")"),"&lt;&gt;")</f>
        <v>&lt;&gt;</v>
      </c>
      <c r="H685" s="7"/>
      <c r="I685" s="7" t="str">
        <f ca="1">IFERROR(__xludf.DUMMYFUNCTION("IFERROR(TEXT((REGEXEXTRACT($C685, I$4)),""00""), ""&lt;&gt;"")"),"&lt;&gt;")</f>
        <v>&lt;&gt;</v>
      </c>
      <c r="J685" s="7" t="str">
        <f ca="1">IFERROR(__xludf.DUMMYFUNCTION("IFERROR(TEXT((REGEXEXTRACT($C685, J$4)),""00""), ""&lt;&gt;"")"),"&lt;&gt;")</f>
        <v>&lt;&gt;</v>
      </c>
      <c r="K685" s="7" t="str">
        <f ca="1">IFERROR(__xludf.DUMMYFUNCTION("IFERROR(TEXT((REGEXEXTRACT($C685, K$4)),""00""), ""&lt;&gt;"")"),"&lt;&gt;")</f>
        <v>&lt;&gt;</v>
      </c>
      <c r="L685" s="7" t="str">
        <f ca="1">IFERROR(__xludf.DUMMYFUNCTION("IFERROR(TEXT((REGEXEXTRACT($C685, L$4)),""00""), ""&lt;&gt;"")"),"&lt;&gt;")</f>
        <v>&lt;&gt;</v>
      </c>
      <c r="M685" s="7" t="str">
        <f ca="1">IFERROR(__xludf.DUMMYFUNCTION("IFERROR(TEXT((REGEXEXTRACT($C685, M$4)),""00""), ""&lt;&gt;"")"),"&lt;&gt;")</f>
        <v>&lt;&gt;</v>
      </c>
      <c r="N685" s="7" t="str">
        <f ca="1">IFERROR(__xludf.DUMMYFUNCTION("IFERROR(TEXT((REGEXEXTRACT($C685, N$4)),""00""), ""&lt;&gt;"")"),"&lt;&gt;")</f>
        <v>&lt;&gt;</v>
      </c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x14ac:dyDescent="0.2">
      <c r="A686" s="7"/>
      <c r="B686" s="8" t="str">
        <f ca="1">IFERROR(__xludf.DUMMYFUNCTION("IFERROR(REGEXEXTRACT($A686, B$4), ""&lt;&gt;"")"),"&lt;&gt;")</f>
        <v>&lt;&gt;</v>
      </c>
      <c r="C686" s="7" t="str">
        <f ca="1">IFERROR(__xludf.DUMMYFUNCTION("IFERROR(REGEXEXTRACT($A686, C$4), ""&lt;&gt;"")"),"&lt;&gt;")</f>
        <v>&lt;&gt;</v>
      </c>
      <c r="D686" s="7"/>
      <c r="E686" s="7" t="str">
        <f ca="1">IFERROR(__xludf.DUMMYFUNCTION("IFERROR(REGEXEXTRACT($C686, E$4), ""&lt;&gt;"")"),"&lt;&gt;")</f>
        <v>&lt;&gt;</v>
      </c>
      <c r="F686" s="7" t="str">
        <f ca="1">IFERROR(__xludf.DUMMYFUNCTION("IFERROR(HEX2DEC(REGEXEXTRACT($C686, F$4)), ""&lt;&gt;"")"),"&lt;&gt;")</f>
        <v>&lt;&gt;</v>
      </c>
      <c r="G686" s="7" t="str">
        <f ca="1">IFERROR(__xludf.DUMMYFUNCTION("IFERROR(HEX2DEC(REGEXEXTRACT($C686, G$4)), ""&lt;&gt;"")"),"&lt;&gt;")</f>
        <v>&lt;&gt;</v>
      </c>
      <c r="H686" s="7"/>
      <c r="I686" s="7" t="str">
        <f ca="1">IFERROR(__xludf.DUMMYFUNCTION("IFERROR(TEXT((REGEXEXTRACT($C686, I$4)),""00""), ""&lt;&gt;"")"),"&lt;&gt;")</f>
        <v>&lt;&gt;</v>
      </c>
      <c r="J686" s="7" t="str">
        <f ca="1">IFERROR(__xludf.DUMMYFUNCTION("IFERROR(TEXT((REGEXEXTRACT($C686, J$4)),""00""), ""&lt;&gt;"")"),"&lt;&gt;")</f>
        <v>&lt;&gt;</v>
      </c>
      <c r="K686" s="7" t="str">
        <f ca="1">IFERROR(__xludf.DUMMYFUNCTION("IFERROR(TEXT((REGEXEXTRACT($C686, K$4)),""00""), ""&lt;&gt;"")"),"&lt;&gt;")</f>
        <v>&lt;&gt;</v>
      </c>
      <c r="L686" s="7" t="str">
        <f ca="1">IFERROR(__xludf.DUMMYFUNCTION("IFERROR(TEXT((REGEXEXTRACT($C686, L$4)),""00""), ""&lt;&gt;"")"),"&lt;&gt;")</f>
        <v>&lt;&gt;</v>
      </c>
      <c r="M686" s="7" t="str">
        <f ca="1">IFERROR(__xludf.DUMMYFUNCTION("IFERROR(TEXT((REGEXEXTRACT($C686, M$4)),""00""), ""&lt;&gt;"")"),"&lt;&gt;")</f>
        <v>&lt;&gt;</v>
      </c>
      <c r="N686" s="7" t="str">
        <f ca="1">IFERROR(__xludf.DUMMYFUNCTION("IFERROR(TEXT((REGEXEXTRACT($C686, N$4)),""00""), ""&lt;&gt;"")"),"&lt;&gt;")</f>
        <v>&lt;&gt;</v>
      </c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x14ac:dyDescent="0.2">
      <c r="A687" s="7"/>
      <c r="B687" s="8" t="str">
        <f ca="1">IFERROR(__xludf.DUMMYFUNCTION("IFERROR(REGEXEXTRACT($A687, B$4), ""&lt;&gt;"")"),"&lt;&gt;")</f>
        <v>&lt;&gt;</v>
      </c>
      <c r="C687" s="7" t="str">
        <f ca="1">IFERROR(__xludf.DUMMYFUNCTION("IFERROR(REGEXEXTRACT($A687, C$4), ""&lt;&gt;"")"),"&lt;&gt;")</f>
        <v>&lt;&gt;</v>
      </c>
      <c r="D687" s="7"/>
      <c r="E687" s="7" t="str">
        <f ca="1">IFERROR(__xludf.DUMMYFUNCTION("IFERROR(REGEXEXTRACT($C687, E$4), ""&lt;&gt;"")"),"&lt;&gt;")</f>
        <v>&lt;&gt;</v>
      </c>
      <c r="F687" s="7" t="str">
        <f ca="1">IFERROR(__xludf.DUMMYFUNCTION("IFERROR(HEX2DEC(REGEXEXTRACT($C687, F$4)), ""&lt;&gt;"")"),"&lt;&gt;")</f>
        <v>&lt;&gt;</v>
      </c>
      <c r="G687" s="7" t="str">
        <f ca="1">IFERROR(__xludf.DUMMYFUNCTION("IFERROR(HEX2DEC(REGEXEXTRACT($C687, G$4)), ""&lt;&gt;"")"),"&lt;&gt;")</f>
        <v>&lt;&gt;</v>
      </c>
      <c r="H687" s="7"/>
      <c r="I687" s="7" t="str">
        <f ca="1">IFERROR(__xludf.DUMMYFUNCTION("IFERROR(TEXT((REGEXEXTRACT($C687, I$4)),""00""), ""&lt;&gt;"")"),"&lt;&gt;")</f>
        <v>&lt;&gt;</v>
      </c>
      <c r="J687" s="7" t="str">
        <f ca="1">IFERROR(__xludf.DUMMYFUNCTION("IFERROR(TEXT((REGEXEXTRACT($C687, J$4)),""00""), ""&lt;&gt;"")"),"&lt;&gt;")</f>
        <v>&lt;&gt;</v>
      </c>
      <c r="K687" s="7" t="str">
        <f ca="1">IFERROR(__xludf.DUMMYFUNCTION("IFERROR(TEXT((REGEXEXTRACT($C687, K$4)),""00""), ""&lt;&gt;"")"),"&lt;&gt;")</f>
        <v>&lt;&gt;</v>
      </c>
      <c r="L687" s="7" t="str">
        <f ca="1">IFERROR(__xludf.DUMMYFUNCTION("IFERROR(TEXT((REGEXEXTRACT($C687, L$4)),""00""), ""&lt;&gt;"")"),"&lt;&gt;")</f>
        <v>&lt;&gt;</v>
      </c>
      <c r="M687" s="7" t="str">
        <f ca="1">IFERROR(__xludf.DUMMYFUNCTION("IFERROR(TEXT((REGEXEXTRACT($C687, M$4)),""00""), ""&lt;&gt;"")"),"&lt;&gt;")</f>
        <v>&lt;&gt;</v>
      </c>
      <c r="N687" s="7" t="str">
        <f ca="1">IFERROR(__xludf.DUMMYFUNCTION("IFERROR(TEXT((REGEXEXTRACT($C687, N$4)),""00""), ""&lt;&gt;"")"),"&lt;&gt;")</f>
        <v>&lt;&gt;</v>
      </c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x14ac:dyDescent="0.2">
      <c r="A688" s="7"/>
      <c r="B688" s="8" t="str">
        <f ca="1">IFERROR(__xludf.DUMMYFUNCTION("IFERROR(REGEXEXTRACT($A688, B$4), ""&lt;&gt;"")"),"&lt;&gt;")</f>
        <v>&lt;&gt;</v>
      </c>
      <c r="C688" s="7" t="str">
        <f ca="1">IFERROR(__xludf.DUMMYFUNCTION("IFERROR(REGEXEXTRACT($A688, C$4), ""&lt;&gt;"")"),"&lt;&gt;")</f>
        <v>&lt;&gt;</v>
      </c>
      <c r="D688" s="7"/>
      <c r="E688" s="7" t="str">
        <f ca="1">IFERROR(__xludf.DUMMYFUNCTION("IFERROR(REGEXEXTRACT($C688, E$4), ""&lt;&gt;"")"),"&lt;&gt;")</f>
        <v>&lt;&gt;</v>
      </c>
      <c r="F688" s="7" t="str">
        <f ca="1">IFERROR(__xludf.DUMMYFUNCTION("IFERROR(HEX2DEC(REGEXEXTRACT($C688, F$4)), ""&lt;&gt;"")"),"&lt;&gt;")</f>
        <v>&lt;&gt;</v>
      </c>
      <c r="G688" s="7" t="str">
        <f ca="1">IFERROR(__xludf.DUMMYFUNCTION("IFERROR(HEX2DEC(REGEXEXTRACT($C688, G$4)), ""&lt;&gt;"")"),"&lt;&gt;")</f>
        <v>&lt;&gt;</v>
      </c>
      <c r="H688" s="7"/>
      <c r="I688" s="7" t="str">
        <f ca="1">IFERROR(__xludf.DUMMYFUNCTION("IFERROR(TEXT((REGEXEXTRACT($C688, I$4)),""00""), ""&lt;&gt;"")"),"&lt;&gt;")</f>
        <v>&lt;&gt;</v>
      </c>
      <c r="J688" s="7" t="str">
        <f ca="1">IFERROR(__xludf.DUMMYFUNCTION("IFERROR(TEXT((REGEXEXTRACT($C688, J$4)),""00""), ""&lt;&gt;"")"),"&lt;&gt;")</f>
        <v>&lt;&gt;</v>
      </c>
      <c r="K688" s="7" t="str">
        <f ca="1">IFERROR(__xludf.DUMMYFUNCTION("IFERROR(TEXT((REGEXEXTRACT($C688, K$4)),""00""), ""&lt;&gt;"")"),"&lt;&gt;")</f>
        <v>&lt;&gt;</v>
      </c>
      <c r="L688" s="7" t="str">
        <f ca="1">IFERROR(__xludf.DUMMYFUNCTION("IFERROR(TEXT((REGEXEXTRACT($C688, L$4)),""00""), ""&lt;&gt;"")"),"&lt;&gt;")</f>
        <v>&lt;&gt;</v>
      </c>
      <c r="M688" s="7" t="str">
        <f ca="1">IFERROR(__xludf.DUMMYFUNCTION("IFERROR(TEXT((REGEXEXTRACT($C688, M$4)),""00""), ""&lt;&gt;"")"),"&lt;&gt;")</f>
        <v>&lt;&gt;</v>
      </c>
      <c r="N688" s="7" t="str">
        <f ca="1">IFERROR(__xludf.DUMMYFUNCTION("IFERROR(TEXT((REGEXEXTRACT($C688, N$4)),""00""), ""&lt;&gt;"")"),"&lt;&gt;")</f>
        <v>&lt;&gt;</v>
      </c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x14ac:dyDescent="0.2">
      <c r="A689" s="7"/>
      <c r="B689" s="8" t="str">
        <f ca="1">IFERROR(__xludf.DUMMYFUNCTION("IFERROR(REGEXEXTRACT($A689, B$4), ""&lt;&gt;"")"),"&lt;&gt;")</f>
        <v>&lt;&gt;</v>
      </c>
      <c r="C689" s="7" t="str">
        <f ca="1">IFERROR(__xludf.DUMMYFUNCTION("IFERROR(REGEXEXTRACT($A689, C$4), ""&lt;&gt;"")"),"&lt;&gt;")</f>
        <v>&lt;&gt;</v>
      </c>
      <c r="D689" s="7"/>
      <c r="E689" s="7" t="str">
        <f ca="1">IFERROR(__xludf.DUMMYFUNCTION("IFERROR(REGEXEXTRACT($C689, E$4), ""&lt;&gt;"")"),"&lt;&gt;")</f>
        <v>&lt;&gt;</v>
      </c>
      <c r="F689" s="7" t="str">
        <f ca="1">IFERROR(__xludf.DUMMYFUNCTION("IFERROR(HEX2DEC(REGEXEXTRACT($C689, F$4)), ""&lt;&gt;"")"),"&lt;&gt;")</f>
        <v>&lt;&gt;</v>
      </c>
      <c r="G689" s="7" t="str">
        <f ca="1">IFERROR(__xludf.DUMMYFUNCTION("IFERROR(HEX2DEC(REGEXEXTRACT($C689, G$4)), ""&lt;&gt;"")"),"&lt;&gt;")</f>
        <v>&lt;&gt;</v>
      </c>
      <c r="H689" s="7"/>
      <c r="I689" s="7" t="str">
        <f ca="1">IFERROR(__xludf.DUMMYFUNCTION("IFERROR(TEXT((REGEXEXTRACT($C689, I$4)),""00""), ""&lt;&gt;"")"),"&lt;&gt;")</f>
        <v>&lt;&gt;</v>
      </c>
      <c r="J689" s="7" t="str">
        <f ca="1">IFERROR(__xludf.DUMMYFUNCTION("IFERROR(TEXT((REGEXEXTRACT($C689, J$4)),""00""), ""&lt;&gt;"")"),"&lt;&gt;")</f>
        <v>&lt;&gt;</v>
      </c>
      <c r="K689" s="7" t="str">
        <f ca="1">IFERROR(__xludf.DUMMYFUNCTION("IFERROR(TEXT((REGEXEXTRACT($C689, K$4)),""00""), ""&lt;&gt;"")"),"&lt;&gt;")</f>
        <v>&lt;&gt;</v>
      </c>
      <c r="L689" s="7" t="str">
        <f ca="1">IFERROR(__xludf.DUMMYFUNCTION("IFERROR(TEXT((REGEXEXTRACT($C689, L$4)),""00""), ""&lt;&gt;"")"),"&lt;&gt;")</f>
        <v>&lt;&gt;</v>
      </c>
      <c r="M689" s="7" t="str">
        <f ca="1">IFERROR(__xludf.DUMMYFUNCTION("IFERROR(TEXT((REGEXEXTRACT($C689, M$4)),""00""), ""&lt;&gt;"")"),"&lt;&gt;")</f>
        <v>&lt;&gt;</v>
      </c>
      <c r="N689" s="7" t="str">
        <f ca="1">IFERROR(__xludf.DUMMYFUNCTION("IFERROR(TEXT((REGEXEXTRACT($C689, N$4)),""00""), ""&lt;&gt;"")"),"&lt;&gt;")</f>
        <v>&lt;&gt;</v>
      </c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x14ac:dyDescent="0.2">
      <c r="A690" s="7"/>
      <c r="B690" s="8" t="str">
        <f ca="1">IFERROR(__xludf.DUMMYFUNCTION("IFERROR(REGEXEXTRACT($A690, B$4), ""&lt;&gt;"")"),"&lt;&gt;")</f>
        <v>&lt;&gt;</v>
      </c>
      <c r="C690" s="7" t="str">
        <f ca="1">IFERROR(__xludf.DUMMYFUNCTION("IFERROR(REGEXEXTRACT($A690, C$4), ""&lt;&gt;"")"),"&lt;&gt;")</f>
        <v>&lt;&gt;</v>
      </c>
      <c r="D690" s="7"/>
      <c r="E690" s="7" t="str">
        <f ca="1">IFERROR(__xludf.DUMMYFUNCTION("IFERROR(REGEXEXTRACT($C690, E$4), ""&lt;&gt;"")"),"&lt;&gt;")</f>
        <v>&lt;&gt;</v>
      </c>
      <c r="F690" s="7" t="str">
        <f ca="1">IFERROR(__xludf.DUMMYFUNCTION("IFERROR(HEX2DEC(REGEXEXTRACT($C690, F$4)), ""&lt;&gt;"")"),"&lt;&gt;")</f>
        <v>&lt;&gt;</v>
      </c>
      <c r="G690" s="7" t="str">
        <f ca="1">IFERROR(__xludf.DUMMYFUNCTION("IFERROR(HEX2DEC(REGEXEXTRACT($C690, G$4)), ""&lt;&gt;"")"),"&lt;&gt;")</f>
        <v>&lt;&gt;</v>
      </c>
      <c r="H690" s="7"/>
      <c r="I690" s="7" t="str">
        <f ca="1">IFERROR(__xludf.DUMMYFUNCTION("IFERROR(TEXT((REGEXEXTRACT($C690, I$4)),""00""), ""&lt;&gt;"")"),"&lt;&gt;")</f>
        <v>&lt;&gt;</v>
      </c>
      <c r="J690" s="7" t="str">
        <f ca="1">IFERROR(__xludf.DUMMYFUNCTION("IFERROR(TEXT((REGEXEXTRACT($C690, J$4)),""00""), ""&lt;&gt;"")"),"&lt;&gt;")</f>
        <v>&lt;&gt;</v>
      </c>
      <c r="K690" s="7" t="str">
        <f ca="1">IFERROR(__xludf.DUMMYFUNCTION("IFERROR(TEXT((REGEXEXTRACT($C690, K$4)),""00""), ""&lt;&gt;"")"),"&lt;&gt;")</f>
        <v>&lt;&gt;</v>
      </c>
      <c r="L690" s="7" t="str">
        <f ca="1">IFERROR(__xludf.DUMMYFUNCTION("IFERROR(TEXT((REGEXEXTRACT($C690, L$4)),""00""), ""&lt;&gt;"")"),"&lt;&gt;")</f>
        <v>&lt;&gt;</v>
      </c>
      <c r="M690" s="7" t="str">
        <f ca="1">IFERROR(__xludf.DUMMYFUNCTION("IFERROR(TEXT((REGEXEXTRACT($C690, M$4)),""00""), ""&lt;&gt;"")"),"&lt;&gt;")</f>
        <v>&lt;&gt;</v>
      </c>
      <c r="N690" s="7" t="str">
        <f ca="1">IFERROR(__xludf.DUMMYFUNCTION("IFERROR(TEXT((REGEXEXTRACT($C690, N$4)),""00""), ""&lt;&gt;"")"),"&lt;&gt;")</f>
        <v>&lt;&gt;</v>
      </c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x14ac:dyDescent="0.2">
      <c r="A691" s="7"/>
      <c r="B691" s="8" t="str">
        <f ca="1">IFERROR(__xludf.DUMMYFUNCTION("IFERROR(REGEXEXTRACT($A691, B$4), ""&lt;&gt;"")"),"&lt;&gt;")</f>
        <v>&lt;&gt;</v>
      </c>
      <c r="C691" s="7" t="str">
        <f ca="1">IFERROR(__xludf.DUMMYFUNCTION("IFERROR(REGEXEXTRACT($A691, C$4), ""&lt;&gt;"")"),"&lt;&gt;")</f>
        <v>&lt;&gt;</v>
      </c>
      <c r="D691" s="7"/>
      <c r="E691" s="7" t="str">
        <f ca="1">IFERROR(__xludf.DUMMYFUNCTION("IFERROR(REGEXEXTRACT($C691, E$4), ""&lt;&gt;"")"),"&lt;&gt;")</f>
        <v>&lt;&gt;</v>
      </c>
      <c r="F691" s="7" t="str">
        <f ca="1">IFERROR(__xludf.DUMMYFUNCTION("IFERROR(HEX2DEC(REGEXEXTRACT($C691, F$4)), ""&lt;&gt;"")"),"&lt;&gt;")</f>
        <v>&lt;&gt;</v>
      </c>
      <c r="G691" s="7" t="str">
        <f ca="1">IFERROR(__xludf.DUMMYFUNCTION("IFERROR(HEX2DEC(REGEXEXTRACT($C691, G$4)), ""&lt;&gt;"")"),"&lt;&gt;")</f>
        <v>&lt;&gt;</v>
      </c>
      <c r="H691" s="7"/>
      <c r="I691" s="7" t="str">
        <f ca="1">IFERROR(__xludf.DUMMYFUNCTION("IFERROR(TEXT((REGEXEXTRACT($C691, I$4)),""00""), ""&lt;&gt;"")"),"&lt;&gt;")</f>
        <v>&lt;&gt;</v>
      </c>
      <c r="J691" s="7" t="str">
        <f ca="1">IFERROR(__xludf.DUMMYFUNCTION("IFERROR(TEXT((REGEXEXTRACT($C691, J$4)),""00""), ""&lt;&gt;"")"),"&lt;&gt;")</f>
        <v>&lt;&gt;</v>
      </c>
      <c r="K691" s="7" t="str">
        <f ca="1">IFERROR(__xludf.DUMMYFUNCTION("IFERROR(TEXT((REGEXEXTRACT($C691, K$4)),""00""), ""&lt;&gt;"")"),"&lt;&gt;")</f>
        <v>&lt;&gt;</v>
      </c>
      <c r="L691" s="7" t="str">
        <f ca="1">IFERROR(__xludf.DUMMYFUNCTION("IFERROR(TEXT((REGEXEXTRACT($C691, L$4)),""00""), ""&lt;&gt;"")"),"&lt;&gt;")</f>
        <v>&lt;&gt;</v>
      </c>
      <c r="M691" s="7" t="str">
        <f ca="1">IFERROR(__xludf.DUMMYFUNCTION("IFERROR(TEXT((REGEXEXTRACT($C691, M$4)),""00""), ""&lt;&gt;"")"),"&lt;&gt;")</f>
        <v>&lt;&gt;</v>
      </c>
      <c r="N691" s="7" t="str">
        <f ca="1">IFERROR(__xludf.DUMMYFUNCTION("IFERROR(TEXT((REGEXEXTRACT($C691, N$4)),""00""), ""&lt;&gt;"")"),"&lt;&gt;")</f>
        <v>&lt;&gt;</v>
      </c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x14ac:dyDescent="0.2">
      <c r="A692" s="7"/>
      <c r="B692" s="8" t="str">
        <f ca="1">IFERROR(__xludf.DUMMYFUNCTION("IFERROR(REGEXEXTRACT($A692, B$4), ""&lt;&gt;"")"),"&lt;&gt;")</f>
        <v>&lt;&gt;</v>
      </c>
      <c r="C692" s="7" t="str">
        <f ca="1">IFERROR(__xludf.DUMMYFUNCTION("IFERROR(REGEXEXTRACT($A692, C$4), ""&lt;&gt;"")"),"&lt;&gt;")</f>
        <v>&lt;&gt;</v>
      </c>
      <c r="D692" s="7"/>
      <c r="E692" s="7" t="str">
        <f ca="1">IFERROR(__xludf.DUMMYFUNCTION("IFERROR(REGEXEXTRACT($C692, E$4), ""&lt;&gt;"")"),"&lt;&gt;")</f>
        <v>&lt;&gt;</v>
      </c>
      <c r="F692" s="7" t="str">
        <f ca="1">IFERROR(__xludf.DUMMYFUNCTION("IFERROR(HEX2DEC(REGEXEXTRACT($C692, F$4)), ""&lt;&gt;"")"),"&lt;&gt;")</f>
        <v>&lt;&gt;</v>
      </c>
      <c r="G692" s="7" t="str">
        <f ca="1">IFERROR(__xludf.DUMMYFUNCTION("IFERROR(HEX2DEC(REGEXEXTRACT($C692, G$4)), ""&lt;&gt;"")"),"&lt;&gt;")</f>
        <v>&lt;&gt;</v>
      </c>
      <c r="H692" s="7"/>
      <c r="I692" s="7" t="str">
        <f ca="1">IFERROR(__xludf.DUMMYFUNCTION("IFERROR(TEXT((REGEXEXTRACT($C692, I$4)),""00""), ""&lt;&gt;"")"),"&lt;&gt;")</f>
        <v>&lt;&gt;</v>
      </c>
      <c r="J692" s="7" t="str">
        <f ca="1">IFERROR(__xludf.DUMMYFUNCTION("IFERROR(TEXT((REGEXEXTRACT($C692, J$4)),""00""), ""&lt;&gt;"")"),"&lt;&gt;")</f>
        <v>&lt;&gt;</v>
      </c>
      <c r="K692" s="7" t="str">
        <f ca="1">IFERROR(__xludf.DUMMYFUNCTION("IFERROR(TEXT((REGEXEXTRACT($C692, K$4)),""00""), ""&lt;&gt;"")"),"&lt;&gt;")</f>
        <v>&lt;&gt;</v>
      </c>
      <c r="L692" s="7" t="str">
        <f ca="1">IFERROR(__xludf.DUMMYFUNCTION("IFERROR(TEXT((REGEXEXTRACT($C692, L$4)),""00""), ""&lt;&gt;"")"),"&lt;&gt;")</f>
        <v>&lt;&gt;</v>
      </c>
      <c r="M692" s="7" t="str">
        <f ca="1">IFERROR(__xludf.DUMMYFUNCTION("IFERROR(TEXT((REGEXEXTRACT($C692, M$4)),""00""), ""&lt;&gt;"")"),"&lt;&gt;")</f>
        <v>&lt;&gt;</v>
      </c>
      <c r="N692" s="7" t="str">
        <f ca="1">IFERROR(__xludf.DUMMYFUNCTION("IFERROR(TEXT((REGEXEXTRACT($C692, N$4)),""00""), ""&lt;&gt;"")"),"&lt;&gt;")</f>
        <v>&lt;&gt;</v>
      </c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x14ac:dyDescent="0.2">
      <c r="A693" s="7"/>
      <c r="B693" s="8" t="str">
        <f ca="1">IFERROR(__xludf.DUMMYFUNCTION("IFERROR(REGEXEXTRACT($A693, B$4), ""&lt;&gt;"")"),"&lt;&gt;")</f>
        <v>&lt;&gt;</v>
      </c>
      <c r="C693" s="7" t="str">
        <f ca="1">IFERROR(__xludf.DUMMYFUNCTION("IFERROR(REGEXEXTRACT($A693, C$4), ""&lt;&gt;"")"),"&lt;&gt;")</f>
        <v>&lt;&gt;</v>
      </c>
      <c r="D693" s="7"/>
      <c r="E693" s="7" t="str">
        <f ca="1">IFERROR(__xludf.DUMMYFUNCTION("IFERROR(REGEXEXTRACT($C693, E$4), ""&lt;&gt;"")"),"&lt;&gt;")</f>
        <v>&lt;&gt;</v>
      </c>
      <c r="F693" s="7" t="str">
        <f ca="1">IFERROR(__xludf.DUMMYFUNCTION("IFERROR(HEX2DEC(REGEXEXTRACT($C693, F$4)), ""&lt;&gt;"")"),"&lt;&gt;")</f>
        <v>&lt;&gt;</v>
      </c>
      <c r="G693" s="7" t="str">
        <f ca="1">IFERROR(__xludf.DUMMYFUNCTION("IFERROR(HEX2DEC(REGEXEXTRACT($C693, G$4)), ""&lt;&gt;"")"),"&lt;&gt;")</f>
        <v>&lt;&gt;</v>
      </c>
      <c r="H693" s="7"/>
      <c r="I693" s="7" t="str">
        <f ca="1">IFERROR(__xludf.DUMMYFUNCTION("IFERROR(TEXT((REGEXEXTRACT($C693, I$4)),""00""), ""&lt;&gt;"")"),"&lt;&gt;")</f>
        <v>&lt;&gt;</v>
      </c>
      <c r="J693" s="7" t="str">
        <f ca="1">IFERROR(__xludf.DUMMYFUNCTION("IFERROR(TEXT((REGEXEXTRACT($C693, J$4)),""00""), ""&lt;&gt;"")"),"&lt;&gt;")</f>
        <v>&lt;&gt;</v>
      </c>
      <c r="K693" s="7" t="str">
        <f ca="1">IFERROR(__xludf.DUMMYFUNCTION("IFERROR(TEXT((REGEXEXTRACT($C693, K$4)),""00""), ""&lt;&gt;"")"),"&lt;&gt;")</f>
        <v>&lt;&gt;</v>
      </c>
      <c r="L693" s="7" t="str">
        <f ca="1">IFERROR(__xludf.DUMMYFUNCTION("IFERROR(TEXT((REGEXEXTRACT($C693, L$4)),""00""), ""&lt;&gt;"")"),"&lt;&gt;")</f>
        <v>&lt;&gt;</v>
      </c>
      <c r="M693" s="7" t="str">
        <f ca="1">IFERROR(__xludf.DUMMYFUNCTION("IFERROR(TEXT((REGEXEXTRACT($C693, M$4)),""00""), ""&lt;&gt;"")"),"&lt;&gt;")</f>
        <v>&lt;&gt;</v>
      </c>
      <c r="N693" s="7" t="str">
        <f ca="1">IFERROR(__xludf.DUMMYFUNCTION("IFERROR(TEXT((REGEXEXTRACT($C693, N$4)),""00""), ""&lt;&gt;"")"),"&lt;&gt;")</f>
        <v>&lt;&gt;</v>
      </c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x14ac:dyDescent="0.2">
      <c r="A694" s="7"/>
      <c r="B694" s="8" t="str">
        <f ca="1">IFERROR(__xludf.DUMMYFUNCTION("IFERROR(REGEXEXTRACT($A694, B$4), ""&lt;&gt;"")"),"&lt;&gt;")</f>
        <v>&lt;&gt;</v>
      </c>
      <c r="C694" s="7" t="str">
        <f ca="1">IFERROR(__xludf.DUMMYFUNCTION("IFERROR(REGEXEXTRACT($A694, C$4), ""&lt;&gt;"")"),"&lt;&gt;")</f>
        <v>&lt;&gt;</v>
      </c>
      <c r="D694" s="7"/>
      <c r="E694" s="7" t="str">
        <f ca="1">IFERROR(__xludf.DUMMYFUNCTION("IFERROR(REGEXEXTRACT($C694, E$4), ""&lt;&gt;"")"),"&lt;&gt;")</f>
        <v>&lt;&gt;</v>
      </c>
      <c r="F694" s="7" t="str">
        <f ca="1">IFERROR(__xludf.DUMMYFUNCTION("IFERROR(HEX2DEC(REGEXEXTRACT($C694, F$4)), ""&lt;&gt;"")"),"&lt;&gt;")</f>
        <v>&lt;&gt;</v>
      </c>
      <c r="G694" s="7" t="str">
        <f ca="1">IFERROR(__xludf.DUMMYFUNCTION("IFERROR(HEX2DEC(REGEXEXTRACT($C694, G$4)), ""&lt;&gt;"")"),"&lt;&gt;")</f>
        <v>&lt;&gt;</v>
      </c>
      <c r="H694" s="7"/>
      <c r="I694" s="7" t="str">
        <f ca="1">IFERROR(__xludf.DUMMYFUNCTION("IFERROR(TEXT((REGEXEXTRACT($C694, I$4)),""00""), ""&lt;&gt;"")"),"&lt;&gt;")</f>
        <v>&lt;&gt;</v>
      </c>
      <c r="J694" s="7" t="str">
        <f ca="1">IFERROR(__xludf.DUMMYFUNCTION("IFERROR(TEXT((REGEXEXTRACT($C694, J$4)),""00""), ""&lt;&gt;"")"),"&lt;&gt;")</f>
        <v>&lt;&gt;</v>
      </c>
      <c r="K694" s="7" t="str">
        <f ca="1">IFERROR(__xludf.DUMMYFUNCTION("IFERROR(TEXT((REGEXEXTRACT($C694, K$4)),""00""), ""&lt;&gt;"")"),"&lt;&gt;")</f>
        <v>&lt;&gt;</v>
      </c>
      <c r="L694" s="7" t="str">
        <f ca="1">IFERROR(__xludf.DUMMYFUNCTION("IFERROR(TEXT((REGEXEXTRACT($C694, L$4)),""00""), ""&lt;&gt;"")"),"&lt;&gt;")</f>
        <v>&lt;&gt;</v>
      </c>
      <c r="M694" s="7" t="str">
        <f ca="1">IFERROR(__xludf.DUMMYFUNCTION("IFERROR(TEXT((REGEXEXTRACT($C694, M$4)),""00""), ""&lt;&gt;"")"),"&lt;&gt;")</f>
        <v>&lt;&gt;</v>
      </c>
      <c r="N694" s="7" t="str">
        <f ca="1">IFERROR(__xludf.DUMMYFUNCTION("IFERROR(TEXT((REGEXEXTRACT($C694, N$4)),""00""), ""&lt;&gt;"")"),"&lt;&gt;")</f>
        <v>&lt;&gt;</v>
      </c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x14ac:dyDescent="0.2">
      <c r="A695" s="7"/>
      <c r="B695" s="8" t="str">
        <f ca="1">IFERROR(__xludf.DUMMYFUNCTION("IFERROR(REGEXEXTRACT($A695, B$4), ""&lt;&gt;"")"),"&lt;&gt;")</f>
        <v>&lt;&gt;</v>
      </c>
      <c r="C695" s="7" t="str">
        <f ca="1">IFERROR(__xludf.DUMMYFUNCTION("IFERROR(REGEXEXTRACT($A695, C$4), ""&lt;&gt;"")"),"&lt;&gt;")</f>
        <v>&lt;&gt;</v>
      </c>
      <c r="D695" s="7"/>
      <c r="E695" s="7" t="str">
        <f ca="1">IFERROR(__xludf.DUMMYFUNCTION("IFERROR(REGEXEXTRACT($C695, E$4), ""&lt;&gt;"")"),"&lt;&gt;")</f>
        <v>&lt;&gt;</v>
      </c>
      <c r="F695" s="7" t="str">
        <f ca="1">IFERROR(__xludf.DUMMYFUNCTION("IFERROR(HEX2DEC(REGEXEXTRACT($C695, F$4)), ""&lt;&gt;"")"),"&lt;&gt;")</f>
        <v>&lt;&gt;</v>
      </c>
      <c r="G695" s="7" t="str">
        <f ca="1">IFERROR(__xludf.DUMMYFUNCTION("IFERROR(HEX2DEC(REGEXEXTRACT($C695, G$4)), ""&lt;&gt;"")"),"&lt;&gt;")</f>
        <v>&lt;&gt;</v>
      </c>
      <c r="H695" s="7"/>
      <c r="I695" s="7" t="str">
        <f ca="1">IFERROR(__xludf.DUMMYFUNCTION("IFERROR(TEXT((REGEXEXTRACT($C695, I$4)),""00""), ""&lt;&gt;"")"),"&lt;&gt;")</f>
        <v>&lt;&gt;</v>
      </c>
      <c r="J695" s="7" t="str">
        <f ca="1">IFERROR(__xludf.DUMMYFUNCTION("IFERROR(TEXT((REGEXEXTRACT($C695, J$4)),""00""), ""&lt;&gt;"")"),"&lt;&gt;")</f>
        <v>&lt;&gt;</v>
      </c>
      <c r="K695" s="7" t="str">
        <f ca="1">IFERROR(__xludf.DUMMYFUNCTION("IFERROR(TEXT((REGEXEXTRACT($C695, K$4)),""00""), ""&lt;&gt;"")"),"&lt;&gt;")</f>
        <v>&lt;&gt;</v>
      </c>
      <c r="L695" s="7" t="str">
        <f ca="1">IFERROR(__xludf.DUMMYFUNCTION("IFERROR(TEXT((REGEXEXTRACT($C695, L$4)),""00""), ""&lt;&gt;"")"),"&lt;&gt;")</f>
        <v>&lt;&gt;</v>
      </c>
      <c r="M695" s="7" t="str">
        <f ca="1">IFERROR(__xludf.DUMMYFUNCTION("IFERROR(TEXT((REGEXEXTRACT($C695, M$4)),""00""), ""&lt;&gt;"")"),"&lt;&gt;")</f>
        <v>&lt;&gt;</v>
      </c>
      <c r="N695" s="7" t="str">
        <f ca="1">IFERROR(__xludf.DUMMYFUNCTION("IFERROR(TEXT((REGEXEXTRACT($C695, N$4)),""00""), ""&lt;&gt;"")"),"&lt;&gt;")</f>
        <v>&lt;&gt;</v>
      </c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x14ac:dyDescent="0.2">
      <c r="A696" s="7"/>
      <c r="B696" s="8" t="str">
        <f ca="1">IFERROR(__xludf.DUMMYFUNCTION("IFERROR(REGEXEXTRACT($A696, B$4), ""&lt;&gt;"")"),"&lt;&gt;")</f>
        <v>&lt;&gt;</v>
      </c>
      <c r="C696" s="7" t="str">
        <f ca="1">IFERROR(__xludf.DUMMYFUNCTION("IFERROR(REGEXEXTRACT($A696, C$4), ""&lt;&gt;"")"),"&lt;&gt;")</f>
        <v>&lt;&gt;</v>
      </c>
      <c r="D696" s="7"/>
      <c r="E696" s="7" t="str">
        <f ca="1">IFERROR(__xludf.DUMMYFUNCTION("IFERROR(REGEXEXTRACT($C696, E$4), ""&lt;&gt;"")"),"&lt;&gt;")</f>
        <v>&lt;&gt;</v>
      </c>
      <c r="F696" s="7" t="str">
        <f ca="1">IFERROR(__xludf.DUMMYFUNCTION("IFERROR(HEX2DEC(REGEXEXTRACT($C696, F$4)), ""&lt;&gt;"")"),"&lt;&gt;")</f>
        <v>&lt;&gt;</v>
      </c>
      <c r="G696" s="7" t="str">
        <f ca="1">IFERROR(__xludf.DUMMYFUNCTION("IFERROR(HEX2DEC(REGEXEXTRACT($C696, G$4)), ""&lt;&gt;"")"),"&lt;&gt;")</f>
        <v>&lt;&gt;</v>
      </c>
      <c r="H696" s="7"/>
      <c r="I696" s="7" t="str">
        <f ca="1">IFERROR(__xludf.DUMMYFUNCTION("IFERROR(TEXT((REGEXEXTRACT($C696, I$4)),""00""), ""&lt;&gt;"")"),"&lt;&gt;")</f>
        <v>&lt;&gt;</v>
      </c>
      <c r="J696" s="7" t="str">
        <f ca="1">IFERROR(__xludf.DUMMYFUNCTION("IFERROR(TEXT((REGEXEXTRACT($C696, J$4)),""00""), ""&lt;&gt;"")"),"&lt;&gt;")</f>
        <v>&lt;&gt;</v>
      </c>
      <c r="K696" s="7" t="str">
        <f ca="1">IFERROR(__xludf.DUMMYFUNCTION("IFERROR(TEXT((REGEXEXTRACT($C696, K$4)),""00""), ""&lt;&gt;"")"),"&lt;&gt;")</f>
        <v>&lt;&gt;</v>
      </c>
      <c r="L696" s="7" t="str">
        <f ca="1">IFERROR(__xludf.DUMMYFUNCTION("IFERROR(TEXT((REGEXEXTRACT($C696, L$4)),""00""), ""&lt;&gt;"")"),"&lt;&gt;")</f>
        <v>&lt;&gt;</v>
      </c>
      <c r="M696" s="7" t="str">
        <f ca="1">IFERROR(__xludf.DUMMYFUNCTION("IFERROR(TEXT((REGEXEXTRACT($C696, M$4)),""00""), ""&lt;&gt;"")"),"&lt;&gt;")</f>
        <v>&lt;&gt;</v>
      </c>
      <c r="N696" s="7" t="str">
        <f ca="1">IFERROR(__xludf.DUMMYFUNCTION("IFERROR(TEXT((REGEXEXTRACT($C696, N$4)),""00""), ""&lt;&gt;"")"),"&lt;&gt;")</f>
        <v>&lt;&gt;</v>
      </c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x14ac:dyDescent="0.2">
      <c r="A697" s="7"/>
      <c r="B697" s="8" t="str">
        <f ca="1">IFERROR(__xludf.DUMMYFUNCTION("IFERROR(REGEXEXTRACT($A697, B$4), ""&lt;&gt;"")"),"&lt;&gt;")</f>
        <v>&lt;&gt;</v>
      </c>
      <c r="C697" s="7" t="str">
        <f ca="1">IFERROR(__xludf.DUMMYFUNCTION("IFERROR(REGEXEXTRACT($A697, C$4), ""&lt;&gt;"")"),"&lt;&gt;")</f>
        <v>&lt;&gt;</v>
      </c>
      <c r="D697" s="7"/>
      <c r="E697" s="7" t="str">
        <f ca="1">IFERROR(__xludf.DUMMYFUNCTION("IFERROR(REGEXEXTRACT($C697, E$4), ""&lt;&gt;"")"),"&lt;&gt;")</f>
        <v>&lt;&gt;</v>
      </c>
      <c r="F697" s="7" t="str">
        <f ca="1">IFERROR(__xludf.DUMMYFUNCTION("IFERROR(HEX2DEC(REGEXEXTRACT($C697, F$4)), ""&lt;&gt;"")"),"&lt;&gt;")</f>
        <v>&lt;&gt;</v>
      </c>
      <c r="G697" s="7" t="str">
        <f ca="1">IFERROR(__xludf.DUMMYFUNCTION("IFERROR(HEX2DEC(REGEXEXTRACT($C697, G$4)), ""&lt;&gt;"")"),"&lt;&gt;")</f>
        <v>&lt;&gt;</v>
      </c>
      <c r="H697" s="7"/>
      <c r="I697" s="7" t="str">
        <f ca="1">IFERROR(__xludf.DUMMYFUNCTION("IFERROR(TEXT((REGEXEXTRACT($C697, I$4)),""00""), ""&lt;&gt;"")"),"&lt;&gt;")</f>
        <v>&lt;&gt;</v>
      </c>
      <c r="J697" s="7" t="str">
        <f ca="1">IFERROR(__xludf.DUMMYFUNCTION("IFERROR(TEXT((REGEXEXTRACT($C697, J$4)),""00""), ""&lt;&gt;"")"),"&lt;&gt;")</f>
        <v>&lt;&gt;</v>
      </c>
      <c r="K697" s="7" t="str">
        <f ca="1">IFERROR(__xludf.DUMMYFUNCTION("IFERROR(TEXT((REGEXEXTRACT($C697, K$4)),""00""), ""&lt;&gt;"")"),"&lt;&gt;")</f>
        <v>&lt;&gt;</v>
      </c>
      <c r="L697" s="7" t="str">
        <f ca="1">IFERROR(__xludf.DUMMYFUNCTION("IFERROR(TEXT((REGEXEXTRACT($C697, L$4)),""00""), ""&lt;&gt;"")"),"&lt;&gt;")</f>
        <v>&lt;&gt;</v>
      </c>
      <c r="M697" s="7" t="str">
        <f ca="1">IFERROR(__xludf.DUMMYFUNCTION("IFERROR(TEXT((REGEXEXTRACT($C697, M$4)),""00""), ""&lt;&gt;"")"),"&lt;&gt;")</f>
        <v>&lt;&gt;</v>
      </c>
      <c r="N697" s="7" t="str">
        <f ca="1">IFERROR(__xludf.DUMMYFUNCTION("IFERROR(TEXT((REGEXEXTRACT($C697, N$4)),""00""), ""&lt;&gt;"")"),"&lt;&gt;")</f>
        <v>&lt;&gt;</v>
      </c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x14ac:dyDescent="0.2">
      <c r="A698" s="7"/>
      <c r="B698" s="8" t="str">
        <f ca="1">IFERROR(__xludf.DUMMYFUNCTION("IFERROR(REGEXEXTRACT($A698, B$4), ""&lt;&gt;"")"),"&lt;&gt;")</f>
        <v>&lt;&gt;</v>
      </c>
      <c r="C698" s="7" t="str">
        <f ca="1">IFERROR(__xludf.DUMMYFUNCTION("IFERROR(REGEXEXTRACT($A698, C$4), ""&lt;&gt;"")"),"&lt;&gt;")</f>
        <v>&lt;&gt;</v>
      </c>
      <c r="D698" s="7"/>
      <c r="E698" s="7" t="str">
        <f ca="1">IFERROR(__xludf.DUMMYFUNCTION("IFERROR(REGEXEXTRACT($C698, E$4), ""&lt;&gt;"")"),"&lt;&gt;")</f>
        <v>&lt;&gt;</v>
      </c>
      <c r="F698" s="7" t="str">
        <f ca="1">IFERROR(__xludf.DUMMYFUNCTION("IFERROR(HEX2DEC(REGEXEXTRACT($C698, F$4)), ""&lt;&gt;"")"),"&lt;&gt;")</f>
        <v>&lt;&gt;</v>
      </c>
      <c r="G698" s="7" t="str">
        <f ca="1">IFERROR(__xludf.DUMMYFUNCTION("IFERROR(HEX2DEC(REGEXEXTRACT($C698, G$4)), ""&lt;&gt;"")"),"&lt;&gt;")</f>
        <v>&lt;&gt;</v>
      </c>
      <c r="H698" s="7"/>
      <c r="I698" s="7" t="str">
        <f ca="1">IFERROR(__xludf.DUMMYFUNCTION("IFERROR(TEXT((REGEXEXTRACT($C698, I$4)),""00""), ""&lt;&gt;"")"),"&lt;&gt;")</f>
        <v>&lt;&gt;</v>
      </c>
      <c r="J698" s="7" t="str">
        <f ca="1">IFERROR(__xludf.DUMMYFUNCTION("IFERROR(TEXT((REGEXEXTRACT($C698, J$4)),""00""), ""&lt;&gt;"")"),"&lt;&gt;")</f>
        <v>&lt;&gt;</v>
      </c>
      <c r="K698" s="7" t="str">
        <f ca="1">IFERROR(__xludf.DUMMYFUNCTION("IFERROR(TEXT((REGEXEXTRACT($C698, K$4)),""00""), ""&lt;&gt;"")"),"&lt;&gt;")</f>
        <v>&lt;&gt;</v>
      </c>
      <c r="L698" s="7" t="str">
        <f ca="1">IFERROR(__xludf.DUMMYFUNCTION("IFERROR(TEXT((REGEXEXTRACT($C698, L$4)),""00""), ""&lt;&gt;"")"),"&lt;&gt;")</f>
        <v>&lt;&gt;</v>
      </c>
      <c r="M698" s="7" t="str">
        <f ca="1">IFERROR(__xludf.DUMMYFUNCTION("IFERROR(TEXT((REGEXEXTRACT($C698, M$4)),""00""), ""&lt;&gt;"")"),"&lt;&gt;")</f>
        <v>&lt;&gt;</v>
      </c>
      <c r="N698" s="7" t="str">
        <f ca="1">IFERROR(__xludf.DUMMYFUNCTION("IFERROR(TEXT((REGEXEXTRACT($C698, N$4)),""00""), ""&lt;&gt;"")"),"&lt;&gt;")</f>
        <v>&lt;&gt;</v>
      </c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x14ac:dyDescent="0.2">
      <c r="A699" s="7"/>
      <c r="B699" s="8" t="str">
        <f ca="1">IFERROR(__xludf.DUMMYFUNCTION("IFERROR(REGEXEXTRACT($A699, B$4), ""&lt;&gt;"")"),"&lt;&gt;")</f>
        <v>&lt;&gt;</v>
      </c>
      <c r="C699" s="7" t="str">
        <f ca="1">IFERROR(__xludf.DUMMYFUNCTION("IFERROR(REGEXEXTRACT($A699, C$4), ""&lt;&gt;"")"),"&lt;&gt;")</f>
        <v>&lt;&gt;</v>
      </c>
      <c r="D699" s="7"/>
      <c r="E699" s="7" t="str">
        <f ca="1">IFERROR(__xludf.DUMMYFUNCTION("IFERROR(REGEXEXTRACT($C699, E$4), ""&lt;&gt;"")"),"&lt;&gt;")</f>
        <v>&lt;&gt;</v>
      </c>
      <c r="F699" s="7" t="str">
        <f ca="1">IFERROR(__xludf.DUMMYFUNCTION("IFERROR(HEX2DEC(REGEXEXTRACT($C699, F$4)), ""&lt;&gt;"")"),"&lt;&gt;")</f>
        <v>&lt;&gt;</v>
      </c>
      <c r="G699" s="7" t="str">
        <f ca="1">IFERROR(__xludf.DUMMYFUNCTION("IFERROR(HEX2DEC(REGEXEXTRACT($C699, G$4)), ""&lt;&gt;"")"),"&lt;&gt;")</f>
        <v>&lt;&gt;</v>
      </c>
      <c r="H699" s="7"/>
      <c r="I699" s="7" t="str">
        <f ca="1">IFERROR(__xludf.DUMMYFUNCTION("IFERROR(TEXT((REGEXEXTRACT($C699, I$4)),""00""), ""&lt;&gt;"")"),"&lt;&gt;")</f>
        <v>&lt;&gt;</v>
      </c>
      <c r="J699" s="7" t="str">
        <f ca="1">IFERROR(__xludf.DUMMYFUNCTION("IFERROR(TEXT((REGEXEXTRACT($C699, J$4)),""00""), ""&lt;&gt;"")"),"&lt;&gt;")</f>
        <v>&lt;&gt;</v>
      </c>
      <c r="K699" s="7" t="str">
        <f ca="1">IFERROR(__xludf.DUMMYFUNCTION("IFERROR(TEXT((REGEXEXTRACT($C699, K$4)),""00""), ""&lt;&gt;"")"),"&lt;&gt;")</f>
        <v>&lt;&gt;</v>
      </c>
      <c r="L699" s="7" t="str">
        <f ca="1">IFERROR(__xludf.DUMMYFUNCTION("IFERROR(TEXT((REGEXEXTRACT($C699, L$4)),""00""), ""&lt;&gt;"")"),"&lt;&gt;")</f>
        <v>&lt;&gt;</v>
      </c>
      <c r="M699" s="7" t="str">
        <f ca="1">IFERROR(__xludf.DUMMYFUNCTION("IFERROR(TEXT((REGEXEXTRACT($C699, M$4)),""00""), ""&lt;&gt;"")"),"&lt;&gt;")</f>
        <v>&lt;&gt;</v>
      </c>
      <c r="N699" s="7" t="str">
        <f ca="1">IFERROR(__xludf.DUMMYFUNCTION("IFERROR(TEXT((REGEXEXTRACT($C699, N$4)),""00""), ""&lt;&gt;"")"),"&lt;&gt;")</f>
        <v>&lt;&gt;</v>
      </c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x14ac:dyDescent="0.2">
      <c r="A700" s="7"/>
      <c r="B700" s="8" t="str">
        <f ca="1">IFERROR(__xludf.DUMMYFUNCTION("IFERROR(REGEXEXTRACT($A700, B$4), ""&lt;&gt;"")"),"&lt;&gt;")</f>
        <v>&lt;&gt;</v>
      </c>
      <c r="C700" s="7" t="str">
        <f ca="1">IFERROR(__xludf.DUMMYFUNCTION("IFERROR(REGEXEXTRACT($A700, C$4), ""&lt;&gt;"")"),"&lt;&gt;")</f>
        <v>&lt;&gt;</v>
      </c>
      <c r="D700" s="7"/>
      <c r="E700" s="7" t="str">
        <f ca="1">IFERROR(__xludf.DUMMYFUNCTION("IFERROR(REGEXEXTRACT($C700, E$4), ""&lt;&gt;"")"),"&lt;&gt;")</f>
        <v>&lt;&gt;</v>
      </c>
      <c r="F700" s="7" t="str">
        <f ca="1">IFERROR(__xludf.DUMMYFUNCTION("IFERROR(HEX2DEC(REGEXEXTRACT($C700, F$4)), ""&lt;&gt;"")"),"&lt;&gt;")</f>
        <v>&lt;&gt;</v>
      </c>
      <c r="G700" s="7" t="str">
        <f ca="1">IFERROR(__xludf.DUMMYFUNCTION("IFERROR(HEX2DEC(REGEXEXTRACT($C700, G$4)), ""&lt;&gt;"")"),"&lt;&gt;")</f>
        <v>&lt;&gt;</v>
      </c>
      <c r="H700" s="7"/>
      <c r="I700" s="7" t="str">
        <f ca="1">IFERROR(__xludf.DUMMYFUNCTION("IFERROR(TEXT((REGEXEXTRACT($C700, I$4)),""00""), ""&lt;&gt;"")"),"&lt;&gt;")</f>
        <v>&lt;&gt;</v>
      </c>
      <c r="J700" s="7" t="str">
        <f ca="1">IFERROR(__xludf.DUMMYFUNCTION("IFERROR(TEXT((REGEXEXTRACT($C700, J$4)),""00""), ""&lt;&gt;"")"),"&lt;&gt;")</f>
        <v>&lt;&gt;</v>
      </c>
      <c r="K700" s="7" t="str">
        <f ca="1">IFERROR(__xludf.DUMMYFUNCTION("IFERROR(TEXT((REGEXEXTRACT($C700, K$4)),""00""), ""&lt;&gt;"")"),"&lt;&gt;")</f>
        <v>&lt;&gt;</v>
      </c>
      <c r="L700" s="7" t="str">
        <f ca="1">IFERROR(__xludf.DUMMYFUNCTION("IFERROR(TEXT((REGEXEXTRACT($C700, L$4)),""00""), ""&lt;&gt;"")"),"&lt;&gt;")</f>
        <v>&lt;&gt;</v>
      </c>
      <c r="M700" s="7" t="str">
        <f ca="1">IFERROR(__xludf.DUMMYFUNCTION("IFERROR(TEXT((REGEXEXTRACT($C700, M$4)),""00""), ""&lt;&gt;"")"),"&lt;&gt;")</f>
        <v>&lt;&gt;</v>
      </c>
      <c r="N700" s="7" t="str">
        <f ca="1">IFERROR(__xludf.DUMMYFUNCTION("IFERROR(TEXT((REGEXEXTRACT($C700, N$4)),""00""), ""&lt;&gt;"")"),"&lt;&gt;")</f>
        <v>&lt;&gt;</v>
      </c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x14ac:dyDescent="0.2">
      <c r="A701" s="7"/>
      <c r="B701" s="8" t="str">
        <f ca="1">IFERROR(__xludf.DUMMYFUNCTION("IFERROR(REGEXEXTRACT($A701, B$4), ""&lt;&gt;"")"),"&lt;&gt;")</f>
        <v>&lt;&gt;</v>
      </c>
      <c r="C701" s="7" t="str">
        <f ca="1">IFERROR(__xludf.DUMMYFUNCTION("IFERROR(REGEXEXTRACT($A701, C$4), ""&lt;&gt;"")"),"&lt;&gt;")</f>
        <v>&lt;&gt;</v>
      </c>
      <c r="D701" s="7"/>
      <c r="E701" s="7" t="str">
        <f ca="1">IFERROR(__xludf.DUMMYFUNCTION("IFERROR(REGEXEXTRACT($C701, E$4), ""&lt;&gt;"")"),"&lt;&gt;")</f>
        <v>&lt;&gt;</v>
      </c>
      <c r="F701" s="7" t="str">
        <f ca="1">IFERROR(__xludf.DUMMYFUNCTION("IFERROR(HEX2DEC(REGEXEXTRACT($C701, F$4)), ""&lt;&gt;"")"),"&lt;&gt;")</f>
        <v>&lt;&gt;</v>
      </c>
      <c r="G701" s="7" t="str">
        <f ca="1">IFERROR(__xludf.DUMMYFUNCTION("IFERROR(HEX2DEC(REGEXEXTRACT($C701, G$4)), ""&lt;&gt;"")"),"&lt;&gt;")</f>
        <v>&lt;&gt;</v>
      </c>
      <c r="H701" s="7"/>
      <c r="I701" s="7" t="str">
        <f ca="1">IFERROR(__xludf.DUMMYFUNCTION("IFERROR(TEXT((REGEXEXTRACT($C701, I$4)),""00""), ""&lt;&gt;"")"),"&lt;&gt;")</f>
        <v>&lt;&gt;</v>
      </c>
      <c r="J701" s="7" t="str">
        <f ca="1">IFERROR(__xludf.DUMMYFUNCTION("IFERROR(TEXT((REGEXEXTRACT($C701, J$4)),""00""), ""&lt;&gt;"")"),"&lt;&gt;")</f>
        <v>&lt;&gt;</v>
      </c>
      <c r="K701" s="7" t="str">
        <f ca="1">IFERROR(__xludf.DUMMYFUNCTION("IFERROR(TEXT((REGEXEXTRACT($C701, K$4)),""00""), ""&lt;&gt;"")"),"&lt;&gt;")</f>
        <v>&lt;&gt;</v>
      </c>
      <c r="L701" s="7" t="str">
        <f ca="1">IFERROR(__xludf.DUMMYFUNCTION("IFERROR(TEXT((REGEXEXTRACT($C701, L$4)),""00""), ""&lt;&gt;"")"),"&lt;&gt;")</f>
        <v>&lt;&gt;</v>
      </c>
      <c r="M701" s="7" t="str">
        <f ca="1">IFERROR(__xludf.DUMMYFUNCTION("IFERROR(TEXT((REGEXEXTRACT($C701, M$4)),""00""), ""&lt;&gt;"")"),"&lt;&gt;")</f>
        <v>&lt;&gt;</v>
      </c>
      <c r="N701" s="7" t="str">
        <f ca="1">IFERROR(__xludf.DUMMYFUNCTION("IFERROR(TEXT((REGEXEXTRACT($C701, N$4)),""00""), ""&lt;&gt;"")"),"&lt;&gt;")</f>
        <v>&lt;&gt;</v>
      </c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x14ac:dyDescent="0.2">
      <c r="A702" s="7"/>
      <c r="B702" s="8" t="str">
        <f ca="1">IFERROR(__xludf.DUMMYFUNCTION("IFERROR(REGEXEXTRACT($A702, B$4), ""&lt;&gt;"")"),"&lt;&gt;")</f>
        <v>&lt;&gt;</v>
      </c>
      <c r="C702" s="7" t="str">
        <f ca="1">IFERROR(__xludf.DUMMYFUNCTION("IFERROR(REGEXEXTRACT($A702, C$4), ""&lt;&gt;"")"),"&lt;&gt;")</f>
        <v>&lt;&gt;</v>
      </c>
      <c r="D702" s="7"/>
      <c r="E702" s="7" t="str">
        <f ca="1">IFERROR(__xludf.DUMMYFUNCTION("IFERROR(REGEXEXTRACT($C702, E$4), ""&lt;&gt;"")"),"&lt;&gt;")</f>
        <v>&lt;&gt;</v>
      </c>
      <c r="F702" s="7" t="str">
        <f ca="1">IFERROR(__xludf.DUMMYFUNCTION("IFERROR(HEX2DEC(REGEXEXTRACT($C702, F$4)), ""&lt;&gt;"")"),"&lt;&gt;")</f>
        <v>&lt;&gt;</v>
      </c>
      <c r="G702" s="7" t="str">
        <f ca="1">IFERROR(__xludf.DUMMYFUNCTION("IFERROR(HEX2DEC(REGEXEXTRACT($C702, G$4)), ""&lt;&gt;"")"),"&lt;&gt;")</f>
        <v>&lt;&gt;</v>
      </c>
      <c r="H702" s="7"/>
      <c r="I702" s="7" t="str">
        <f ca="1">IFERROR(__xludf.DUMMYFUNCTION("IFERROR(TEXT((REGEXEXTRACT($C702, I$4)),""00""), ""&lt;&gt;"")"),"&lt;&gt;")</f>
        <v>&lt;&gt;</v>
      </c>
      <c r="J702" s="7" t="str">
        <f ca="1">IFERROR(__xludf.DUMMYFUNCTION("IFERROR(TEXT((REGEXEXTRACT($C702, J$4)),""00""), ""&lt;&gt;"")"),"&lt;&gt;")</f>
        <v>&lt;&gt;</v>
      </c>
      <c r="K702" s="7" t="str">
        <f ca="1">IFERROR(__xludf.DUMMYFUNCTION("IFERROR(TEXT((REGEXEXTRACT($C702, K$4)),""00""), ""&lt;&gt;"")"),"&lt;&gt;")</f>
        <v>&lt;&gt;</v>
      </c>
      <c r="L702" s="7" t="str">
        <f ca="1">IFERROR(__xludf.DUMMYFUNCTION("IFERROR(TEXT((REGEXEXTRACT($C702, L$4)),""00""), ""&lt;&gt;"")"),"&lt;&gt;")</f>
        <v>&lt;&gt;</v>
      </c>
      <c r="M702" s="7" t="str">
        <f ca="1">IFERROR(__xludf.DUMMYFUNCTION("IFERROR(TEXT((REGEXEXTRACT($C702, M$4)),""00""), ""&lt;&gt;"")"),"&lt;&gt;")</f>
        <v>&lt;&gt;</v>
      </c>
      <c r="N702" s="7" t="str">
        <f ca="1">IFERROR(__xludf.DUMMYFUNCTION("IFERROR(TEXT((REGEXEXTRACT($C702, N$4)),""00""), ""&lt;&gt;"")"),"&lt;&gt;")</f>
        <v>&lt;&gt;</v>
      </c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x14ac:dyDescent="0.2">
      <c r="A703" s="7"/>
      <c r="B703" s="8" t="str">
        <f ca="1">IFERROR(__xludf.DUMMYFUNCTION("IFERROR(REGEXEXTRACT($A703, B$4), ""&lt;&gt;"")"),"&lt;&gt;")</f>
        <v>&lt;&gt;</v>
      </c>
      <c r="C703" s="7" t="str">
        <f ca="1">IFERROR(__xludf.DUMMYFUNCTION("IFERROR(REGEXEXTRACT($A703, C$4), ""&lt;&gt;"")"),"&lt;&gt;")</f>
        <v>&lt;&gt;</v>
      </c>
      <c r="D703" s="7"/>
      <c r="E703" s="7" t="str">
        <f ca="1">IFERROR(__xludf.DUMMYFUNCTION("IFERROR(REGEXEXTRACT($C703, E$4), ""&lt;&gt;"")"),"&lt;&gt;")</f>
        <v>&lt;&gt;</v>
      </c>
      <c r="F703" s="7" t="str">
        <f ca="1">IFERROR(__xludf.DUMMYFUNCTION("IFERROR(HEX2DEC(REGEXEXTRACT($C703, F$4)), ""&lt;&gt;"")"),"&lt;&gt;")</f>
        <v>&lt;&gt;</v>
      </c>
      <c r="G703" s="7" t="str">
        <f ca="1">IFERROR(__xludf.DUMMYFUNCTION("IFERROR(HEX2DEC(REGEXEXTRACT($C703, G$4)), ""&lt;&gt;"")"),"&lt;&gt;")</f>
        <v>&lt;&gt;</v>
      </c>
      <c r="H703" s="7"/>
      <c r="I703" s="7" t="str">
        <f ca="1">IFERROR(__xludf.DUMMYFUNCTION("IFERROR(TEXT((REGEXEXTRACT($C703, I$4)),""00""), ""&lt;&gt;"")"),"&lt;&gt;")</f>
        <v>&lt;&gt;</v>
      </c>
      <c r="J703" s="7" t="str">
        <f ca="1">IFERROR(__xludf.DUMMYFUNCTION("IFERROR(TEXT((REGEXEXTRACT($C703, J$4)),""00""), ""&lt;&gt;"")"),"&lt;&gt;")</f>
        <v>&lt;&gt;</v>
      </c>
      <c r="K703" s="7" t="str">
        <f ca="1">IFERROR(__xludf.DUMMYFUNCTION("IFERROR(TEXT((REGEXEXTRACT($C703, K$4)),""00""), ""&lt;&gt;"")"),"&lt;&gt;")</f>
        <v>&lt;&gt;</v>
      </c>
      <c r="L703" s="7" t="str">
        <f ca="1">IFERROR(__xludf.DUMMYFUNCTION("IFERROR(TEXT((REGEXEXTRACT($C703, L$4)),""00""), ""&lt;&gt;"")"),"&lt;&gt;")</f>
        <v>&lt;&gt;</v>
      </c>
      <c r="M703" s="7" t="str">
        <f ca="1">IFERROR(__xludf.DUMMYFUNCTION("IFERROR(TEXT((REGEXEXTRACT($C703, M$4)),""00""), ""&lt;&gt;"")"),"&lt;&gt;")</f>
        <v>&lt;&gt;</v>
      </c>
      <c r="N703" s="7" t="str">
        <f ca="1">IFERROR(__xludf.DUMMYFUNCTION("IFERROR(TEXT((REGEXEXTRACT($C703, N$4)),""00""), ""&lt;&gt;"")"),"&lt;&gt;")</f>
        <v>&lt;&gt;</v>
      </c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x14ac:dyDescent="0.2">
      <c r="A704" s="7"/>
      <c r="B704" s="8" t="str">
        <f ca="1">IFERROR(__xludf.DUMMYFUNCTION("IFERROR(REGEXEXTRACT($A704, B$4), ""&lt;&gt;"")"),"&lt;&gt;")</f>
        <v>&lt;&gt;</v>
      </c>
      <c r="C704" s="7" t="str">
        <f ca="1">IFERROR(__xludf.DUMMYFUNCTION("IFERROR(REGEXEXTRACT($A704, C$4), ""&lt;&gt;"")"),"&lt;&gt;")</f>
        <v>&lt;&gt;</v>
      </c>
      <c r="D704" s="7"/>
      <c r="E704" s="7" t="str">
        <f ca="1">IFERROR(__xludf.DUMMYFUNCTION("IFERROR(REGEXEXTRACT($C704, E$4), ""&lt;&gt;"")"),"&lt;&gt;")</f>
        <v>&lt;&gt;</v>
      </c>
      <c r="F704" s="7" t="str">
        <f ca="1">IFERROR(__xludf.DUMMYFUNCTION("IFERROR(HEX2DEC(REGEXEXTRACT($C704, F$4)), ""&lt;&gt;"")"),"&lt;&gt;")</f>
        <v>&lt;&gt;</v>
      </c>
      <c r="G704" s="7" t="str">
        <f ca="1">IFERROR(__xludf.DUMMYFUNCTION("IFERROR(HEX2DEC(REGEXEXTRACT($C704, G$4)), ""&lt;&gt;"")"),"&lt;&gt;")</f>
        <v>&lt;&gt;</v>
      </c>
      <c r="H704" s="7"/>
      <c r="I704" s="7" t="str">
        <f ca="1">IFERROR(__xludf.DUMMYFUNCTION("IFERROR(TEXT((REGEXEXTRACT($C704, I$4)),""00""), ""&lt;&gt;"")"),"&lt;&gt;")</f>
        <v>&lt;&gt;</v>
      </c>
      <c r="J704" s="7" t="str">
        <f ca="1">IFERROR(__xludf.DUMMYFUNCTION("IFERROR(TEXT((REGEXEXTRACT($C704, J$4)),""00""), ""&lt;&gt;"")"),"&lt;&gt;")</f>
        <v>&lt;&gt;</v>
      </c>
      <c r="K704" s="7" t="str">
        <f ca="1">IFERROR(__xludf.DUMMYFUNCTION("IFERROR(TEXT((REGEXEXTRACT($C704, K$4)),""00""), ""&lt;&gt;"")"),"&lt;&gt;")</f>
        <v>&lt;&gt;</v>
      </c>
      <c r="L704" s="7" t="str">
        <f ca="1">IFERROR(__xludf.DUMMYFUNCTION("IFERROR(TEXT((REGEXEXTRACT($C704, L$4)),""00""), ""&lt;&gt;"")"),"&lt;&gt;")</f>
        <v>&lt;&gt;</v>
      </c>
      <c r="M704" s="7" t="str">
        <f ca="1">IFERROR(__xludf.DUMMYFUNCTION("IFERROR(TEXT((REGEXEXTRACT($C704, M$4)),""00""), ""&lt;&gt;"")"),"&lt;&gt;")</f>
        <v>&lt;&gt;</v>
      </c>
      <c r="N704" s="7" t="str">
        <f ca="1">IFERROR(__xludf.DUMMYFUNCTION("IFERROR(TEXT((REGEXEXTRACT($C704, N$4)),""00""), ""&lt;&gt;"")"),"&lt;&gt;")</f>
        <v>&lt;&gt;</v>
      </c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x14ac:dyDescent="0.2">
      <c r="A705" s="7"/>
      <c r="B705" s="8" t="str">
        <f ca="1">IFERROR(__xludf.DUMMYFUNCTION("IFERROR(REGEXEXTRACT($A705, B$4), ""&lt;&gt;"")"),"&lt;&gt;")</f>
        <v>&lt;&gt;</v>
      </c>
      <c r="C705" s="7" t="str">
        <f ca="1">IFERROR(__xludf.DUMMYFUNCTION("IFERROR(REGEXEXTRACT($A705, C$4), ""&lt;&gt;"")"),"&lt;&gt;")</f>
        <v>&lt;&gt;</v>
      </c>
      <c r="D705" s="7"/>
      <c r="E705" s="7" t="str">
        <f ca="1">IFERROR(__xludf.DUMMYFUNCTION("IFERROR(REGEXEXTRACT($C705, E$4), ""&lt;&gt;"")"),"&lt;&gt;")</f>
        <v>&lt;&gt;</v>
      </c>
      <c r="F705" s="7" t="str">
        <f ca="1">IFERROR(__xludf.DUMMYFUNCTION("IFERROR(HEX2DEC(REGEXEXTRACT($C705, F$4)), ""&lt;&gt;"")"),"&lt;&gt;")</f>
        <v>&lt;&gt;</v>
      </c>
      <c r="G705" s="7" t="str">
        <f ca="1">IFERROR(__xludf.DUMMYFUNCTION("IFERROR(HEX2DEC(REGEXEXTRACT($C705, G$4)), ""&lt;&gt;"")"),"&lt;&gt;")</f>
        <v>&lt;&gt;</v>
      </c>
      <c r="H705" s="7"/>
      <c r="I705" s="7" t="str">
        <f ca="1">IFERROR(__xludf.DUMMYFUNCTION("IFERROR(TEXT((REGEXEXTRACT($C705, I$4)),""00""), ""&lt;&gt;"")"),"&lt;&gt;")</f>
        <v>&lt;&gt;</v>
      </c>
      <c r="J705" s="7" t="str">
        <f ca="1">IFERROR(__xludf.DUMMYFUNCTION("IFERROR(TEXT((REGEXEXTRACT($C705, J$4)),""00""), ""&lt;&gt;"")"),"&lt;&gt;")</f>
        <v>&lt;&gt;</v>
      </c>
      <c r="K705" s="7" t="str">
        <f ca="1">IFERROR(__xludf.DUMMYFUNCTION("IFERROR(TEXT((REGEXEXTRACT($C705, K$4)),""00""), ""&lt;&gt;"")"),"&lt;&gt;")</f>
        <v>&lt;&gt;</v>
      </c>
      <c r="L705" s="7" t="str">
        <f ca="1">IFERROR(__xludf.DUMMYFUNCTION("IFERROR(TEXT((REGEXEXTRACT($C705, L$4)),""00""), ""&lt;&gt;"")"),"&lt;&gt;")</f>
        <v>&lt;&gt;</v>
      </c>
      <c r="M705" s="7" t="str">
        <f ca="1">IFERROR(__xludf.DUMMYFUNCTION("IFERROR(TEXT((REGEXEXTRACT($C705, M$4)),""00""), ""&lt;&gt;"")"),"&lt;&gt;")</f>
        <v>&lt;&gt;</v>
      </c>
      <c r="N705" s="7" t="str">
        <f ca="1">IFERROR(__xludf.DUMMYFUNCTION("IFERROR(TEXT((REGEXEXTRACT($C705, N$4)),""00""), ""&lt;&gt;"")"),"&lt;&gt;")</f>
        <v>&lt;&gt;</v>
      </c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x14ac:dyDescent="0.2">
      <c r="A706" s="7"/>
      <c r="B706" s="8" t="str">
        <f ca="1">IFERROR(__xludf.DUMMYFUNCTION("IFERROR(REGEXEXTRACT($A706, B$4), ""&lt;&gt;"")"),"&lt;&gt;")</f>
        <v>&lt;&gt;</v>
      </c>
      <c r="C706" s="7" t="str">
        <f ca="1">IFERROR(__xludf.DUMMYFUNCTION("IFERROR(REGEXEXTRACT($A706, C$4), ""&lt;&gt;"")"),"&lt;&gt;")</f>
        <v>&lt;&gt;</v>
      </c>
      <c r="D706" s="7"/>
      <c r="E706" s="7" t="str">
        <f ca="1">IFERROR(__xludf.DUMMYFUNCTION("IFERROR(REGEXEXTRACT($C706, E$4), ""&lt;&gt;"")"),"&lt;&gt;")</f>
        <v>&lt;&gt;</v>
      </c>
      <c r="F706" s="7" t="str">
        <f ca="1">IFERROR(__xludf.DUMMYFUNCTION("IFERROR(HEX2DEC(REGEXEXTRACT($C706, F$4)), ""&lt;&gt;"")"),"&lt;&gt;")</f>
        <v>&lt;&gt;</v>
      </c>
      <c r="G706" s="7" t="str">
        <f ca="1">IFERROR(__xludf.DUMMYFUNCTION("IFERROR(HEX2DEC(REGEXEXTRACT($C706, G$4)), ""&lt;&gt;"")"),"&lt;&gt;")</f>
        <v>&lt;&gt;</v>
      </c>
      <c r="H706" s="7"/>
      <c r="I706" s="7" t="str">
        <f ca="1">IFERROR(__xludf.DUMMYFUNCTION("IFERROR(TEXT((REGEXEXTRACT($C706, I$4)),""00""), ""&lt;&gt;"")"),"&lt;&gt;")</f>
        <v>&lt;&gt;</v>
      </c>
      <c r="J706" s="7" t="str">
        <f ca="1">IFERROR(__xludf.DUMMYFUNCTION("IFERROR(TEXT((REGEXEXTRACT($C706, J$4)),""00""), ""&lt;&gt;"")"),"&lt;&gt;")</f>
        <v>&lt;&gt;</v>
      </c>
      <c r="K706" s="7" t="str">
        <f ca="1">IFERROR(__xludf.DUMMYFUNCTION("IFERROR(TEXT((REGEXEXTRACT($C706, K$4)),""00""), ""&lt;&gt;"")"),"&lt;&gt;")</f>
        <v>&lt;&gt;</v>
      </c>
      <c r="L706" s="7" t="str">
        <f ca="1">IFERROR(__xludf.DUMMYFUNCTION("IFERROR(TEXT((REGEXEXTRACT($C706, L$4)),""00""), ""&lt;&gt;"")"),"&lt;&gt;")</f>
        <v>&lt;&gt;</v>
      </c>
      <c r="M706" s="7" t="str">
        <f ca="1">IFERROR(__xludf.DUMMYFUNCTION("IFERROR(TEXT((REGEXEXTRACT($C706, M$4)),""00""), ""&lt;&gt;"")"),"&lt;&gt;")</f>
        <v>&lt;&gt;</v>
      </c>
      <c r="N706" s="7" t="str">
        <f ca="1">IFERROR(__xludf.DUMMYFUNCTION("IFERROR(TEXT((REGEXEXTRACT($C706, N$4)),""00""), ""&lt;&gt;"")"),"&lt;&gt;")</f>
        <v>&lt;&gt;</v>
      </c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x14ac:dyDescent="0.2">
      <c r="A707" s="7"/>
      <c r="B707" s="8" t="str">
        <f ca="1">IFERROR(__xludf.DUMMYFUNCTION("IFERROR(REGEXEXTRACT($A707, B$4), ""&lt;&gt;"")"),"&lt;&gt;")</f>
        <v>&lt;&gt;</v>
      </c>
      <c r="C707" s="7" t="str">
        <f ca="1">IFERROR(__xludf.DUMMYFUNCTION("IFERROR(REGEXEXTRACT($A707, C$4), ""&lt;&gt;"")"),"&lt;&gt;")</f>
        <v>&lt;&gt;</v>
      </c>
      <c r="D707" s="7"/>
      <c r="E707" s="7" t="str">
        <f ca="1">IFERROR(__xludf.DUMMYFUNCTION("IFERROR(REGEXEXTRACT($C707, E$4), ""&lt;&gt;"")"),"&lt;&gt;")</f>
        <v>&lt;&gt;</v>
      </c>
      <c r="F707" s="7" t="str">
        <f ca="1">IFERROR(__xludf.DUMMYFUNCTION("IFERROR(HEX2DEC(REGEXEXTRACT($C707, F$4)), ""&lt;&gt;"")"),"&lt;&gt;")</f>
        <v>&lt;&gt;</v>
      </c>
      <c r="G707" s="7" t="str">
        <f ca="1">IFERROR(__xludf.DUMMYFUNCTION("IFERROR(HEX2DEC(REGEXEXTRACT($C707, G$4)), ""&lt;&gt;"")"),"&lt;&gt;")</f>
        <v>&lt;&gt;</v>
      </c>
      <c r="H707" s="7"/>
      <c r="I707" s="7" t="str">
        <f ca="1">IFERROR(__xludf.DUMMYFUNCTION("IFERROR(TEXT((REGEXEXTRACT($C707, I$4)),""00""), ""&lt;&gt;"")"),"&lt;&gt;")</f>
        <v>&lt;&gt;</v>
      </c>
      <c r="J707" s="7" t="str">
        <f ca="1">IFERROR(__xludf.DUMMYFUNCTION("IFERROR(TEXT((REGEXEXTRACT($C707, J$4)),""00""), ""&lt;&gt;"")"),"&lt;&gt;")</f>
        <v>&lt;&gt;</v>
      </c>
      <c r="K707" s="7" t="str">
        <f ca="1">IFERROR(__xludf.DUMMYFUNCTION("IFERROR(TEXT((REGEXEXTRACT($C707, K$4)),""00""), ""&lt;&gt;"")"),"&lt;&gt;")</f>
        <v>&lt;&gt;</v>
      </c>
      <c r="L707" s="7" t="str">
        <f ca="1">IFERROR(__xludf.DUMMYFUNCTION("IFERROR(TEXT((REGEXEXTRACT($C707, L$4)),""00""), ""&lt;&gt;"")"),"&lt;&gt;")</f>
        <v>&lt;&gt;</v>
      </c>
      <c r="M707" s="7" t="str">
        <f ca="1">IFERROR(__xludf.DUMMYFUNCTION("IFERROR(TEXT((REGEXEXTRACT($C707, M$4)),""00""), ""&lt;&gt;"")"),"&lt;&gt;")</f>
        <v>&lt;&gt;</v>
      </c>
      <c r="N707" s="7" t="str">
        <f ca="1">IFERROR(__xludf.DUMMYFUNCTION("IFERROR(TEXT((REGEXEXTRACT($C707, N$4)),""00""), ""&lt;&gt;"")"),"&lt;&gt;")</f>
        <v>&lt;&gt;</v>
      </c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x14ac:dyDescent="0.2">
      <c r="A708" s="7"/>
      <c r="B708" s="8" t="str">
        <f ca="1">IFERROR(__xludf.DUMMYFUNCTION("IFERROR(REGEXEXTRACT($A708, B$4), ""&lt;&gt;"")"),"&lt;&gt;")</f>
        <v>&lt;&gt;</v>
      </c>
      <c r="C708" s="7" t="str">
        <f ca="1">IFERROR(__xludf.DUMMYFUNCTION("IFERROR(REGEXEXTRACT($A708, C$4), ""&lt;&gt;"")"),"&lt;&gt;")</f>
        <v>&lt;&gt;</v>
      </c>
      <c r="D708" s="7"/>
      <c r="E708" s="7" t="str">
        <f ca="1">IFERROR(__xludf.DUMMYFUNCTION("IFERROR(REGEXEXTRACT($C708, E$4), ""&lt;&gt;"")"),"&lt;&gt;")</f>
        <v>&lt;&gt;</v>
      </c>
      <c r="F708" s="7" t="str">
        <f ca="1">IFERROR(__xludf.DUMMYFUNCTION("IFERROR(HEX2DEC(REGEXEXTRACT($C708, F$4)), ""&lt;&gt;"")"),"&lt;&gt;")</f>
        <v>&lt;&gt;</v>
      </c>
      <c r="G708" s="7" t="str">
        <f ca="1">IFERROR(__xludf.DUMMYFUNCTION("IFERROR(HEX2DEC(REGEXEXTRACT($C708, G$4)), ""&lt;&gt;"")"),"&lt;&gt;")</f>
        <v>&lt;&gt;</v>
      </c>
      <c r="H708" s="7"/>
      <c r="I708" s="7" t="str">
        <f ca="1">IFERROR(__xludf.DUMMYFUNCTION("IFERROR(TEXT((REGEXEXTRACT($C708, I$4)),""00""), ""&lt;&gt;"")"),"&lt;&gt;")</f>
        <v>&lt;&gt;</v>
      </c>
      <c r="J708" s="7" t="str">
        <f ca="1">IFERROR(__xludf.DUMMYFUNCTION("IFERROR(TEXT((REGEXEXTRACT($C708, J$4)),""00""), ""&lt;&gt;"")"),"&lt;&gt;")</f>
        <v>&lt;&gt;</v>
      </c>
      <c r="K708" s="7" t="str">
        <f ca="1">IFERROR(__xludf.DUMMYFUNCTION("IFERROR(TEXT((REGEXEXTRACT($C708, K$4)),""00""), ""&lt;&gt;"")"),"&lt;&gt;")</f>
        <v>&lt;&gt;</v>
      </c>
      <c r="L708" s="7" t="str">
        <f ca="1">IFERROR(__xludf.DUMMYFUNCTION("IFERROR(TEXT((REGEXEXTRACT($C708, L$4)),""00""), ""&lt;&gt;"")"),"&lt;&gt;")</f>
        <v>&lt;&gt;</v>
      </c>
      <c r="M708" s="7" t="str">
        <f ca="1">IFERROR(__xludf.DUMMYFUNCTION("IFERROR(TEXT((REGEXEXTRACT($C708, M$4)),""00""), ""&lt;&gt;"")"),"&lt;&gt;")</f>
        <v>&lt;&gt;</v>
      </c>
      <c r="N708" s="7" t="str">
        <f ca="1">IFERROR(__xludf.DUMMYFUNCTION("IFERROR(TEXT((REGEXEXTRACT($C708, N$4)),""00""), ""&lt;&gt;"")"),"&lt;&gt;")</f>
        <v>&lt;&gt;</v>
      </c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x14ac:dyDescent="0.2">
      <c r="A709" s="7"/>
      <c r="B709" s="8" t="str">
        <f ca="1">IFERROR(__xludf.DUMMYFUNCTION("IFERROR(REGEXEXTRACT($A709, B$4), ""&lt;&gt;"")"),"&lt;&gt;")</f>
        <v>&lt;&gt;</v>
      </c>
      <c r="C709" s="7" t="str">
        <f ca="1">IFERROR(__xludf.DUMMYFUNCTION("IFERROR(REGEXEXTRACT($A709, C$4), ""&lt;&gt;"")"),"&lt;&gt;")</f>
        <v>&lt;&gt;</v>
      </c>
      <c r="D709" s="7"/>
      <c r="E709" s="7" t="str">
        <f ca="1">IFERROR(__xludf.DUMMYFUNCTION("IFERROR(REGEXEXTRACT($C709, E$4), ""&lt;&gt;"")"),"&lt;&gt;")</f>
        <v>&lt;&gt;</v>
      </c>
      <c r="F709" s="7" t="str">
        <f ca="1">IFERROR(__xludf.DUMMYFUNCTION("IFERROR(HEX2DEC(REGEXEXTRACT($C709, F$4)), ""&lt;&gt;"")"),"&lt;&gt;")</f>
        <v>&lt;&gt;</v>
      </c>
      <c r="G709" s="7" t="str">
        <f ca="1">IFERROR(__xludf.DUMMYFUNCTION("IFERROR(HEX2DEC(REGEXEXTRACT($C709, G$4)), ""&lt;&gt;"")"),"&lt;&gt;")</f>
        <v>&lt;&gt;</v>
      </c>
      <c r="H709" s="7"/>
      <c r="I709" s="7" t="str">
        <f ca="1">IFERROR(__xludf.DUMMYFUNCTION("IFERROR(TEXT((REGEXEXTRACT($C709, I$4)),""00""), ""&lt;&gt;"")"),"&lt;&gt;")</f>
        <v>&lt;&gt;</v>
      </c>
      <c r="J709" s="7" t="str">
        <f ca="1">IFERROR(__xludf.DUMMYFUNCTION("IFERROR(TEXT((REGEXEXTRACT($C709, J$4)),""00""), ""&lt;&gt;"")"),"&lt;&gt;")</f>
        <v>&lt;&gt;</v>
      </c>
      <c r="K709" s="7" t="str">
        <f ca="1">IFERROR(__xludf.DUMMYFUNCTION("IFERROR(TEXT((REGEXEXTRACT($C709, K$4)),""00""), ""&lt;&gt;"")"),"&lt;&gt;")</f>
        <v>&lt;&gt;</v>
      </c>
      <c r="L709" s="7" t="str">
        <f ca="1">IFERROR(__xludf.DUMMYFUNCTION("IFERROR(TEXT((REGEXEXTRACT($C709, L$4)),""00""), ""&lt;&gt;"")"),"&lt;&gt;")</f>
        <v>&lt;&gt;</v>
      </c>
      <c r="M709" s="7" t="str">
        <f ca="1">IFERROR(__xludf.DUMMYFUNCTION("IFERROR(TEXT((REGEXEXTRACT($C709, M$4)),""00""), ""&lt;&gt;"")"),"&lt;&gt;")</f>
        <v>&lt;&gt;</v>
      </c>
      <c r="N709" s="7" t="str">
        <f ca="1">IFERROR(__xludf.DUMMYFUNCTION("IFERROR(TEXT((REGEXEXTRACT($C709, N$4)),""00""), ""&lt;&gt;"")"),"&lt;&gt;")</f>
        <v>&lt;&gt;</v>
      </c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x14ac:dyDescent="0.2">
      <c r="A710" s="7"/>
      <c r="B710" s="8" t="str">
        <f ca="1">IFERROR(__xludf.DUMMYFUNCTION("IFERROR(REGEXEXTRACT($A710, B$4), ""&lt;&gt;"")"),"&lt;&gt;")</f>
        <v>&lt;&gt;</v>
      </c>
      <c r="C710" s="7" t="str">
        <f ca="1">IFERROR(__xludf.DUMMYFUNCTION("IFERROR(REGEXEXTRACT($A710, C$4), ""&lt;&gt;"")"),"&lt;&gt;")</f>
        <v>&lt;&gt;</v>
      </c>
      <c r="D710" s="7"/>
      <c r="E710" s="7" t="str">
        <f ca="1">IFERROR(__xludf.DUMMYFUNCTION("IFERROR(REGEXEXTRACT($C710, E$4), ""&lt;&gt;"")"),"&lt;&gt;")</f>
        <v>&lt;&gt;</v>
      </c>
      <c r="F710" s="7" t="str">
        <f ca="1">IFERROR(__xludf.DUMMYFUNCTION("IFERROR(HEX2DEC(REGEXEXTRACT($C710, F$4)), ""&lt;&gt;"")"),"&lt;&gt;")</f>
        <v>&lt;&gt;</v>
      </c>
      <c r="G710" s="7" t="str">
        <f ca="1">IFERROR(__xludf.DUMMYFUNCTION("IFERROR(HEX2DEC(REGEXEXTRACT($C710, G$4)), ""&lt;&gt;"")"),"&lt;&gt;")</f>
        <v>&lt;&gt;</v>
      </c>
      <c r="H710" s="7"/>
      <c r="I710" s="7" t="str">
        <f ca="1">IFERROR(__xludf.DUMMYFUNCTION("IFERROR(TEXT((REGEXEXTRACT($C710, I$4)),""00""), ""&lt;&gt;"")"),"&lt;&gt;")</f>
        <v>&lt;&gt;</v>
      </c>
      <c r="J710" s="7" t="str">
        <f ca="1">IFERROR(__xludf.DUMMYFUNCTION("IFERROR(TEXT((REGEXEXTRACT($C710, J$4)),""00""), ""&lt;&gt;"")"),"&lt;&gt;")</f>
        <v>&lt;&gt;</v>
      </c>
      <c r="K710" s="7" t="str">
        <f ca="1">IFERROR(__xludf.DUMMYFUNCTION("IFERROR(TEXT((REGEXEXTRACT($C710, K$4)),""00""), ""&lt;&gt;"")"),"&lt;&gt;")</f>
        <v>&lt;&gt;</v>
      </c>
      <c r="L710" s="7" t="str">
        <f ca="1">IFERROR(__xludf.DUMMYFUNCTION("IFERROR(TEXT((REGEXEXTRACT($C710, L$4)),""00""), ""&lt;&gt;"")"),"&lt;&gt;")</f>
        <v>&lt;&gt;</v>
      </c>
      <c r="M710" s="7" t="str">
        <f ca="1">IFERROR(__xludf.DUMMYFUNCTION("IFERROR(TEXT((REGEXEXTRACT($C710, M$4)),""00""), ""&lt;&gt;"")"),"&lt;&gt;")</f>
        <v>&lt;&gt;</v>
      </c>
      <c r="N710" s="7" t="str">
        <f ca="1">IFERROR(__xludf.DUMMYFUNCTION("IFERROR(TEXT((REGEXEXTRACT($C710, N$4)),""00""), ""&lt;&gt;"")"),"&lt;&gt;")</f>
        <v>&lt;&gt;</v>
      </c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x14ac:dyDescent="0.2">
      <c r="A711" s="7"/>
      <c r="B711" s="8" t="str">
        <f ca="1">IFERROR(__xludf.DUMMYFUNCTION("IFERROR(REGEXEXTRACT($A711, B$4), ""&lt;&gt;"")"),"&lt;&gt;")</f>
        <v>&lt;&gt;</v>
      </c>
      <c r="C711" s="7" t="str">
        <f ca="1">IFERROR(__xludf.DUMMYFUNCTION("IFERROR(REGEXEXTRACT($A711, C$4), ""&lt;&gt;"")"),"&lt;&gt;")</f>
        <v>&lt;&gt;</v>
      </c>
      <c r="D711" s="7"/>
      <c r="E711" s="7" t="str">
        <f ca="1">IFERROR(__xludf.DUMMYFUNCTION("IFERROR(REGEXEXTRACT($C711, E$4), ""&lt;&gt;"")"),"&lt;&gt;")</f>
        <v>&lt;&gt;</v>
      </c>
      <c r="F711" s="7" t="str">
        <f ca="1">IFERROR(__xludf.DUMMYFUNCTION("IFERROR(HEX2DEC(REGEXEXTRACT($C711, F$4)), ""&lt;&gt;"")"),"&lt;&gt;")</f>
        <v>&lt;&gt;</v>
      </c>
      <c r="G711" s="7" t="str">
        <f ca="1">IFERROR(__xludf.DUMMYFUNCTION("IFERROR(HEX2DEC(REGEXEXTRACT($C711, G$4)), ""&lt;&gt;"")"),"&lt;&gt;")</f>
        <v>&lt;&gt;</v>
      </c>
      <c r="H711" s="7"/>
      <c r="I711" s="7" t="str">
        <f ca="1">IFERROR(__xludf.DUMMYFUNCTION("IFERROR(TEXT((REGEXEXTRACT($C711, I$4)),""00""), ""&lt;&gt;"")"),"&lt;&gt;")</f>
        <v>&lt;&gt;</v>
      </c>
      <c r="J711" s="7" t="str">
        <f ca="1">IFERROR(__xludf.DUMMYFUNCTION("IFERROR(TEXT((REGEXEXTRACT($C711, J$4)),""00""), ""&lt;&gt;"")"),"&lt;&gt;")</f>
        <v>&lt;&gt;</v>
      </c>
      <c r="K711" s="7" t="str">
        <f ca="1">IFERROR(__xludf.DUMMYFUNCTION("IFERROR(TEXT((REGEXEXTRACT($C711, K$4)),""00""), ""&lt;&gt;"")"),"&lt;&gt;")</f>
        <v>&lt;&gt;</v>
      </c>
      <c r="L711" s="7" t="str">
        <f ca="1">IFERROR(__xludf.DUMMYFUNCTION("IFERROR(TEXT((REGEXEXTRACT($C711, L$4)),""00""), ""&lt;&gt;"")"),"&lt;&gt;")</f>
        <v>&lt;&gt;</v>
      </c>
      <c r="M711" s="7" t="str">
        <f ca="1">IFERROR(__xludf.DUMMYFUNCTION("IFERROR(TEXT((REGEXEXTRACT($C711, M$4)),""00""), ""&lt;&gt;"")"),"&lt;&gt;")</f>
        <v>&lt;&gt;</v>
      </c>
      <c r="N711" s="7" t="str">
        <f ca="1">IFERROR(__xludf.DUMMYFUNCTION("IFERROR(TEXT((REGEXEXTRACT($C711, N$4)),""00""), ""&lt;&gt;"")"),"&lt;&gt;")</f>
        <v>&lt;&gt;</v>
      </c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x14ac:dyDescent="0.2">
      <c r="A712" s="7"/>
      <c r="B712" s="8" t="str">
        <f ca="1">IFERROR(__xludf.DUMMYFUNCTION("IFERROR(REGEXEXTRACT($A712, B$4), ""&lt;&gt;"")"),"&lt;&gt;")</f>
        <v>&lt;&gt;</v>
      </c>
      <c r="C712" s="7" t="str">
        <f ca="1">IFERROR(__xludf.DUMMYFUNCTION("IFERROR(REGEXEXTRACT($A712, C$4), ""&lt;&gt;"")"),"&lt;&gt;")</f>
        <v>&lt;&gt;</v>
      </c>
      <c r="D712" s="7"/>
      <c r="E712" s="7" t="str">
        <f ca="1">IFERROR(__xludf.DUMMYFUNCTION("IFERROR(REGEXEXTRACT($C712, E$4), ""&lt;&gt;"")"),"&lt;&gt;")</f>
        <v>&lt;&gt;</v>
      </c>
      <c r="F712" s="7" t="str">
        <f ca="1">IFERROR(__xludf.DUMMYFUNCTION("IFERROR(HEX2DEC(REGEXEXTRACT($C712, F$4)), ""&lt;&gt;"")"),"&lt;&gt;")</f>
        <v>&lt;&gt;</v>
      </c>
      <c r="G712" s="7" t="str">
        <f ca="1">IFERROR(__xludf.DUMMYFUNCTION("IFERROR(HEX2DEC(REGEXEXTRACT($C712, G$4)), ""&lt;&gt;"")"),"&lt;&gt;")</f>
        <v>&lt;&gt;</v>
      </c>
      <c r="H712" s="7"/>
      <c r="I712" s="7" t="str">
        <f ca="1">IFERROR(__xludf.DUMMYFUNCTION("IFERROR(TEXT((REGEXEXTRACT($C712, I$4)),""00""), ""&lt;&gt;"")"),"&lt;&gt;")</f>
        <v>&lt;&gt;</v>
      </c>
      <c r="J712" s="7" t="str">
        <f ca="1">IFERROR(__xludf.DUMMYFUNCTION("IFERROR(TEXT((REGEXEXTRACT($C712, J$4)),""00""), ""&lt;&gt;"")"),"&lt;&gt;")</f>
        <v>&lt;&gt;</v>
      </c>
      <c r="K712" s="7" t="str">
        <f ca="1">IFERROR(__xludf.DUMMYFUNCTION("IFERROR(TEXT((REGEXEXTRACT($C712, K$4)),""00""), ""&lt;&gt;"")"),"&lt;&gt;")</f>
        <v>&lt;&gt;</v>
      </c>
      <c r="L712" s="7" t="str">
        <f ca="1">IFERROR(__xludf.DUMMYFUNCTION("IFERROR(TEXT((REGEXEXTRACT($C712, L$4)),""00""), ""&lt;&gt;"")"),"&lt;&gt;")</f>
        <v>&lt;&gt;</v>
      </c>
      <c r="M712" s="7" t="str">
        <f ca="1">IFERROR(__xludf.DUMMYFUNCTION("IFERROR(TEXT((REGEXEXTRACT($C712, M$4)),""00""), ""&lt;&gt;"")"),"&lt;&gt;")</f>
        <v>&lt;&gt;</v>
      </c>
      <c r="N712" s="7" t="str">
        <f ca="1">IFERROR(__xludf.DUMMYFUNCTION("IFERROR(TEXT((REGEXEXTRACT($C712, N$4)),""00""), ""&lt;&gt;"")"),"&lt;&gt;")</f>
        <v>&lt;&gt;</v>
      </c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x14ac:dyDescent="0.2">
      <c r="A713" s="7"/>
      <c r="B713" s="8" t="str">
        <f ca="1">IFERROR(__xludf.DUMMYFUNCTION("IFERROR(REGEXEXTRACT($A713, B$4), ""&lt;&gt;"")"),"&lt;&gt;")</f>
        <v>&lt;&gt;</v>
      </c>
      <c r="C713" s="7" t="str">
        <f ca="1">IFERROR(__xludf.DUMMYFUNCTION("IFERROR(REGEXEXTRACT($A713, C$4), ""&lt;&gt;"")"),"&lt;&gt;")</f>
        <v>&lt;&gt;</v>
      </c>
      <c r="D713" s="7"/>
      <c r="E713" s="7" t="str">
        <f ca="1">IFERROR(__xludf.DUMMYFUNCTION("IFERROR(REGEXEXTRACT($C713, E$4), ""&lt;&gt;"")"),"&lt;&gt;")</f>
        <v>&lt;&gt;</v>
      </c>
      <c r="F713" s="7" t="str">
        <f ca="1">IFERROR(__xludf.DUMMYFUNCTION("IFERROR(HEX2DEC(REGEXEXTRACT($C713, F$4)), ""&lt;&gt;"")"),"&lt;&gt;")</f>
        <v>&lt;&gt;</v>
      </c>
      <c r="G713" s="7" t="str">
        <f ca="1">IFERROR(__xludf.DUMMYFUNCTION("IFERROR(HEX2DEC(REGEXEXTRACT($C713, G$4)), ""&lt;&gt;"")"),"&lt;&gt;")</f>
        <v>&lt;&gt;</v>
      </c>
      <c r="H713" s="7"/>
      <c r="I713" s="7" t="str">
        <f ca="1">IFERROR(__xludf.DUMMYFUNCTION("IFERROR(TEXT((REGEXEXTRACT($C713, I$4)),""00""), ""&lt;&gt;"")"),"&lt;&gt;")</f>
        <v>&lt;&gt;</v>
      </c>
      <c r="J713" s="7" t="str">
        <f ca="1">IFERROR(__xludf.DUMMYFUNCTION("IFERROR(TEXT((REGEXEXTRACT($C713, J$4)),""00""), ""&lt;&gt;"")"),"&lt;&gt;")</f>
        <v>&lt;&gt;</v>
      </c>
      <c r="K713" s="7" t="str">
        <f ca="1">IFERROR(__xludf.DUMMYFUNCTION("IFERROR(TEXT((REGEXEXTRACT($C713, K$4)),""00""), ""&lt;&gt;"")"),"&lt;&gt;")</f>
        <v>&lt;&gt;</v>
      </c>
      <c r="L713" s="7" t="str">
        <f ca="1">IFERROR(__xludf.DUMMYFUNCTION("IFERROR(TEXT((REGEXEXTRACT($C713, L$4)),""00""), ""&lt;&gt;"")"),"&lt;&gt;")</f>
        <v>&lt;&gt;</v>
      </c>
      <c r="M713" s="7" t="str">
        <f ca="1">IFERROR(__xludf.DUMMYFUNCTION("IFERROR(TEXT((REGEXEXTRACT($C713, M$4)),""00""), ""&lt;&gt;"")"),"&lt;&gt;")</f>
        <v>&lt;&gt;</v>
      </c>
      <c r="N713" s="7" t="str">
        <f ca="1">IFERROR(__xludf.DUMMYFUNCTION("IFERROR(TEXT((REGEXEXTRACT($C713, N$4)),""00""), ""&lt;&gt;"")"),"&lt;&gt;")</f>
        <v>&lt;&gt;</v>
      </c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x14ac:dyDescent="0.2">
      <c r="A714" s="7"/>
      <c r="B714" s="8" t="str">
        <f ca="1">IFERROR(__xludf.DUMMYFUNCTION("IFERROR(REGEXEXTRACT($A714, B$4), ""&lt;&gt;"")"),"&lt;&gt;")</f>
        <v>&lt;&gt;</v>
      </c>
      <c r="C714" s="7" t="str">
        <f ca="1">IFERROR(__xludf.DUMMYFUNCTION("IFERROR(REGEXEXTRACT($A714, C$4), ""&lt;&gt;"")"),"&lt;&gt;")</f>
        <v>&lt;&gt;</v>
      </c>
      <c r="D714" s="7"/>
      <c r="E714" s="7" t="str">
        <f ca="1">IFERROR(__xludf.DUMMYFUNCTION("IFERROR(REGEXEXTRACT($C714, E$4), ""&lt;&gt;"")"),"&lt;&gt;")</f>
        <v>&lt;&gt;</v>
      </c>
      <c r="F714" s="7" t="str">
        <f ca="1">IFERROR(__xludf.DUMMYFUNCTION("IFERROR(HEX2DEC(REGEXEXTRACT($C714, F$4)), ""&lt;&gt;"")"),"&lt;&gt;")</f>
        <v>&lt;&gt;</v>
      </c>
      <c r="G714" s="7" t="str">
        <f ca="1">IFERROR(__xludf.DUMMYFUNCTION("IFERROR(HEX2DEC(REGEXEXTRACT($C714, G$4)), ""&lt;&gt;"")"),"&lt;&gt;")</f>
        <v>&lt;&gt;</v>
      </c>
      <c r="H714" s="7"/>
      <c r="I714" s="7" t="str">
        <f ca="1">IFERROR(__xludf.DUMMYFUNCTION("IFERROR(TEXT((REGEXEXTRACT($C714, I$4)),""00""), ""&lt;&gt;"")"),"&lt;&gt;")</f>
        <v>&lt;&gt;</v>
      </c>
      <c r="J714" s="7" t="str">
        <f ca="1">IFERROR(__xludf.DUMMYFUNCTION("IFERROR(TEXT((REGEXEXTRACT($C714, J$4)),""00""), ""&lt;&gt;"")"),"&lt;&gt;")</f>
        <v>&lt;&gt;</v>
      </c>
      <c r="K714" s="7" t="str">
        <f ca="1">IFERROR(__xludf.DUMMYFUNCTION("IFERROR(TEXT((REGEXEXTRACT($C714, K$4)),""00""), ""&lt;&gt;"")"),"&lt;&gt;")</f>
        <v>&lt;&gt;</v>
      </c>
      <c r="L714" s="7" t="str">
        <f ca="1">IFERROR(__xludf.DUMMYFUNCTION("IFERROR(TEXT((REGEXEXTRACT($C714, L$4)),""00""), ""&lt;&gt;"")"),"&lt;&gt;")</f>
        <v>&lt;&gt;</v>
      </c>
      <c r="M714" s="7" t="str">
        <f ca="1">IFERROR(__xludf.DUMMYFUNCTION("IFERROR(TEXT((REGEXEXTRACT($C714, M$4)),""00""), ""&lt;&gt;"")"),"&lt;&gt;")</f>
        <v>&lt;&gt;</v>
      </c>
      <c r="N714" s="7" t="str">
        <f ca="1">IFERROR(__xludf.DUMMYFUNCTION("IFERROR(TEXT((REGEXEXTRACT($C714, N$4)),""00""), ""&lt;&gt;"")"),"&lt;&gt;")</f>
        <v>&lt;&gt;</v>
      </c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x14ac:dyDescent="0.2">
      <c r="A715" s="7"/>
      <c r="B715" s="8" t="str">
        <f ca="1">IFERROR(__xludf.DUMMYFUNCTION("IFERROR(REGEXEXTRACT($A715, B$4), ""&lt;&gt;"")"),"&lt;&gt;")</f>
        <v>&lt;&gt;</v>
      </c>
      <c r="C715" s="7" t="str">
        <f ca="1">IFERROR(__xludf.DUMMYFUNCTION("IFERROR(REGEXEXTRACT($A715, C$4), ""&lt;&gt;"")"),"&lt;&gt;")</f>
        <v>&lt;&gt;</v>
      </c>
      <c r="D715" s="7"/>
      <c r="E715" s="7" t="str">
        <f ca="1">IFERROR(__xludf.DUMMYFUNCTION("IFERROR(REGEXEXTRACT($C715, E$4), ""&lt;&gt;"")"),"&lt;&gt;")</f>
        <v>&lt;&gt;</v>
      </c>
      <c r="F715" s="7" t="str">
        <f ca="1">IFERROR(__xludf.DUMMYFUNCTION("IFERROR(HEX2DEC(REGEXEXTRACT($C715, F$4)), ""&lt;&gt;"")"),"&lt;&gt;")</f>
        <v>&lt;&gt;</v>
      </c>
      <c r="G715" s="7" t="str">
        <f ca="1">IFERROR(__xludf.DUMMYFUNCTION("IFERROR(HEX2DEC(REGEXEXTRACT($C715, G$4)), ""&lt;&gt;"")"),"&lt;&gt;")</f>
        <v>&lt;&gt;</v>
      </c>
      <c r="H715" s="7"/>
      <c r="I715" s="7" t="str">
        <f ca="1">IFERROR(__xludf.DUMMYFUNCTION("IFERROR(TEXT((REGEXEXTRACT($C715, I$4)),""00""), ""&lt;&gt;"")"),"&lt;&gt;")</f>
        <v>&lt;&gt;</v>
      </c>
      <c r="J715" s="7" t="str">
        <f ca="1">IFERROR(__xludf.DUMMYFUNCTION("IFERROR(TEXT((REGEXEXTRACT($C715, J$4)),""00""), ""&lt;&gt;"")"),"&lt;&gt;")</f>
        <v>&lt;&gt;</v>
      </c>
      <c r="K715" s="7" t="str">
        <f ca="1">IFERROR(__xludf.DUMMYFUNCTION("IFERROR(TEXT((REGEXEXTRACT($C715, K$4)),""00""), ""&lt;&gt;"")"),"&lt;&gt;")</f>
        <v>&lt;&gt;</v>
      </c>
      <c r="L715" s="7" t="str">
        <f ca="1">IFERROR(__xludf.DUMMYFUNCTION("IFERROR(TEXT((REGEXEXTRACT($C715, L$4)),""00""), ""&lt;&gt;"")"),"&lt;&gt;")</f>
        <v>&lt;&gt;</v>
      </c>
      <c r="M715" s="7" t="str">
        <f ca="1">IFERROR(__xludf.DUMMYFUNCTION("IFERROR(TEXT((REGEXEXTRACT($C715, M$4)),""00""), ""&lt;&gt;"")"),"&lt;&gt;")</f>
        <v>&lt;&gt;</v>
      </c>
      <c r="N715" s="7" t="str">
        <f ca="1">IFERROR(__xludf.DUMMYFUNCTION("IFERROR(TEXT((REGEXEXTRACT($C715, N$4)),""00""), ""&lt;&gt;"")"),"&lt;&gt;")</f>
        <v>&lt;&gt;</v>
      </c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x14ac:dyDescent="0.2">
      <c r="A716" s="7"/>
      <c r="B716" s="8" t="str">
        <f ca="1">IFERROR(__xludf.DUMMYFUNCTION("IFERROR(REGEXEXTRACT($A716, B$4), ""&lt;&gt;"")"),"&lt;&gt;")</f>
        <v>&lt;&gt;</v>
      </c>
      <c r="C716" s="7" t="str">
        <f ca="1">IFERROR(__xludf.DUMMYFUNCTION("IFERROR(REGEXEXTRACT($A716, C$4), ""&lt;&gt;"")"),"&lt;&gt;")</f>
        <v>&lt;&gt;</v>
      </c>
      <c r="D716" s="7"/>
      <c r="E716" s="7" t="str">
        <f ca="1">IFERROR(__xludf.DUMMYFUNCTION("IFERROR(REGEXEXTRACT($C716, E$4), ""&lt;&gt;"")"),"&lt;&gt;")</f>
        <v>&lt;&gt;</v>
      </c>
      <c r="F716" s="7" t="str">
        <f ca="1">IFERROR(__xludf.DUMMYFUNCTION("IFERROR(HEX2DEC(REGEXEXTRACT($C716, F$4)), ""&lt;&gt;"")"),"&lt;&gt;")</f>
        <v>&lt;&gt;</v>
      </c>
      <c r="G716" s="7" t="str">
        <f ca="1">IFERROR(__xludf.DUMMYFUNCTION("IFERROR(HEX2DEC(REGEXEXTRACT($C716, G$4)), ""&lt;&gt;"")"),"&lt;&gt;")</f>
        <v>&lt;&gt;</v>
      </c>
      <c r="H716" s="7"/>
      <c r="I716" s="7" t="str">
        <f ca="1">IFERROR(__xludf.DUMMYFUNCTION("IFERROR(TEXT((REGEXEXTRACT($C716, I$4)),""00""), ""&lt;&gt;"")"),"&lt;&gt;")</f>
        <v>&lt;&gt;</v>
      </c>
      <c r="J716" s="7" t="str">
        <f ca="1">IFERROR(__xludf.DUMMYFUNCTION("IFERROR(TEXT((REGEXEXTRACT($C716, J$4)),""00""), ""&lt;&gt;"")"),"&lt;&gt;")</f>
        <v>&lt;&gt;</v>
      </c>
      <c r="K716" s="7" t="str">
        <f ca="1">IFERROR(__xludf.DUMMYFUNCTION("IFERROR(TEXT((REGEXEXTRACT($C716, K$4)),""00""), ""&lt;&gt;"")"),"&lt;&gt;")</f>
        <v>&lt;&gt;</v>
      </c>
      <c r="L716" s="7" t="str">
        <f ca="1">IFERROR(__xludf.DUMMYFUNCTION("IFERROR(TEXT((REGEXEXTRACT($C716, L$4)),""00""), ""&lt;&gt;"")"),"&lt;&gt;")</f>
        <v>&lt;&gt;</v>
      </c>
      <c r="M716" s="7" t="str">
        <f ca="1">IFERROR(__xludf.DUMMYFUNCTION("IFERROR(TEXT((REGEXEXTRACT($C716, M$4)),""00""), ""&lt;&gt;"")"),"&lt;&gt;")</f>
        <v>&lt;&gt;</v>
      </c>
      <c r="N716" s="7" t="str">
        <f ca="1">IFERROR(__xludf.DUMMYFUNCTION("IFERROR(TEXT((REGEXEXTRACT($C716, N$4)),""00""), ""&lt;&gt;"")"),"&lt;&gt;")</f>
        <v>&lt;&gt;</v>
      </c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x14ac:dyDescent="0.2">
      <c r="A717" s="7"/>
      <c r="B717" s="8" t="str">
        <f ca="1">IFERROR(__xludf.DUMMYFUNCTION("IFERROR(REGEXEXTRACT($A717, B$4), ""&lt;&gt;"")"),"&lt;&gt;")</f>
        <v>&lt;&gt;</v>
      </c>
      <c r="C717" s="7" t="str">
        <f ca="1">IFERROR(__xludf.DUMMYFUNCTION("IFERROR(REGEXEXTRACT($A717, C$4), ""&lt;&gt;"")"),"&lt;&gt;")</f>
        <v>&lt;&gt;</v>
      </c>
      <c r="D717" s="7"/>
      <c r="E717" s="7" t="str">
        <f ca="1">IFERROR(__xludf.DUMMYFUNCTION("IFERROR(REGEXEXTRACT($C717, E$4), ""&lt;&gt;"")"),"&lt;&gt;")</f>
        <v>&lt;&gt;</v>
      </c>
      <c r="F717" s="7" t="str">
        <f ca="1">IFERROR(__xludf.DUMMYFUNCTION("IFERROR(HEX2DEC(REGEXEXTRACT($C717, F$4)), ""&lt;&gt;"")"),"&lt;&gt;")</f>
        <v>&lt;&gt;</v>
      </c>
      <c r="G717" s="7" t="str">
        <f ca="1">IFERROR(__xludf.DUMMYFUNCTION("IFERROR(HEX2DEC(REGEXEXTRACT($C717, G$4)), ""&lt;&gt;"")"),"&lt;&gt;")</f>
        <v>&lt;&gt;</v>
      </c>
      <c r="H717" s="7"/>
      <c r="I717" s="7" t="str">
        <f ca="1">IFERROR(__xludf.DUMMYFUNCTION("IFERROR(TEXT((REGEXEXTRACT($C717, I$4)),""00""), ""&lt;&gt;"")"),"&lt;&gt;")</f>
        <v>&lt;&gt;</v>
      </c>
      <c r="J717" s="7" t="str">
        <f ca="1">IFERROR(__xludf.DUMMYFUNCTION("IFERROR(TEXT((REGEXEXTRACT($C717, J$4)),""00""), ""&lt;&gt;"")"),"&lt;&gt;")</f>
        <v>&lt;&gt;</v>
      </c>
      <c r="K717" s="7" t="str">
        <f ca="1">IFERROR(__xludf.DUMMYFUNCTION("IFERROR(TEXT((REGEXEXTRACT($C717, K$4)),""00""), ""&lt;&gt;"")"),"&lt;&gt;")</f>
        <v>&lt;&gt;</v>
      </c>
      <c r="L717" s="7" t="str">
        <f ca="1">IFERROR(__xludf.DUMMYFUNCTION("IFERROR(TEXT((REGEXEXTRACT($C717, L$4)),""00""), ""&lt;&gt;"")"),"&lt;&gt;")</f>
        <v>&lt;&gt;</v>
      </c>
      <c r="M717" s="7" t="str">
        <f ca="1">IFERROR(__xludf.DUMMYFUNCTION("IFERROR(TEXT((REGEXEXTRACT($C717, M$4)),""00""), ""&lt;&gt;"")"),"&lt;&gt;")</f>
        <v>&lt;&gt;</v>
      </c>
      <c r="N717" s="7" t="str">
        <f ca="1">IFERROR(__xludf.DUMMYFUNCTION("IFERROR(TEXT((REGEXEXTRACT($C717, N$4)),""00""), ""&lt;&gt;"")"),"&lt;&gt;")</f>
        <v>&lt;&gt;</v>
      </c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x14ac:dyDescent="0.2">
      <c r="A718" s="7"/>
      <c r="B718" s="8" t="str">
        <f ca="1">IFERROR(__xludf.DUMMYFUNCTION("IFERROR(REGEXEXTRACT($A718, B$4), ""&lt;&gt;"")"),"&lt;&gt;")</f>
        <v>&lt;&gt;</v>
      </c>
      <c r="C718" s="7" t="str">
        <f ca="1">IFERROR(__xludf.DUMMYFUNCTION("IFERROR(REGEXEXTRACT($A718, C$4), ""&lt;&gt;"")"),"&lt;&gt;")</f>
        <v>&lt;&gt;</v>
      </c>
      <c r="D718" s="7"/>
      <c r="E718" s="7" t="str">
        <f ca="1">IFERROR(__xludf.DUMMYFUNCTION("IFERROR(REGEXEXTRACT($C718, E$4), ""&lt;&gt;"")"),"&lt;&gt;")</f>
        <v>&lt;&gt;</v>
      </c>
      <c r="F718" s="7" t="str">
        <f ca="1">IFERROR(__xludf.DUMMYFUNCTION("IFERROR(HEX2DEC(REGEXEXTRACT($C718, F$4)), ""&lt;&gt;"")"),"&lt;&gt;")</f>
        <v>&lt;&gt;</v>
      </c>
      <c r="G718" s="7" t="str">
        <f ca="1">IFERROR(__xludf.DUMMYFUNCTION("IFERROR(HEX2DEC(REGEXEXTRACT($C718, G$4)), ""&lt;&gt;"")"),"&lt;&gt;")</f>
        <v>&lt;&gt;</v>
      </c>
      <c r="H718" s="7"/>
      <c r="I718" s="7" t="str">
        <f ca="1">IFERROR(__xludf.DUMMYFUNCTION("IFERROR(TEXT((REGEXEXTRACT($C718, I$4)),""00""), ""&lt;&gt;"")"),"&lt;&gt;")</f>
        <v>&lt;&gt;</v>
      </c>
      <c r="J718" s="7" t="str">
        <f ca="1">IFERROR(__xludf.DUMMYFUNCTION("IFERROR(TEXT((REGEXEXTRACT($C718, J$4)),""00""), ""&lt;&gt;"")"),"&lt;&gt;")</f>
        <v>&lt;&gt;</v>
      </c>
      <c r="K718" s="7" t="str">
        <f ca="1">IFERROR(__xludf.DUMMYFUNCTION("IFERROR(TEXT((REGEXEXTRACT($C718, K$4)),""00""), ""&lt;&gt;"")"),"&lt;&gt;")</f>
        <v>&lt;&gt;</v>
      </c>
      <c r="L718" s="7" t="str">
        <f ca="1">IFERROR(__xludf.DUMMYFUNCTION("IFERROR(TEXT((REGEXEXTRACT($C718, L$4)),""00""), ""&lt;&gt;"")"),"&lt;&gt;")</f>
        <v>&lt;&gt;</v>
      </c>
      <c r="M718" s="7" t="str">
        <f ca="1">IFERROR(__xludf.DUMMYFUNCTION("IFERROR(TEXT((REGEXEXTRACT($C718, M$4)),""00""), ""&lt;&gt;"")"),"&lt;&gt;")</f>
        <v>&lt;&gt;</v>
      </c>
      <c r="N718" s="7" t="str">
        <f ca="1">IFERROR(__xludf.DUMMYFUNCTION("IFERROR(TEXT((REGEXEXTRACT($C718, N$4)),""00""), ""&lt;&gt;"")"),"&lt;&gt;")</f>
        <v>&lt;&gt;</v>
      </c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x14ac:dyDescent="0.2">
      <c r="A719" s="7"/>
      <c r="B719" s="8" t="str">
        <f ca="1">IFERROR(__xludf.DUMMYFUNCTION("IFERROR(REGEXEXTRACT($A719, B$4), ""&lt;&gt;"")"),"&lt;&gt;")</f>
        <v>&lt;&gt;</v>
      </c>
      <c r="C719" s="7" t="str">
        <f ca="1">IFERROR(__xludf.DUMMYFUNCTION("IFERROR(REGEXEXTRACT($A719, C$4), ""&lt;&gt;"")"),"&lt;&gt;")</f>
        <v>&lt;&gt;</v>
      </c>
      <c r="D719" s="7"/>
      <c r="E719" s="7" t="str">
        <f ca="1">IFERROR(__xludf.DUMMYFUNCTION("IFERROR(REGEXEXTRACT($C719, E$4), ""&lt;&gt;"")"),"&lt;&gt;")</f>
        <v>&lt;&gt;</v>
      </c>
      <c r="F719" s="7" t="str">
        <f ca="1">IFERROR(__xludf.DUMMYFUNCTION("IFERROR(HEX2DEC(REGEXEXTRACT($C719, F$4)), ""&lt;&gt;"")"),"&lt;&gt;")</f>
        <v>&lt;&gt;</v>
      </c>
      <c r="G719" s="7" t="str">
        <f ca="1">IFERROR(__xludf.DUMMYFUNCTION("IFERROR(HEX2DEC(REGEXEXTRACT($C719, G$4)), ""&lt;&gt;"")"),"&lt;&gt;")</f>
        <v>&lt;&gt;</v>
      </c>
      <c r="H719" s="7"/>
      <c r="I719" s="7" t="str">
        <f ca="1">IFERROR(__xludf.DUMMYFUNCTION("IFERROR(TEXT((REGEXEXTRACT($C719, I$4)),""00""), ""&lt;&gt;"")"),"&lt;&gt;")</f>
        <v>&lt;&gt;</v>
      </c>
      <c r="J719" s="7" t="str">
        <f ca="1">IFERROR(__xludf.DUMMYFUNCTION("IFERROR(TEXT((REGEXEXTRACT($C719, J$4)),""00""), ""&lt;&gt;"")"),"&lt;&gt;")</f>
        <v>&lt;&gt;</v>
      </c>
      <c r="K719" s="7" t="str">
        <f ca="1">IFERROR(__xludf.DUMMYFUNCTION("IFERROR(TEXT((REGEXEXTRACT($C719, K$4)),""00""), ""&lt;&gt;"")"),"&lt;&gt;")</f>
        <v>&lt;&gt;</v>
      </c>
      <c r="L719" s="7" t="str">
        <f ca="1">IFERROR(__xludf.DUMMYFUNCTION("IFERROR(TEXT((REGEXEXTRACT($C719, L$4)),""00""), ""&lt;&gt;"")"),"&lt;&gt;")</f>
        <v>&lt;&gt;</v>
      </c>
      <c r="M719" s="7" t="str">
        <f ca="1">IFERROR(__xludf.DUMMYFUNCTION("IFERROR(TEXT((REGEXEXTRACT($C719, M$4)),""00""), ""&lt;&gt;"")"),"&lt;&gt;")</f>
        <v>&lt;&gt;</v>
      </c>
      <c r="N719" s="7" t="str">
        <f ca="1">IFERROR(__xludf.DUMMYFUNCTION("IFERROR(TEXT((REGEXEXTRACT($C719, N$4)),""00""), ""&lt;&gt;"")"),"&lt;&gt;")</f>
        <v>&lt;&gt;</v>
      </c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x14ac:dyDescent="0.2">
      <c r="A720" s="7"/>
      <c r="B720" s="8" t="str">
        <f ca="1">IFERROR(__xludf.DUMMYFUNCTION("IFERROR(REGEXEXTRACT($A720, B$4), ""&lt;&gt;"")"),"&lt;&gt;")</f>
        <v>&lt;&gt;</v>
      </c>
      <c r="C720" s="7" t="str">
        <f ca="1">IFERROR(__xludf.DUMMYFUNCTION("IFERROR(REGEXEXTRACT($A720, C$4), ""&lt;&gt;"")"),"&lt;&gt;")</f>
        <v>&lt;&gt;</v>
      </c>
      <c r="D720" s="7"/>
      <c r="E720" s="7" t="str">
        <f ca="1">IFERROR(__xludf.DUMMYFUNCTION("IFERROR(REGEXEXTRACT($C720, E$4), ""&lt;&gt;"")"),"&lt;&gt;")</f>
        <v>&lt;&gt;</v>
      </c>
      <c r="F720" s="7" t="str">
        <f ca="1">IFERROR(__xludf.DUMMYFUNCTION("IFERROR(HEX2DEC(REGEXEXTRACT($C720, F$4)), ""&lt;&gt;"")"),"&lt;&gt;")</f>
        <v>&lt;&gt;</v>
      </c>
      <c r="G720" s="7" t="str">
        <f ca="1">IFERROR(__xludf.DUMMYFUNCTION("IFERROR(HEX2DEC(REGEXEXTRACT($C720, G$4)), ""&lt;&gt;"")"),"&lt;&gt;")</f>
        <v>&lt;&gt;</v>
      </c>
      <c r="H720" s="7"/>
      <c r="I720" s="7" t="str">
        <f ca="1">IFERROR(__xludf.DUMMYFUNCTION("IFERROR(TEXT((REGEXEXTRACT($C720, I$4)),""00""), ""&lt;&gt;"")"),"&lt;&gt;")</f>
        <v>&lt;&gt;</v>
      </c>
      <c r="J720" s="7" t="str">
        <f ca="1">IFERROR(__xludf.DUMMYFUNCTION("IFERROR(TEXT((REGEXEXTRACT($C720, J$4)),""00""), ""&lt;&gt;"")"),"&lt;&gt;")</f>
        <v>&lt;&gt;</v>
      </c>
      <c r="K720" s="7" t="str">
        <f ca="1">IFERROR(__xludf.DUMMYFUNCTION("IFERROR(TEXT((REGEXEXTRACT($C720, K$4)),""00""), ""&lt;&gt;"")"),"&lt;&gt;")</f>
        <v>&lt;&gt;</v>
      </c>
      <c r="L720" s="7" t="str">
        <f ca="1">IFERROR(__xludf.DUMMYFUNCTION("IFERROR(TEXT((REGEXEXTRACT($C720, L$4)),""00""), ""&lt;&gt;"")"),"&lt;&gt;")</f>
        <v>&lt;&gt;</v>
      </c>
      <c r="M720" s="7" t="str">
        <f ca="1">IFERROR(__xludf.DUMMYFUNCTION("IFERROR(TEXT((REGEXEXTRACT($C720, M$4)),""00""), ""&lt;&gt;"")"),"&lt;&gt;")</f>
        <v>&lt;&gt;</v>
      </c>
      <c r="N720" s="7" t="str">
        <f ca="1">IFERROR(__xludf.DUMMYFUNCTION("IFERROR(TEXT((REGEXEXTRACT($C720, N$4)),""00""), ""&lt;&gt;"")"),"&lt;&gt;")</f>
        <v>&lt;&gt;</v>
      </c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x14ac:dyDescent="0.2">
      <c r="A721" s="7"/>
      <c r="B721" s="8" t="str">
        <f ca="1">IFERROR(__xludf.DUMMYFUNCTION("IFERROR(REGEXEXTRACT($A721, B$4), ""&lt;&gt;"")"),"&lt;&gt;")</f>
        <v>&lt;&gt;</v>
      </c>
      <c r="C721" s="7" t="str">
        <f ca="1">IFERROR(__xludf.DUMMYFUNCTION("IFERROR(REGEXEXTRACT($A721, C$4), ""&lt;&gt;"")"),"&lt;&gt;")</f>
        <v>&lt;&gt;</v>
      </c>
      <c r="D721" s="7"/>
      <c r="E721" s="7" t="str">
        <f ca="1">IFERROR(__xludf.DUMMYFUNCTION("IFERROR(REGEXEXTRACT($C721, E$4), ""&lt;&gt;"")"),"&lt;&gt;")</f>
        <v>&lt;&gt;</v>
      </c>
      <c r="F721" s="7" t="str">
        <f ca="1">IFERROR(__xludf.DUMMYFUNCTION("IFERROR(HEX2DEC(REGEXEXTRACT($C721, F$4)), ""&lt;&gt;"")"),"&lt;&gt;")</f>
        <v>&lt;&gt;</v>
      </c>
      <c r="G721" s="7" t="str">
        <f ca="1">IFERROR(__xludf.DUMMYFUNCTION("IFERROR(HEX2DEC(REGEXEXTRACT($C721, G$4)), ""&lt;&gt;"")"),"&lt;&gt;")</f>
        <v>&lt;&gt;</v>
      </c>
      <c r="H721" s="7"/>
      <c r="I721" s="7" t="str">
        <f ca="1">IFERROR(__xludf.DUMMYFUNCTION("IFERROR(TEXT((REGEXEXTRACT($C721, I$4)),""00""), ""&lt;&gt;"")"),"&lt;&gt;")</f>
        <v>&lt;&gt;</v>
      </c>
      <c r="J721" s="7" t="str">
        <f ca="1">IFERROR(__xludf.DUMMYFUNCTION("IFERROR(TEXT((REGEXEXTRACT($C721, J$4)),""00""), ""&lt;&gt;"")"),"&lt;&gt;")</f>
        <v>&lt;&gt;</v>
      </c>
      <c r="K721" s="7" t="str">
        <f ca="1">IFERROR(__xludf.DUMMYFUNCTION("IFERROR(TEXT((REGEXEXTRACT($C721, K$4)),""00""), ""&lt;&gt;"")"),"&lt;&gt;")</f>
        <v>&lt;&gt;</v>
      </c>
      <c r="L721" s="7" t="str">
        <f ca="1">IFERROR(__xludf.DUMMYFUNCTION("IFERROR(TEXT((REGEXEXTRACT($C721, L$4)),""00""), ""&lt;&gt;"")"),"&lt;&gt;")</f>
        <v>&lt;&gt;</v>
      </c>
      <c r="M721" s="7" t="str">
        <f ca="1">IFERROR(__xludf.DUMMYFUNCTION("IFERROR(TEXT((REGEXEXTRACT($C721, M$4)),""00""), ""&lt;&gt;"")"),"&lt;&gt;")</f>
        <v>&lt;&gt;</v>
      </c>
      <c r="N721" s="7" t="str">
        <f ca="1">IFERROR(__xludf.DUMMYFUNCTION("IFERROR(TEXT((REGEXEXTRACT($C721, N$4)),""00""), ""&lt;&gt;"")"),"&lt;&gt;")</f>
        <v>&lt;&gt;</v>
      </c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x14ac:dyDescent="0.2">
      <c r="A722" s="7"/>
      <c r="B722" s="8" t="str">
        <f ca="1">IFERROR(__xludf.DUMMYFUNCTION("IFERROR(REGEXEXTRACT($A722, B$4), ""&lt;&gt;"")"),"&lt;&gt;")</f>
        <v>&lt;&gt;</v>
      </c>
      <c r="C722" s="7" t="str">
        <f ca="1">IFERROR(__xludf.DUMMYFUNCTION("IFERROR(REGEXEXTRACT($A722, C$4), ""&lt;&gt;"")"),"&lt;&gt;")</f>
        <v>&lt;&gt;</v>
      </c>
      <c r="D722" s="7"/>
      <c r="E722" s="7" t="str">
        <f ca="1">IFERROR(__xludf.DUMMYFUNCTION("IFERROR(REGEXEXTRACT($C722, E$4), ""&lt;&gt;"")"),"&lt;&gt;")</f>
        <v>&lt;&gt;</v>
      </c>
      <c r="F722" s="7" t="str">
        <f ca="1">IFERROR(__xludf.DUMMYFUNCTION("IFERROR(HEX2DEC(REGEXEXTRACT($C722, F$4)), ""&lt;&gt;"")"),"&lt;&gt;")</f>
        <v>&lt;&gt;</v>
      </c>
      <c r="G722" s="7" t="str">
        <f ca="1">IFERROR(__xludf.DUMMYFUNCTION("IFERROR(HEX2DEC(REGEXEXTRACT($C722, G$4)), ""&lt;&gt;"")"),"&lt;&gt;")</f>
        <v>&lt;&gt;</v>
      </c>
      <c r="H722" s="7"/>
      <c r="I722" s="7" t="str">
        <f ca="1">IFERROR(__xludf.DUMMYFUNCTION("IFERROR(TEXT((REGEXEXTRACT($C722, I$4)),""00""), ""&lt;&gt;"")"),"&lt;&gt;")</f>
        <v>&lt;&gt;</v>
      </c>
      <c r="J722" s="7" t="str">
        <f ca="1">IFERROR(__xludf.DUMMYFUNCTION("IFERROR(TEXT((REGEXEXTRACT($C722, J$4)),""00""), ""&lt;&gt;"")"),"&lt;&gt;")</f>
        <v>&lt;&gt;</v>
      </c>
      <c r="K722" s="7" t="str">
        <f ca="1">IFERROR(__xludf.DUMMYFUNCTION("IFERROR(TEXT((REGEXEXTRACT($C722, K$4)),""00""), ""&lt;&gt;"")"),"&lt;&gt;")</f>
        <v>&lt;&gt;</v>
      </c>
      <c r="L722" s="7" t="str">
        <f ca="1">IFERROR(__xludf.DUMMYFUNCTION("IFERROR(TEXT((REGEXEXTRACT($C722, L$4)),""00""), ""&lt;&gt;"")"),"&lt;&gt;")</f>
        <v>&lt;&gt;</v>
      </c>
      <c r="M722" s="7" t="str">
        <f ca="1">IFERROR(__xludf.DUMMYFUNCTION("IFERROR(TEXT((REGEXEXTRACT($C722, M$4)),""00""), ""&lt;&gt;"")"),"&lt;&gt;")</f>
        <v>&lt;&gt;</v>
      </c>
      <c r="N722" s="7" t="str">
        <f ca="1">IFERROR(__xludf.DUMMYFUNCTION("IFERROR(TEXT((REGEXEXTRACT($C722, N$4)),""00""), ""&lt;&gt;"")"),"&lt;&gt;")</f>
        <v>&lt;&gt;</v>
      </c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x14ac:dyDescent="0.2">
      <c r="A723" s="7"/>
      <c r="B723" s="8" t="str">
        <f ca="1">IFERROR(__xludf.DUMMYFUNCTION("IFERROR(REGEXEXTRACT($A723, B$4), ""&lt;&gt;"")"),"&lt;&gt;")</f>
        <v>&lt;&gt;</v>
      </c>
      <c r="C723" s="7" t="str">
        <f ca="1">IFERROR(__xludf.DUMMYFUNCTION("IFERROR(REGEXEXTRACT($A723, C$4), ""&lt;&gt;"")"),"&lt;&gt;")</f>
        <v>&lt;&gt;</v>
      </c>
      <c r="D723" s="7"/>
      <c r="E723" s="7" t="str">
        <f ca="1">IFERROR(__xludf.DUMMYFUNCTION("IFERROR(REGEXEXTRACT($C723, E$4), ""&lt;&gt;"")"),"&lt;&gt;")</f>
        <v>&lt;&gt;</v>
      </c>
      <c r="F723" s="7" t="str">
        <f ca="1">IFERROR(__xludf.DUMMYFUNCTION("IFERROR(HEX2DEC(REGEXEXTRACT($C723, F$4)), ""&lt;&gt;"")"),"&lt;&gt;")</f>
        <v>&lt;&gt;</v>
      </c>
      <c r="G723" s="7" t="str">
        <f ca="1">IFERROR(__xludf.DUMMYFUNCTION("IFERROR(HEX2DEC(REGEXEXTRACT($C723, G$4)), ""&lt;&gt;"")"),"&lt;&gt;")</f>
        <v>&lt;&gt;</v>
      </c>
      <c r="H723" s="7"/>
      <c r="I723" s="7" t="str">
        <f ca="1">IFERROR(__xludf.DUMMYFUNCTION("IFERROR(TEXT((REGEXEXTRACT($C723, I$4)),""00""), ""&lt;&gt;"")"),"&lt;&gt;")</f>
        <v>&lt;&gt;</v>
      </c>
      <c r="J723" s="7" t="str">
        <f ca="1">IFERROR(__xludf.DUMMYFUNCTION("IFERROR(TEXT((REGEXEXTRACT($C723, J$4)),""00""), ""&lt;&gt;"")"),"&lt;&gt;")</f>
        <v>&lt;&gt;</v>
      </c>
      <c r="K723" s="7" t="str">
        <f ca="1">IFERROR(__xludf.DUMMYFUNCTION("IFERROR(TEXT((REGEXEXTRACT($C723, K$4)),""00""), ""&lt;&gt;"")"),"&lt;&gt;")</f>
        <v>&lt;&gt;</v>
      </c>
      <c r="L723" s="7" t="str">
        <f ca="1">IFERROR(__xludf.DUMMYFUNCTION("IFERROR(TEXT((REGEXEXTRACT($C723, L$4)),""00""), ""&lt;&gt;"")"),"&lt;&gt;")</f>
        <v>&lt;&gt;</v>
      </c>
      <c r="M723" s="7" t="str">
        <f ca="1">IFERROR(__xludf.DUMMYFUNCTION("IFERROR(TEXT((REGEXEXTRACT($C723, M$4)),""00""), ""&lt;&gt;"")"),"&lt;&gt;")</f>
        <v>&lt;&gt;</v>
      </c>
      <c r="N723" s="7" t="str">
        <f ca="1">IFERROR(__xludf.DUMMYFUNCTION("IFERROR(TEXT((REGEXEXTRACT($C723, N$4)),""00""), ""&lt;&gt;"")"),"&lt;&gt;")</f>
        <v>&lt;&gt;</v>
      </c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x14ac:dyDescent="0.2">
      <c r="A724" s="7"/>
      <c r="B724" s="8" t="str">
        <f ca="1">IFERROR(__xludf.DUMMYFUNCTION("IFERROR(REGEXEXTRACT($A724, B$4), ""&lt;&gt;"")"),"&lt;&gt;")</f>
        <v>&lt;&gt;</v>
      </c>
      <c r="C724" s="7" t="str">
        <f ca="1">IFERROR(__xludf.DUMMYFUNCTION("IFERROR(REGEXEXTRACT($A724, C$4), ""&lt;&gt;"")"),"&lt;&gt;")</f>
        <v>&lt;&gt;</v>
      </c>
      <c r="D724" s="7"/>
      <c r="E724" s="7" t="str">
        <f ca="1">IFERROR(__xludf.DUMMYFUNCTION("IFERROR(REGEXEXTRACT($C724, E$4), ""&lt;&gt;"")"),"&lt;&gt;")</f>
        <v>&lt;&gt;</v>
      </c>
      <c r="F724" s="7" t="str">
        <f ca="1">IFERROR(__xludf.DUMMYFUNCTION("IFERROR(HEX2DEC(REGEXEXTRACT($C724, F$4)), ""&lt;&gt;"")"),"&lt;&gt;")</f>
        <v>&lt;&gt;</v>
      </c>
      <c r="G724" s="7" t="str">
        <f ca="1">IFERROR(__xludf.DUMMYFUNCTION("IFERROR(HEX2DEC(REGEXEXTRACT($C724, G$4)), ""&lt;&gt;"")"),"&lt;&gt;")</f>
        <v>&lt;&gt;</v>
      </c>
      <c r="H724" s="7"/>
      <c r="I724" s="7" t="str">
        <f ca="1">IFERROR(__xludf.DUMMYFUNCTION("IFERROR(TEXT((REGEXEXTRACT($C724, I$4)),""00""), ""&lt;&gt;"")"),"&lt;&gt;")</f>
        <v>&lt;&gt;</v>
      </c>
      <c r="J724" s="7" t="str">
        <f ca="1">IFERROR(__xludf.DUMMYFUNCTION("IFERROR(TEXT((REGEXEXTRACT($C724, J$4)),""00""), ""&lt;&gt;"")"),"&lt;&gt;")</f>
        <v>&lt;&gt;</v>
      </c>
      <c r="K724" s="7" t="str">
        <f ca="1">IFERROR(__xludf.DUMMYFUNCTION("IFERROR(TEXT((REGEXEXTRACT($C724, K$4)),""00""), ""&lt;&gt;"")"),"&lt;&gt;")</f>
        <v>&lt;&gt;</v>
      </c>
      <c r="L724" s="7" t="str">
        <f ca="1">IFERROR(__xludf.DUMMYFUNCTION("IFERROR(TEXT((REGEXEXTRACT($C724, L$4)),""00""), ""&lt;&gt;"")"),"&lt;&gt;")</f>
        <v>&lt;&gt;</v>
      </c>
      <c r="M724" s="7" t="str">
        <f ca="1">IFERROR(__xludf.DUMMYFUNCTION("IFERROR(TEXT((REGEXEXTRACT($C724, M$4)),""00""), ""&lt;&gt;"")"),"&lt;&gt;")</f>
        <v>&lt;&gt;</v>
      </c>
      <c r="N724" s="7" t="str">
        <f ca="1">IFERROR(__xludf.DUMMYFUNCTION("IFERROR(TEXT((REGEXEXTRACT($C724, N$4)),""00""), ""&lt;&gt;"")"),"&lt;&gt;")</f>
        <v>&lt;&gt;</v>
      </c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x14ac:dyDescent="0.2">
      <c r="A725" s="7"/>
      <c r="B725" s="8" t="str">
        <f ca="1">IFERROR(__xludf.DUMMYFUNCTION("IFERROR(REGEXEXTRACT($A725, B$4), ""&lt;&gt;"")"),"&lt;&gt;")</f>
        <v>&lt;&gt;</v>
      </c>
      <c r="C725" s="7" t="str">
        <f ca="1">IFERROR(__xludf.DUMMYFUNCTION("IFERROR(REGEXEXTRACT($A725, C$4), ""&lt;&gt;"")"),"&lt;&gt;")</f>
        <v>&lt;&gt;</v>
      </c>
      <c r="D725" s="7"/>
      <c r="E725" s="7" t="str">
        <f ca="1">IFERROR(__xludf.DUMMYFUNCTION("IFERROR(REGEXEXTRACT($C725, E$4), ""&lt;&gt;"")"),"&lt;&gt;")</f>
        <v>&lt;&gt;</v>
      </c>
      <c r="F725" s="7" t="str">
        <f ca="1">IFERROR(__xludf.DUMMYFUNCTION("IFERROR(HEX2DEC(REGEXEXTRACT($C725, F$4)), ""&lt;&gt;"")"),"&lt;&gt;")</f>
        <v>&lt;&gt;</v>
      </c>
      <c r="G725" s="7" t="str">
        <f ca="1">IFERROR(__xludf.DUMMYFUNCTION("IFERROR(HEX2DEC(REGEXEXTRACT($C725, G$4)), ""&lt;&gt;"")"),"&lt;&gt;")</f>
        <v>&lt;&gt;</v>
      </c>
      <c r="H725" s="7"/>
      <c r="I725" s="7" t="str">
        <f ca="1">IFERROR(__xludf.DUMMYFUNCTION("IFERROR(TEXT((REGEXEXTRACT($C725, I$4)),""00""), ""&lt;&gt;"")"),"&lt;&gt;")</f>
        <v>&lt;&gt;</v>
      </c>
      <c r="J725" s="7" t="str">
        <f ca="1">IFERROR(__xludf.DUMMYFUNCTION("IFERROR(TEXT((REGEXEXTRACT($C725, J$4)),""00""), ""&lt;&gt;"")"),"&lt;&gt;")</f>
        <v>&lt;&gt;</v>
      </c>
      <c r="K725" s="7" t="str">
        <f ca="1">IFERROR(__xludf.DUMMYFUNCTION("IFERROR(TEXT((REGEXEXTRACT($C725, K$4)),""00""), ""&lt;&gt;"")"),"&lt;&gt;")</f>
        <v>&lt;&gt;</v>
      </c>
      <c r="L725" s="7" t="str">
        <f ca="1">IFERROR(__xludf.DUMMYFUNCTION("IFERROR(TEXT((REGEXEXTRACT($C725, L$4)),""00""), ""&lt;&gt;"")"),"&lt;&gt;")</f>
        <v>&lt;&gt;</v>
      </c>
      <c r="M725" s="7" t="str">
        <f ca="1">IFERROR(__xludf.DUMMYFUNCTION("IFERROR(TEXT((REGEXEXTRACT($C725, M$4)),""00""), ""&lt;&gt;"")"),"&lt;&gt;")</f>
        <v>&lt;&gt;</v>
      </c>
      <c r="N725" s="7" t="str">
        <f ca="1">IFERROR(__xludf.DUMMYFUNCTION("IFERROR(TEXT((REGEXEXTRACT($C725, N$4)),""00""), ""&lt;&gt;"")"),"&lt;&gt;")</f>
        <v>&lt;&gt;</v>
      </c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x14ac:dyDescent="0.2">
      <c r="A726" s="7"/>
      <c r="B726" s="8" t="str">
        <f ca="1">IFERROR(__xludf.DUMMYFUNCTION("IFERROR(REGEXEXTRACT($A726, B$4), ""&lt;&gt;"")"),"&lt;&gt;")</f>
        <v>&lt;&gt;</v>
      </c>
      <c r="C726" s="7" t="str">
        <f ca="1">IFERROR(__xludf.DUMMYFUNCTION("IFERROR(REGEXEXTRACT($A726, C$4), ""&lt;&gt;"")"),"&lt;&gt;")</f>
        <v>&lt;&gt;</v>
      </c>
      <c r="D726" s="7"/>
      <c r="E726" s="7" t="str">
        <f ca="1">IFERROR(__xludf.DUMMYFUNCTION("IFERROR(REGEXEXTRACT($C726, E$4), ""&lt;&gt;"")"),"&lt;&gt;")</f>
        <v>&lt;&gt;</v>
      </c>
      <c r="F726" s="7" t="str">
        <f ca="1">IFERROR(__xludf.DUMMYFUNCTION("IFERROR(HEX2DEC(REGEXEXTRACT($C726, F$4)), ""&lt;&gt;"")"),"&lt;&gt;")</f>
        <v>&lt;&gt;</v>
      </c>
      <c r="G726" s="7" t="str">
        <f ca="1">IFERROR(__xludf.DUMMYFUNCTION("IFERROR(HEX2DEC(REGEXEXTRACT($C726, G$4)), ""&lt;&gt;"")"),"&lt;&gt;")</f>
        <v>&lt;&gt;</v>
      </c>
      <c r="H726" s="7"/>
      <c r="I726" s="7" t="str">
        <f ca="1">IFERROR(__xludf.DUMMYFUNCTION("IFERROR(TEXT((REGEXEXTRACT($C726, I$4)),""00""), ""&lt;&gt;"")"),"&lt;&gt;")</f>
        <v>&lt;&gt;</v>
      </c>
      <c r="J726" s="7" t="str">
        <f ca="1">IFERROR(__xludf.DUMMYFUNCTION("IFERROR(TEXT((REGEXEXTRACT($C726, J$4)),""00""), ""&lt;&gt;"")"),"&lt;&gt;")</f>
        <v>&lt;&gt;</v>
      </c>
      <c r="K726" s="7" t="str">
        <f ca="1">IFERROR(__xludf.DUMMYFUNCTION("IFERROR(TEXT((REGEXEXTRACT($C726, K$4)),""00""), ""&lt;&gt;"")"),"&lt;&gt;")</f>
        <v>&lt;&gt;</v>
      </c>
      <c r="L726" s="7" t="str">
        <f ca="1">IFERROR(__xludf.DUMMYFUNCTION("IFERROR(TEXT((REGEXEXTRACT($C726, L$4)),""00""), ""&lt;&gt;"")"),"&lt;&gt;")</f>
        <v>&lt;&gt;</v>
      </c>
      <c r="M726" s="7" t="str">
        <f ca="1">IFERROR(__xludf.DUMMYFUNCTION("IFERROR(TEXT((REGEXEXTRACT($C726, M$4)),""00""), ""&lt;&gt;"")"),"&lt;&gt;")</f>
        <v>&lt;&gt;</v>
      </c>
      <c r="N726" s="7" t="str">
        <f ca="1">IFERROR(__xludf.DUMMYFUNCTION("IFERROR(TEXT((REGEXEXTRACT($C726, N$4)),""00""), ""&lt;&gt;"")"),"&lt;&gt;")</f>
        <v>&lt;&gt;</v>
      </c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x14ac:dyDescent="0.2">
      <c r="A727" s="7"/>
      <c r="B727" s="8" t="str">
        <f ca="1">IFERROR(__xludf.DUMMYFUNCTION("IFERROR(REGEXEXTRACT($A727, B$4), ""&lt;&gt;"")"),"&lt;&gt;")</f>
        <v>&lt;&gt;</v>
      </c>
      <c r="C727" s="7" t="str">
        <f ca="1">IFERROR(__xludf.DUMMYFUNCTION("IFERROR(REGEXEXTRACT($A727, C$4), ""&lt;&gt;"")"),"&lt;&gt;")</f>
        <v>&lt;&gt;</v>
      </c>
      <c r="D727" s="7"/>
      <c r="E727" s="7" t="str">
        <f ca="1">IFERROR(__xludf.DUMMYFUNCTION("IFERROR(REGEXEXTRACT($C727, E$4), ""&lt;&gt;"")"),"&lt;&gt;")</f>
        <v>&lt;&gt;</v>
      </c>
      <c r="F727" s="7" t="str">
        <f ca="1">IFERROR(__xludf.DUMMYFUNCTION("IFERROR(HEX2DEC(REGEXEXTRACT($C727, F$4)), ""&lt;&gt;"")"),"&lt;&gt;")</f>
        <v>&lt;&gt;</v>
      </c>
      <c r="G727" s="7" t="str">
        <f ca="1">IFERROR(__xludf.DUMMYFUNCTION("IFERROR(HEX2DEC(REGEXEXTRACT($C727, G$4)), ""&lt;&gt;"")"),"&lt;&gt;")</f>
        <v>&lt;&gt;</v>
      </c>
      <c r="H727" s="7"/>
      <c r="I727" s="7" t="str">
        <f ca="1">IFERROR(__xludf.DUMMYFUNCTION("IFERROR(TEXT((REGEXEXTRACT($C727, I$4)),""00""), ""&lt;&gt;"")"),"&lt;&gt;")</f>
        <v>&lt;&gt;</v>
      </c>
      <c r="J727" s="7" t="str">
        <f ca="1">IFERROR(__xludf.DUMMYFUNCTION("IFERROR(TEXT((REGEXEXTRACT($C727, J$4)),""00""), ""&lt;&gt;"")"),"&lt;&gt;")</f>
        <v>&lt;&gt;</v>
      </c>
      <c r="K727" s="7" t="str">
        <f ca="1">IFERROR(__xludf.DUMMYFUNCTION("IFERROR(TEXT((REGEXEXTRACT($C727, K$4)),""00""), ""&lt;&gt;"")"),"&lt;&gt;")</f>
        <v>&lt;&gt;</v>
      </c>
      <c r="L727" s="7" t="str">
        <f ca="1">IFERROR(__xludf.DUMMYFUNCTION("IFERROR(TEXT((REGEXEXTRACT($C727, L$4)),""00""), ""&lt;&gt;"")"),"&lt;&gt;")</f>
        <v>&lt;&gt;</v>
      </c>
      <c r="M727" s="7" t="str">
        <f ca="1">IFERROR(__xludf.DUMMYFUNCTION("IFERROR(TEXT((REGEXEXTRACT($C727, M$4)),""00""), ""&lt;&gt;"")"),"&lt;&gt;")</f>
        <v>&lt;&gt;</v>
      </c>
      <c r="N727" s="7" t="str">
        <f ca="1">IFERROR(__xludf.DUMMYFUNCTION("IFERROR(TEXT((REGEXEXTRACT($C727, N$4)),""00""), ""&lt;&gt;"")"),"&lt;&gt;")</f>
        <v>&lt;&gt;</v>
      </c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x14ac:dyDescent="0.2">
      <c r="A728" s="7"/>
      <c r="B728" s="8" t="str">
        <f ca="1">IFERROR(__xludf.DUMMYFUNCTION("IFERROR(REGEXEXTRACT($A728, B$4), ""&lt;&gt;"")"),"&lt;&gt;")</f>
        <v>&lt;&gt;</v>
      </c>
      <c r="C728" s="7" t="str">
        <f ca="1">IFERROR(__xludf.DUMMYFUNCTION("IFERROR(REGEXEXTRACT($A728, C$4), ""&lt;&gt;"")"),"&lt;&gt;")</f>
        <v>&lt;&gt;</v>
      </c>
      <c r="D728" s="7"/>
      <c r="E728" s="7" t="str">
        <f ca="1">IFERROR(__xludf.DUMMYFUNCTION("IFERROR(REGEXEXTRACT($C728, E$4), ""&lt;&gt;"")"),"&lt;&gt;")</f>
        <v>&lt;&gt;</v>
      </c>
      <c r="F728" s="7" t="str">
        <f ca="1">IFERROR(__xludf.DUMMYFUNCTION("IFERROR(HEX2DEC(REGEXEXTRACT($C728, F$4)), ""&lt;&gt;"")"),"&lt;&gt;")</f>
        <v>&lt;&gt;</v>
      </c>
      <c r="G728" s="7" t="str">
        <f ca="1">IFERROR(__xludf.DUMMYFUNCTION("IFERROR(HEX2DEC(REGEXEXTRACT($C728, G$4)), ""&lt;&gt;"")"),"&lt;&gt;")</f>
        <v>&lt;&gt;</v>
      </c>
      <c r="H728" s="7"/>
      <c r="I728" s="7" t="str">
        <f ca="1">IFERROR(__xludf.DUMMYFUNCTION("IFERROR(TEXT((REGEXEXTRACT($C728, I$4)),""00""), ""&lt;&gt;"")"),"&lt;&gt;")</f>
        <v>&lt;&gt;</v>
      </c>
      <c r="J728" s="7" t="str">
        <f ca="1">IFERROR(__xludf.DUMMYFUNCTION("IFERROR(TEXT((REGEXEXTRACT($C728, J$4)),""00""), ""&lt;&gt;"")"),"&lt;&gt;")</f>
        <v>&lt;&gt;</v>
      </c>
      <c r="K728" s="7" t="str">
        <f ca="1">IFERROR(__xludf.DUMMYFUNCTION("IFERROR(TEXT((REGEXEXTRACT($C728, K$4)),""00""), ""&lt;&gt;"")"),"&lt;&gt;")</f>
        <v>&lt;&gt;</v>
      </c>
      <c r="L728" s="7" t="str">
        <f ca="1">IFERROR(__xludf.DUMMYFUNCTION("IFERROR(TEXT((REGEXEXTRACT($C728, L$4)),""00""), ""&lt;&gt;"")"),"&lt;&gt;")</f>
        <v>&lt;&gt;</v>
      </c>
      <c r="M728" s="7" t="str">
        <f ca="1">IFERROR(__xludf.DUMMYFUNCTION("IFERROR(TEXT((REGEXEXTRACT($C728, M$4)),""00""), ""&lt;&gt;"")"),"&lt;&gt;")</f>
        <v>&lt;&gt;</v>
      </c>
      <c r="N728" s="7" t="str">
        <f ca="1">IFERROR(__xludf.DUMMYFUNCTION("IFERROR(TEXT((REGEXEXTRACT($C728, N$4)),""00""), ""&lt;&gt;"")"),"&lt;&gt;")</f>
        <v>&lt;&gt;</v>
      </c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x14ac:dyDescent="0.2">
      <c r="A729" s="7"/>
      <c r="B729" s="8" t="str">
        <f ca="1">IFERROR(__xludf.DUMMYFUNCTION("IFERROR(REGEXEXTRACT($A729, B$4), ""&lt;&gt;"")"),"&lt;&gt;")</f>
        <v>&lt;&gt;</v>
      </c>
      <c r="C729" s="7" t="str">
        <f ca="1">IFERROR(__xludf.DUMMYFUNCTION("IFERROR(REGEXEXTRACT($A729, C$4), ""&lt;&gt;"")"),"&lt;&gt;")</f>
        <v>&lt;&gt;</v>
      </c>
      <c r="D729" s="7"/>
      <c r="E729" s="7" t="str">
        <f ca="1">IFERROR(__xludf.DUMMYFUNCTION("IFERROR(REGEXEXTRACT($C729, E$4), ""&lt;&gt;"")"),"&lt;&gt;")</f>
        <v>&lt;&gt;</v>
      </c>
      <c r="F729" s="7" t="str">
        <f ca="1">IFERROR(__xludf.DUMMYFUNCTION("IFERROR(HEX2DEC(REGEXEXTRACT($C729, F$4)), ""&lt;&gt;"")"),"&lt;&gt;")</f>
        <v>&lt;&gt;</v>
      </c>
      <c r="G729" s="7" t="str">
        <f ca="1">IFERROR(__xludf.DUMMYFUNCTION("IFERROR(HEX2DEC(REGEXEXTRACT($C729, G$4)), ""&lt;&gt;"")"),"&lt;&gt;")</f>
        <v>&lt;&gt;</v>
      </c>
      <c r="H729" s="7"/>
      <c r="I729" s="7" t="str">
        <f ca="1">IFERROR(__xludf.DUMMYFUNCTION("IFERROR(TEXT((REGEXEXTRACT($C729, I$4)),""00""), ""&lt;&gt;"")"),"&lt;&gt;")</f>
        <v>&lt;&gt;</v>
      </c>
      <c r="J729" s="7" t="str">
        <f ca="1">IFERROR(__xludf.DUMMYFUNCTION("IFERROR(TEXT((REGEXEXTRACT($C729, J$4)),""00""), ""&lt;&gt;"")"),"&lt;&gt;")</f>
        <v>&lt;&gt;</v>
      </c>
      <c r="K729" s="7" t="str">
        <f ca="1">IFERROR(__xludf.DUMMYFUNCTION("IFERROR(TEXT((REGEXEXTRACT($C729, K$4)),""00""), ""&lt;&gt;"")"),"&lt;&gt;")</f>
        <v>&lt;&gt;</v>
      </c>
      <c r="L729" s="7" t="str">
        <f ca="1">IFERROR(__xludf.DUMMYFUNCTION("IFERROR(TEXT((REGEXEXTRACT($C729, L$4)),""00""), ""&lt;&gt;"")"),"&lt;&gt;")</f>
        <v>&lt;&gt;</v>
      </c>
      <c r="M729" s="7" t="str">
        <f ca="1">IFERROR(__xludf.DUMMYFUNCTION("IFERROR(TEXT((REGEXEXTRACT($C729, M$4)),""00""), ""&lt;&gt;"")"),"&lt;&gt;")</f>
        <v>&lt;&gt;</v>
      </c>
      <c r="N729" s="7" t="str">
        <f ca="1">IFERROR(__xludf.DUMMYFUNCTION("IFERROR(TEXT((REGEXEXTRACT($C729, N$4)),""00""), ""&lt;&gt;"")"),"&lt;&gt;")</f>
        <v>&lt;&gt;</v>
      </c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x14ac:dyDescent="0.2">
      <c r="A730" s="7"/>
      <c r="B730" s="8" t="str">
        <f ca="1">IFERROR(__xludf.DUMMYFUNCTION("IFERROR(REGEXEXTRACT($A730, B$4), ""&lt;&gt;"")"),"&lt;&gt;")</f>
        <v>&lt;&gt;</v>
      </c>
      <c r="C730" s="7" t="str">
        <f ca="1">IFERROR(__xludf.DUMMYFUNCTION("IFERROR(REGEXEXTRACT($A730, C$4), ""&lt;&gt;"")"),"&lt;&gt;")</f>
        <v>&lt;&gt;</v>
      </c>
      <c r="D730" s="7"/>
      <c r="E730" s="7" t="str">
        <f ca="1">IFERROR(__xludf.DUMMYFUNCTION("IFERROR(REGEXEXTRACT($C730, E$4), ""&lt;&gt;"")"),"&lt;&gt;")</f>
        <v>&lt;&gt;</v>
      </c>
      <c r="F730" s="7" t="str">
        <f ca="1">IFERROR(__xludf.DUMMYFUNCTION("IFERROR(HEX2DEC(REGEXEXTRACT($C730, F$4)), ""&lt;&gt;"")"),"&lt;&gt;")</f>
        <v>&lt;&gt;</v>
      </c>
      <c r="G730" s="7" t="str">
        <f ca="1">IFERROR(__xludf.DUMMYFUNCTION("IFERROR(HEX2DEC(REGEXEXTRACT($C730, G$4)), ""&lt;&gt;"")"),"&lt;&gt;")</f>
        <v>&lt;&gt;</v>
      </c>
      <c r="H730" s="7"/>
      <c r="I730" s="7" t="str">
        <f ca="1">IFERROR(__xludf.DUMMYFUNCTION("IFERROR(TEXT((REGEXEXTRACT($C730, I$4)),""00""), ""&lt;&gt;"")"),"&lt;&gt;")</f>
        <v>&lt;&gt;</v>
      </c>
      <c r="J730" s="7" t="str">
        <f ca="1">IFERROR(__xludf.DUMMYFUNCTION("IFERROR(TEXT((REGEXEXTRACT($C730, J$4)),""00""), ""&lt;&gt;"")"),"&lt;&gt;")</f>
        <v>&lt;&gt;</v>
      </c>
      <c r="K730" s="7" t="str">
        <f ca="1">IFERROR(__xludf.DUMMYFUNCTION("IFERROR(TEXT((REGEXEXTRACT($C730, K$4)),""00""), ""&lt;&gt;"")"),"&lt;&gt;")</f>
        <v>&lt;&gt;</v>
      </c>
      <c r="L730" s="7" t="str">
        <f ca="1">IFERROR(__xludf.DUMMYFUNCTION("IFERROR(TEXT((REGEXEXTRACT($C730, L$4)),""00""), ""&lt;&gt;"")"),"&lt;&gt;")</f>
        <v>&lt;&gt;</v>
      </c>
      <c r="M730" s="7" t="str">
        <f ca="1">IFERROR(__xludf.DUMMYFUNCTION("IFERROR(TEXT((REGEXEXTRACT($C730, M$4)),""00""), ""&lt;&gt;"")"),"&lt;&gt;")</f>
        <v>&lt;&gt;</v>
      </c>
      <c r="N730" s="7" t="str">
        <f ca="1">IFERROR(__xludf.DUMMYFUNCTION("IFERROR(TEXT((REGEXEXTRACT($C730, N$4)),""00""), ""&lt;&gt;"")"),"&lt;&gt;")</f>
        <v>&lt;&gt;</v>
      </c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x14ac:dyDescent="0.2">
      <c r="A731" s="7"/>
      <c r="B731" s="8" t="str">
        <f ca="1">IFERROR(__xludf.DUMMYFUNCTION("IFERROR(REGEXEXTRACT($A731, B$4), ""&lt;&gt;"")"),"&lt;&gt;")</f>
        <v>&lt;&gt;</v>
      </c>
      <c r="C731" s="7" t="str">
        <f ca="1">IFERROR(__xludf.DUMMYFUNCTION("IFERROR(REGEXEXTRACT($A731, C$4), ""&lt;&gt;"")"),"&lt;&gt;")</f>
        <v>&lt;&gt;</v>
      </c>
      <c r="D731" s="7"/>
      <c r="E731" s="7" t="str">
        <f ca="1">IFERROR(__xludf.DUMMYFUNCTION("IFERROR(REGEXEXTRACT($C731, E$4), ""&lt;&gt;"")"),"&lt;&gt;")</f>
        <v>&lt;&gt;</v>
      </c>
      <c r="F731" s="7" t="str">
        <f ca="1">IFERROR(__xludf.DUMMYFUNCTION("IFERROR(HEX2DEC(REGEXEXTRACT($C731, F$4)), ""&lt;&gt;"")"),"&lt;&gt;")</f>
        <v>&lt;&gt;</v>
      </c>
      <c r="G731" s="7" t="str">
        <f ca="1">IFERROR(__xludf.DUMMYFUNCTION("IFERROR(HEX2DEC(REGEXEXTRACT($C731, G$4)), ""&lt;&gt;"")"),"&lt;&gt;")</f>
        <v>&lt;&gt;</v>
      </c>
      <c r="H731" s="7"/>
      <c r="I731" s="7" t="str">
        <f ca="1">IFERROR(__xludf.DUMMYFUNCTION("IFERROR(TEXT((REGEXEXTRACT($C731, I$4)),""00""), ""&lt;&gt;"")"),"&lt;&gt;")</f>
        <v>&lt;&gt;</v>
      </c>
      <c r="J731" s="7" t="str">
        <f ca="1">IFERROR(__xludf.DUMMYFUNCTION("IFERROR(TEXT((REGEXEXTRACT($C731, J$4)),""00""), ""&lt;&gt;"")"),"&lt;&gt;")</f>
        <v>&lt;&gt;</v>
      </c>
      <c r="K731" s="7" t="str">
        <f ca="1">IFERROR(__xludf.DUMMYFUNCTION("IFERROR(TEXT((REGEXEXTRACT($C731, K$4)),""00""), ""&lt;&gt;"")"),"&lt;&gt;")</f>
        <v>&lt;&gt;</v>
      </c>
      <c r="L731" s="7" t="str">
        <f ca="1">IFERROR(__xludf.DUMMYFUNCTION("IFERROR(TEXT((REGEXEXTRACT($C731, L$4)),""00""), ""&lt;&gt;"")"),"&lt;&gt;")</f>
        <v>&lt;&gt;</v>
      </c>
      <c r="M731" s="7" t="str">
        <f ca="1">IFERROR(__xludf.DUMMYFUNCTION("IFERROR(TEXT((REGEXEXTRACT($C731, M$4)),""00""), ""&lt;&gt;"")"),"&lt;&gt;")</f>
        <v>&lt;&gt;</v>
      </c>
      <c r="N731" s="7" t="str">
        <f ca="1">IFERROR(__xludf.DUMMYFUNCTION("IFERROR(TEXT((REGEXEXTRACT($C731, N$4)),""00""), ""&lt;&gt;"")"),"&lt;&gt;")</f>
        <v>&lt;&gt;</v>
      </c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x14ac:dyDescent="0.2">
      <c r="A732" s="7"/>
      <c r="B732" s="8" t="str">
        <f ca="1">IFERROR(__xludf.DUMMYFUNCTION("IFERROR(REGEXEXTRACT($A732, B$4), ""&lt;&gt;"")"),"&lt;&gt;")</f>
        <v>&lt;&gt;</v>
      </c>
      <c r="C732" s="7" t="str">
        <f ca="1">IFERROR(__xludf.DUMMYFUNCTION("IFERROR(REGEXEXTRACT($A732, C$4), ""&lt;&gt;"")"),"&lt;&gt;")</f>
        <v>&lt;&gt;</v>
      </c>
      <c r="D732" s="7"/>
      <c r="E732" s="7" t="str">
        <f ca="1">IFERROR(__xludf.DUMMYFUNCTION("IFERROR(REGEXEXTRACT($C732, E$4), ""&lt;&gt;"")"),"&lt;&gt;")</f>
        <v>&lt;&gt;</v>
      </c>
      <c r="F732" s="7" t="str">
        <f ca="1">IFERROR(__xludf.DUMMYFUNCTION("IFERROR(HEX2DEC(REGEXEXTRACT($C732, F$4)), ""&lt;&gt;"")"),"&lt;&gt;")</f>
        <v>&lt;&gt;</v>
      </c>
      <c r="G732" s="7" t="str">
        <f ca="1">IFERROR(__xludf.DUMMYFUNCTION("IFERROR(HEX2DEC(REGEXEXTRACT($C732, G$4)), ""&lt;&gt;"")"),"&lt;&gt;")</f>
        <v>&lt;&gt;</v>
      </c>
      <c r="H732" s="7"/>
      <c r="I732" s="7" t="str">
        <f ca="1">IFERROR(__xludf.DUMMYFUNCTION("IFERROR(TEXT((REGEXEXTRACT($C732, I$4)),""00""), ""&lt;&gt;"")"),"&lt;&gt;")</f>
        <v>&lt;&gt;</v>
      </c>
      <c r="J732" s="7" t="str">
        <f ca="1">IFERROR(__xludf.DUMMYFUNCTION("IFERROR(TEXT((REGEXEXTRACT($C732, J$4)),""00""), ""&lt;&gt;"")"),"&lt;&gt;")</f>
        <v>&lt;&gt;</v>
      </c>
      <c r="K732" s="7" t="str">
        <f ca="1">IFERROR(__xludf.DUMMYFUNCTION("IFERROR(TEXT((REGEXEXTRACT($C732, K$4)),""00""), ""&lt;&gt;"")"),"&lt;&gt;")</f>
        <v>&lt;&gt;</v>
      </c>
      <c r="L732" s="7" t="str">
        <f ca="1">IFERROR(__xludf.DUMMYFUNCTION("IFERROR(TEXT((REGEXEXTRACT($C732, L$4)),""00""), ""&lt;&gt;"")"),"&lt;&gt;")</f>
        <v>&lt;&gt;</v>
      </c>
      <c r="M732" s="7" t="str">
        <f ca="1">IFERROR(__xludf.DUMMYFUNCTION("IFERROR(TEXT((REGEXEXTRACT($C732, M$4)),""00""), ""&lt;&gt;"")"),"&lt;&gt;")</f>
        <v>&lt;&gt;</v>
      </c>
      <c r="N732" s="7" t="str">
        <f ca="1">IFERROR(__xludf.DUMMYFUNCTION("IFERROR(TEXT((REGEXEXTRACT($C732, N$4)),""00""), ""&lt;&gt;"")"),"&lt;&gt;")</f>
        <v>&lt;&gt;</v>
      </c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x14ac:dyDescent="0.2">
      <c r="A733" s="7"/>
      <c r="B733" s="8" t="str">
        <f ca="1">IFERROR(__xludf.DUMMYFUNCTION("IFERROR(REGEXEXTRACT($A733, B$4), ""&lt;&gt;"")"),"&lt;&gt;")</f>
        <v>&lt;&gt;</v>
      </c>
      <c r="C733" s="7" t="str">
        <f ca="1">IFERROR(__xludf.DUMMYFUNCTION("IFERROR(REGEXEXTRACT($A733, C$4), ""&lt;&gt;"")"),"&lt;&gt;")</f>
        <v>&lt;&gt;</v>
      </c>
      <c r="D733" s="7"/>
      <c r="E733" s="7" t="str">
        <f ca="1">IFERROR(__xludf.DUMMYFUNCTION("IFERROR(REGEXEXTRACT($C733, E$4), ""&lt;&gt;"")"),"&lt;&gt;")</f>
        <v>&lt;&gt;</v>
      </c>
      <c r="F733" s="7" t="str">
        <f ca="1">IFERROR(__xludf.DUMMYFUNCTION("IFERROR(HEX2DEC(REGEXEXTRACT($C733, F$4)), ""&lt;&gt;"")"),"&lt;&gt;")</f>
        <v>&lt;&gt;</v>
      </c>
      <c r="G733" s="7" t="str">
        <f ca="1">IFERROR(__xludf.DUMMYFUNCTION("IFERROR(HEX2DEC(REGEXEXTRACT($C733, G$4)), ""&lt;&gt;"")"),"&lt;&gt;")</f>
        <v>&lt;&gt;</v>
      </c>
      <c r="H733" s="7"/>
      <c r="I733" s="7" t="str">
        <f ca="1">IFERROR(__xludf.DUMMYFUNCTION("IFERROR(TEXT((REGEXEXTRACT($C733, I$4)),""00""), ""&lt;&gt;"")"),"&lt;&gt;")</f>
        <v>&lt;&gt;</v>
      </c>
      <c r="J733" s="7" t="str">
        <f ca="1">IFERROR(__xludf.DUMMYFUNCTION("IFERROR(TEXT((REGEXEXTRACT($C733, J$4)),""00""), ""&lt;&gt;"")"),"&lt;&gt;")</f>
        <v>&lt;&gt;</v>
      </c>
      <c r="K733" s="7" t="str">
        <f ca="1">IFERROR(__xludf.DUMMYFUNCTION("IFERROR(TEXT((REGEXEXTRACT($C733, K$4)),""00""), ""&lt;&gt;"")"),"&lt;&gt;")</f>
        <v>&lt;&gt;</v>
      </c>
      <c r="L733" s="7" t="str">
        <f ca="1">IFERROR(__xludf.DUMMYFUNCTION("IFERROR(TEXT((REGEXEXTRACT($C733, L$4)),""00""), ""&lt;&gt;"")"),"&lt;&gt;")</f>
        <v>&lt;&gt;</v>
      </c>
      <c r="M733" s="7" t="str">
        <f ca="1">IFERROR(__xludf.DUMMYFUNCTION("IFERROR(TEXT((REGEXEXTRACT($C733, M$4)),""00""), ""&lt;&gt;"")"),"&lt;&gt;")</f>
        <v>&lt;&gt;</v>
      </c>
      <c r="N733" s="7" t="str">
        <f ca="1">IFERROR(__xludf.DUMMYFUNCTION("IFERROR(TEXT((REGEXEXTRACT($C733, N$4)),""00""), ""&lt;&gt;"")"),"&lt;&gt;")</f>
        <v>&lt;&gt;</v>
      </c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x14ac:dyDescent="0.2">
      <c r="A734" s="7"/>
      <c r="B734" s="8" t="str">
        <f ca="1">IFERROR(__xludf.DUMMYFUNCTION("IFERROR(REGEXEXTRACT($A734, B$4), ""&lt;&gt;"")"),"&lt;&gt;")</f>
        <v>&lt;&gt;</v>
      </c>
      <c r="C734" s="7" t="str">
        <f ca="1">IFERROR(__xludf.DUMMYFUNCTION("IFERROR(REGEXEXTRACT($A734, C$4), ""&lt;&gt;"")"),"&lt;&gt;")</f>
        <v>&lt;&gt;</v>
      </c>
      <c r="D734" s="7"/>
      <c r="E734" s="7" t="str">
        <f ca="1">IFERROR(__xludf.DUMMYFUNCTION("IFERROR(REGEXEXTRACT($C734, E$4), ""&lt;&gt;"")"),"&lt;&gt;")</f>
        <v>&lt;&gt;</v>
      </c>
      <c r="F734" s="7" t="str">
        <f ca="1">IFERROR(__xludf.DUMMYFUNCTION("IFERROR(HEX2DEC(REGEXEXTRACT($C734, F$4)), ""&lt;&gt;"")"),"&lt;&gt;")</f>
        <v>&lt;&gt;</v>
      </c>
      <c r="G734" s="7" t="str">
        <f ca="1">IFERROR(__xludf.DUMMYFUNCTION("IFERROR(HEX2DEC(REGEXEXTRACT($C734, G$4)), ""&lt;&gt;"")"),"&lt;&gt;")</f>
        <v>&lt;&gt;</v>
      </c>
      <c r="H734" s="7"/>
      <c r="I734" s="7" t="str">
        <f ca="1">IFERROR(__xludf.DUMMYFUNCTION("IFERROR(TEXT((REGEXEXTRACT($C734, I$4)),""00""), ""&lt;&gt;"")"),"&lt;&gt;")</f>
        <v>&lt;&gt;</v>
      </c>
      <c r="J734" s="7" t="str">
        <f ca="1">IFERROR(__xludf.DUMMYFUNCTION("IFERROR(TEXT((REGEXEXTRACT($C734, J$4)),""00""), ""&lt;&gt;"")"),"&lt;&gt;")</f>
        <v>&lt;&gt;</v>
      </c>
      <c r="K734" s="7" t="str">
        <f ca="1">IFERROR(__xludf.DUMMYFUNCTION("IFERROR(TEXT((REGEXEXTRACT($C734, K$4)),""00""), ""&lt;&gt;"")"),"&lt;&gt;")</f>
        <v>&lt;&gt;</v>
      </c>
      <c r="L734" s="7" t="str">
        <f ca="1">IFERROR(__xludf.DUMMYFUNCTION("IFERROR(TEXT((REGEXEXTRACT($C734, L$4)),""00""), ""&lt;&gt;"")"),"&lt;&gt;")</f>
        <v>&lt;&gt;</v>
      </c>
      <c r="M734" s="7" t="str">
        <f ca="1">IFERROR(__xludf.DUMMYFUNCTION("IFERROR(TEXT((REGEXEXTRACT($C734, M$4)),""00""), ""&lt;&gt;"")"),"&lt;&gt;")</f>
        <v>&lt;&gt;</v>
      </c>
      <c r="N734" s="7" t="str">
        <f ca="1">IFERROR(__xludf.DUMMYFUNCTION("IFERROR(TEXT((REGEXEXTRACT($C734, N$4)),""00""), ""&lt;&gt;"")"),"&lt;&gt;")</f>
        <v>&lt;&gt;</v>
      </c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x14ac:dyDescent="0.2">
      <c r="A735" s="7"/>
      <c r="B735" s="8" t="str">
        <f ca="1">IFERROR(__xludf.DUMMYFUNCTION("IFERROR(REGEXEXTRACT($A735, B$4), ""&lt;&gt;"")"),"&lt;&gt;")</f>
        <v>&lt;&gt;</v>
      </c>
      <c r="C735" s="7" t="str">
        <f ca="1">IFERROR(__xludf.DUMMYFUNCTION("IFERROR(REGEXEXTRACT($A735, C$4), ""&lt;&gt;"")"),"&lt;&gt;")</f>
        <v>&lt;&gt;</v>
      </c>
      <c r="D735" s="7"/>
      <c r="E735" s="7" t="str">
        <f ca="1">IFERROR(__xludf.DUMMYFUNCTION("IFERROR(REGEXEXTRACT($C735, E$4), ""&lt;&gt;"")"),"&lt;&gt;")</f>
        <v>&lt;&gt;</v>
      </c>
      <c r="F735" s="7" t="str">
        <f ca="1">IFERROR(__xludf.DUMMYFUNCTION("IFERROR(HEX2DEC(REGEXEXTRACT($C735, F$4)), ""&lt;&gt;"")"),"&lt;&gt;")</f>
        <v>&lt;&gt;</v>
      </c>
      <c r="G735" s="7" t="str">
        <f ca="1">IFERROR(__xludf.DUMMYFUNCTION("IFERROR(HEX2DEC(REGEXEXTRACT($C735, G$4)), ""&lt;&gt;"")"),"&lt;&gt;")</f>
        <v>&lt;&gt;</v>
      </c>
      <c r="H735" s="7"/>
      <c r="I735" s="7" t="str">
        <f ca="1">IFERROR(__xludf.DUMMYFUNCTION("IFERROR(TEXT((REGEXEXTRACT($C735, I$4)),""00""), ""&lt;&gt;"")"),"&lt;&gt;")</f>
        <v>&lt;&gt;</v>
      </c>
      <c r="J735" s="7" t="str">
        <f ca="1">IFERROR(__xludf.DUMMYFUNCTION("IFERROR(TEXT((REGEXEXTRACT($C735, J$4)),""00""), ""&lt;&gt;"")"),"&lt;&gt;")</f>
        <v>&lt;&gt;</v>
      </c>
      <c r="K735" s="7" t="str">
        <f ca="1">IFERROR(__xludf.DUMMYFUNCTION("IFERROR(TEXT((REGEXEXTRACT($C735, K$4)),""00""), ""&lt;&gt;"")"),"&lt;&gt;")</f>
        <v>&lt;&gt;</v>
      </c>
      <c r="L735" s="7" t="str">
        <f ca="1">IFERROR(__xludf.DUMMYFUNCTION("IFERROR(TEXT((REGEXEXTRACT($C735, L$4)),""00""), ""&lt;&gt;"")"),"&lt;&gt;")</f>
        <v>&lt;&gt;</v>
      </c>
      <c r="M735" s="7" t="str">
        <f ca="1">IFERROR(__xludf.DUMMYFUNCTION("IFERROR(TEXT((REGEXEXTRACT($C735, M$4)),""00""), ""&lt;&gt;"")"),"&lt;&gt;")</f>
        <v>&lt;&gt;</v>
      </c>
      <c r="N735" s="7" t="str">
        <f ca="1">IFERROR(__xludf.DUMMYFUNCTION("IFERROR(TEXT((REGEXEXTRACT($C735, N$4)),""00""), ""&lt;&gt;"")"),"&lt;&gt;")</f>
        <v>&lt;&gt;</v>
      </c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x14ac:dyDescent="0.2">
      <c r="A736" s="7"/>
      <c r="B736" s="8" t="str">
        <f ca="1">IFERROR(__xludf.DUMMYFUNCTION("IFERROR(REGEXEXTRACT($A736, B$4), ""&lt;&gt;"")"),"&lt;&gt;")</f>
        <v>&lt;&gt;</v>
      </c>
      <c r="C736" s="7" t="str">
        <f ca="1">IFERROR(__xludf.DUMMYFUNCTION("IFERROR(REGEXEXTRACT($A736, C$4), ""&lt;&gt;"")"),"&lt;&gt;")</f>
        <v>&lt;&gt;</v>
      </c>
      <c r="D736" s="7"/>
      <c r="E736" s="7" t="str">
        <f ca="1">IFERROR(__xludf.DUMMYFUNCTION("IFERROR(REGEXEXTRACT($C736, E$4), ""&lt;&gt;"")"),"&lt;&gt;")</f>
        <v>&lt;&gt;</v>
      </c>
      <c r="F736" s="7" t="str">
        <f ca="1">IFERROR(__xludf.DUMMYFUNCTION("IFERROR(HEX2DEC(REGEXEXTRACT($C736, F$4)), ""&lt;&gt;"")"),"&lt;&gt;")</f>
        <v>&lt;&gt;</v>
      </c>
      <c r="G736" s="7" t="str">
        <f ca="1">IFERROR(__xludf.DUMMYFUNCTION("IFERROR(HEX2DEC(REGEXEXTRACT($C736, G$4)), ""&lt;&gt;"")"),"&lt;&gt;")</f>
        <v>&lt;&gt;</v>
      </c>
      <c r="H736" s="7"/>
      <c r="I736" s="7" t="str">
        <f ca="1">IFERROR(__xludf.DUMMYFUNCTION("IFERROR(TEXT((REGEXEXTRACT($C736, I$4)),""00""), ""&lt;&gt;"")"),"&lt;&gt;")</f>
        <v>&lt;&gt;</v>
      </c>
      <c r="J736" s="7" t="str">
        <f ca="1">IFERROR(__xludf.DUMMYFUNCTION("IFERROR(TEXT((REGEXEXTRACT($C736, J$4)),""00""), ""&lt;&gt;"")"),"&lt;&gt;")</f>
        <v>&lt;&gt;</v>
      </c>
      <c r="K736" s="7" t="str">
        <f ca="1">IFERROR(__xludf.DUMMYFUNCTION("IFERROR(TEXT((REGEXEXTRACT($C736, K$4)),""00""), ""&lt;&gt;"")"),"&lt;&gt;")</f>
        <v>&lt;&gt;</v>
      </c>
      <c r="L736" s="7" t="str">
        <f ca="1">IFERROR(__xludf.DUMMYFUNCTION("IFERROR(TEXT((REGEXEXTRACT($C736, L$4)),""00""), ""&lt;&gt;"")"),"&lt;&gt;")</f>
        <v>&lt;&gt;</v>
      </c>
      <c r="M736" s="7" t="str">
        <f ca="1">IFERROR(__xludf.DUMMYFUNCTION("IFERROR(TEXT((REGEXEXTRACT($C736, M$4)),""00""), ""&lt;&gt;"")"),"&lt;&gt;")</f>
        <v>&lt;&gt;</v>
      </c>
      <c r="N736" s="7" t="str">
        <f ca="1">IFERROR(__xludf.DUMMYFUNCTION("IFERROR(TEXT((REGEXEXTRACT($C736, N$4)),""00""), ""&lt;&gt;"")"),"&lt;&gt;")</f>
        <v>&lt;&gt;</v>
      </c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x14ac:dyDescent="0.2">
      <c r="A737" s="7"/>
      <c r="B737" s="8" t="str">
        <f ca="1">IFERROR(__xludf.DUMMYFUNCTION("IFERROR(REGEXEXTRACT($A737, B$4), ""&lt;&gt;"")"),"&lt;&gt;")</f>
        <v>&lt;&gt;</v>
      </c>
      <c r="C737" s="7" t="str">
        <f ca="1">IFERROR(__xludf.DUMMYFUNCTION("IFERROR(REGEXEXTRACT($A737, C$4), ""&lt;&gt;"")"),"&lt;&gt;")</f>
        <v>&lt;&gt;</v>
      </c>
      <c r="D737" s="7"/>
      <c r="E737" s="7" t="str">
        <f ca="1">IFERROR(__xludf.DUMMYFUNCTION("IFERROR(REGEXEXTRACT($C737, E$4), ""&lt;&gt;"")"),"&lt;&gt;")</f>
        <v>&lt;&gt;</v>
      </c>
      <c r="F737" s="7" t="str">
        <f ca="1">IFERROR(__xludf.DUMMYFUNCTION("IFERROR(HEX2DEC(REGEXEXTRACT($C737, F$4)), ""&lt;&gt;"")"),"&lt;&gt;")</f>
        <v>&lt;&gt;</v>
      </c>
      <c r="G737" s="7" t="str">
        <f ca="1">IFERROR(__xludf.DUMMYFUNCTION("IFERROR(HEX2DEC(REGEXEXTRACT($C737, G$4)), ""&lt;&gt;"")"),"&lt;&gt;")</f>
        <v>&lt;&gt;</v>
      </c>
      <c r="H737" s="7"/>
      <c r="I737" s="7" t="str">
        <f ca="1">IFERROR(__xludf.DUMMYFUNCTION("IFERROR(TEXT((REGEXEXTRACT($C737, I$4)),""00""), ""&lt;&gt;"")"),"&lt;&gt;")</f>
        <v>&lt;&gt;</v>
      </c>
      <c r="J737" s="7" t="str">
        <f ca="1">IFERROR(__xludf.DUMMYFUNCTION("IFERROR(TEXT((REGEXEXTRACT($C737, J$4)),""00""), ""&lt;&gt;"")"),"&lt;&gt;")</f>
        <v>&lt;&gt;</v>
      </c>
      <c r="K737" s="7" t="str">
        <f ca="1">IFERROR(__xludf.DUMMYFUNCTION("IFERROR(TEXT((REGEXEXTRACT($C737, K$4)),""00""), ""&lt;&gt;"")"),"&lt;&gt;")</f>
        <v>&lt;&gt;</v>
      </c>
      <c r="L737" s="7" t="str">
        <f ca="1">IFERROR(__xludf.DUMMYFUNCTION("IFERROR(TEXT((REGEXEXTRACT($C737, L$4)),""00""), ""&lt;&gt;"")"),"&lt;&gt;")</f>
        <v>&lt;&gt;</v>
      </c>
      <c r="M737" s="7" t="str">
        <f ca="1">IFERROR(__xludf.DUMMYFUNCTION("IFERROR(TEXT((REGEXEXTRACT($C737, M$4)),""00""), ""&lt;&gt;"")"),"&lt;&gt;")</f>
        <v>&lt;&gt;</v>
      </c>
      <c r="N737" s="7" t="str">
        <f ca="1">IFERROR(__xludf.DUMMYFUNCTION("IFERROR(TEXT((REGEXEXTRACT($C737, N$4)),""00""), ""&lt;&gt;"")"),"&lt;&gt;")</f>
        <v>&lt;&gt;</v>
      </c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x14ac:dyDescent="0.2">
      <c r="A738" s="7"/>
      <c r="B738" s="8" t="str">
        <f ca="1">IFERROR(__xludf.DUMMYFUNCTION("IFERROR(REGEXEXTRACT($A738, B$4), ""&lt;&gt;"")"),"&lt;&gt;")</f>
        <v>&lt;&gt;</v>
      </c>
      <c r="C738" s="7" t="str">
        <f ca="1">IFERROR(__xludf.DUMMYFUNCTION("IFERROR(REGEXEXTRACT($A738, C$4), ""&lt;&gt;"")"),"&lt;&gt;")</f>
        <v>&lt;&gt;</v>
      </c>
      <c r="D738" s="7"/>
      <c r="E738" s="7" t="str">
        <f ca="1">IFERROR(__xludf.DUMMYFUNCTION("IFERROR(REGEXEXTRACT($C738, E$4), ""&lt;&gt;"")"),"&lt;&gt;")</f>
        <v>&lt;&gt;</v>
      </c>
      <c r="F738" s="7" t="str">
        <f ca="1">IFERROR(__xludf.DUMMYFUNCTION("IFERROR(HEX2DEC(REGEXEXTRACT($C738, F$4)), ""&lt;&gt;"")"),"&lt;&gt;")</f>
        <v>&lt;&gt;</v>
      </c>
      <c r="G738" s="7" t="str">
        <f ca="1">IFERROR(__xludf.DUMMYFUNCTION("IFERROR(HEX2DEC(REGEXEXTRACT($C738, G$4)), ""&lt;&gt;"")"),"&lt;&gt;")</f>
        <v>&lt;&gt;</v>
      </c>
      <c r="H738" s="7"/>
      <c r="I738" s="7" t="str">
        <f ca="1">IFERROR(__xludf.DUMMYFUNCTION("IFERROR(TEXT((REGEXEXTRACT($C738, I$4)),""00""), ""&lt;&gt;"")"),"&lt;&gt;")</f>
        <v>&lt;&gt;</v>
      </c>
      <c r="J738" s="7" t="str">
        <f ca="1">IFERROR(__xludf.DUMMYFUNCTION("IFERROR(TEXT((REGEXEXTRACT($C738, J$4)),""00""), ""&lt;&gt;"")"),"&lt;&gt;")</f>
        <v>&lt;&gt;</v>
      </c>
      <c r="K738" s="7" t="str">
        <f ca="1">IFERROR(__xludf.DUMMYFUNCTION("IFERROR(TEXT((REGEXEXTRACT($C738, K$4)),""00""), ""&lt;&gt;"")"),"&lt;&gt;")</f>
        <v>&lt;&gt;</v>
      </c>
      <c r="L738" s="7" t="str">
        <f ca="1">IFERROR(__xludf.DUMMYFUNCTION("IFERROR(TEXT((REGEXEXTRACT($C738, L$4)),""00""), ""&lt;&gt;"")"),"&lt;&gt;")</f>
        <v>&lt;&gt;</v>
      </c>
      <c r="M738" s="7" t="str">
        <f ca="1">IFERROR(__xludf.DUMMYFUNCTION("IFERROR(TEXT((REGEXEXTRACT($C738, M$4)),""00""), ""&lt;&gt;"")"),"&lt;&gt;")</f>
        <v>&lt;&gt;</v>
      </c>
      <c r="N738" s="7" t="str">
        <f ca="1">IFERROR(__xludf.DUMMYFUNCTION("IFERROR(TEXT((REGEXEXTRACT($C738, N$4)),""00""), ""&lt;&gt;"")"),"&lt;&gt;")</f>
        <v>&lt;&gt;</v>
      </c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x14ac:dyDescent="0.2">
      <c r="A739" s="7"/>
      <c r="B739" s="8" t="str">
        <f ca="1">IFERROR(__xludf.DUMMYFUNCTION("IFERROR(REGEXEXTRACT($A739, B$4), ""&lt;&gt;"")"),"&lt;&gt;")</f>
        <v>&lt;&gt;</v>
      </c>
      <c r="C739" s="7" t="str">
        <f ca="1">IFERROR(__xludf.DUMMYFUNCTION("IFERROR(REGEXEXTRACT($A739, C$4), ""&lt;&gt;"")"),"&lt;&gt;")</f>
        <v>&lt;&gt;</v>
      </c>
      <c r="D739" s="7"/>
      <c r="E739" s="7" t="str">
        <f ca="1">IFERROR(__xludf.DUMMYFUNCTION("IFERROR(REGEXEXTRACT($C739, E$4), ""&lt;&gt;"")"),"&lt;&gt;")</f>
        <v>&lt;&gt;</v>
      </c>
      <c r="F739" s="7" t="str">
        <f ca="1">IFERROR(__xludf.DUMMYFUNCTION("IFERROR(HEX2DEC(REGEXEXTRACT($C739, F$4)), ""&lt;&gt;"")"),"&lt;&gt;")</f>
        <v>&lt;&gt;</v>
      </c>
      <c r="G739" s="7" t="str">
        <f ca="1">IFERROR(__xludf.DUMMYFUNCTION("IFERROR(HEX2DEC(REGEXEXTRACT($C739, G$4)), ""&lt;&gt;"")"),"&lt;&gt;")</f>
        <v>&lt;&gt;</v>
      </c>
      <c r="H739" s="7"/>
      <c r="I739" s="7" t="str">
        <f ca="1">IFERROR(__xludf.DUMMYFUNCTION("IFERROR(TEXT((REGEXEXTRACT($C739, I$4)),""00""), ""&lt;&gt;"")"),"&lt;&gt;")</f>
        <v>&lt;&gt;</v>
      </c>
      <c r="J739" s="7" t="str">
        <f ca="1">IFERROR(__xludf.DUMMYFUNCTION("IFERROR(TEXT((REGEXEXTRACT($C739, J$4)),""00""), ""&lt;&gt;"")"),"&lt;&gt;")</f>
        <v>&lt;&gt;</v>
      </c>
      <c r="K739" s="7" t="str">
        <f ca="1">IFERROR(__xludf.DUMMYFUNCTION("IFERROR(TEXT((REGEXEXTRACT($C739, K$4)),""00""), ""&lt;&gt;"")"),"&lt;&gt;")</f>
        <v>&lt;&gt;</v>
      </c>
      <c r="L739" s="7" t="str">
        <f ca="1">IFERROR(__xludf.DUMMYFUNCTION("IFERROR(TEXT((REGEXEXTRACT($C739, L$4)),""00""), ""&lt;&gt;"")"),"&lt;&gt;")</f>
        <v>&lt;&gt;</v>
      </c>
      <c r="M739" s="7" t="str">
        <f ca="1">IFERROR(__xludf.DUMMYFUNCTION("IFERROR(TEXT((REGEXEXTRACT($C739, M$4)),""00""), ""&lt;&gt;"")"),"&lt;&gt;")</f>
        <v>&lt;&gt;</v>
      </c>
      <c r="N739" s="7" t="str">
        <f ca="1">IFERROR(__xludf.DUMMYFUNCTION("IFERROR(TEXT((REGEXEXTRACT($C739, N$4)),""00""), ""&lt;&gt;"")"),"&lt;&gt;")</f>
        <v>&lt;&gt;</v>
      </c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x14ac:dyDescent="0.2">
      <c r="A740" s="7"/>
      <c r="B740" s="8" t="str">
        <f ca="1">IFERROR(__xludf.DUMMYFUNCTION("IFERROR(REGEXEXTRACT($A740, B$4), ""&lt;&gt;"")"),"&lt;&gt;")</f>
        <v>&lt;&gt;</v>
      </c>
      <c r="C740" s="7" t="str">
        <f ca="1">IFERROR(__xludf.DUMMYFUNCTION("IFERROR(REGEXEXTRACT($A740, C$4), ""&lt;&gt;"")"),"&lt;&gt;")</f>
        <v>&lt;&gt;</v>
      </c>
      <c r="D740" s="7"/>
      <c r="E740" s="7" t="str">
        <f ca="1">IFERROR(__xludf.DUMMYFUNCTION("IFERROR(REGEXEXTRACT($C740, E$4), ""&lt;&gt;"")"),"&lt;&gt;")</f>
        <v>&lt;&gt;</v>
      </c>
      <c r="F740" s="7" t="str">
        <f ca="1">IFERROR(__xludf.DUMMYFUNCTION("IFERROR(HEX2DEC(REGEXEXTRACT($C740, F$4)), ""&lt;&gt;"")"),"&lt;&gt;")</f>
        <v>&lt;&gt;</v>
      </c>
      <c r="G740" s="7" t="str">
        <f ca="1">IFERROR(__xludf.DUMMYFUNCTION("IFERROR(HEX2DEC(REGEXEXTRACT($C740, G$4)), ""&lt;&gt;"")"),"&lt;&gt;")</f>
        <v>&lt;&gt;</v>
      </c>
      <c r="H740" s="7"/>
      <c r="I740" s="7" t="str">
        <f ca="1">IFERROR(__xludf.DUMMYFUNCTION("IFERROR(TEXT((REGEXEXTRACT($C740, I$4)),""00""), ""&lt;&gt;"")"),"&lt;&gt;")</f>
        <v>&lt;&gt;</v>
      </c>
      <c r="J740" s="7" t="str">
        <f ca="1">IFERROR(__xludf.DUMMYFUNCTION("IFERROR(TEXT((REGEXEXTRACT($C740, J$4)),""00""), ""&lt;&gt;"")"),"&lt;&gt;")</f>
        <v>&lt;&gt;</v>
      </c>
      <c r="K740" s="7" t="str">
        <f ca="1">IFERROR(__xludf.DUMMYFUNCTION("IFERROR(TEXT((REGEXEXTRACT($C740, K$4)),""00""), ""&lt;&gt;"")"),"&lt;&gt;")</f>
        <v>&lt;&gt;</v>
      </c>
      <c r="L740" s="7" t="str">
        <f ca="1">IFERROR(__xludf.DUMMYFUNCTION("IFERROR(TEXT((REGEXEXTRACT($C740, L$4)),""00""), ""&lt;&gt;"")"),"&lt;&gt;")</f>
        <v>&lt;&gt;</v>
      </c>
      <c r="M740" s="7" t="str">
        <f ca="1">IFERROR(__xludf.DUMMYFUNCTION("IFERROR(TEXT((REGEXEXTRACT($C740, M$4)),""00""), ""&lt;&gt;"")"),"&lt;&gt;")</f>
        <v>&lt;&gt;</v>
      </c>
      <c r="N740" s="7" t="str">
        <f ca="1">IFERROR(__xludf.DUMMYFUNCTION("IFERROR(TEXT((REGEXEXTRACT($C740, N$4)),""00""), ""&lt;&gt;"")"),"&lt;&gt;")</f>
        <v>&lt;&gt;</v>
      </c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x14ac:dyDescent="0.2">
      <c r="A741" s="7"/>
      <c r="B741" s="8" t="str">
        <f ca="1">IFERROR(__xludf.DUMMYFUNCTION("IFERROR(REGEXEXTRACT($A741, B$4), ""&lt;&gt;"")"),"&lt;&gt;")</f>
        <v>&lt;&gt;</v>
      </c>
      <c r="C741" s="7" t="str">
        <f ca="1">IFERROR(__xludf.DUMMYFUNCTION("IFERROR(REGEXEXTRACT($A741, C$4), ""&lt;&gt;"")"),"&lt;&gt;")</f>
        <v>&lt;&gt;</v>
      </c>
      <c r="D741" s="7"/>
      <c r="E741" s="7" t="str">
        <f ca="1">IFERROR(__xludf.DUMMYFUNCTION("IFERROR(REGEXEXTRACT($C741, E$4), ""&lt;&gt;"")"),"&lt;&gt;")</f>
        <v>&lt;&gt;</v>
      </c>
      <c r="F741" s="7" t="str">
        <f ca="1">IFERROR(__xludf.DUMMYFUNCTION("IFERROR(HEX2DEC(REGEXEXTRACT($C741, F$4)), ""&lt;&gt;"")"),"&lt;&gt;")</f>
        <v>&lt;&gt;</v>
      </c>
      <c r="G741" s="7" t="str">
        <f ca="1">IFERROR(__xludf.DUMMYFUNCTION("IFERROR(HEX2DEC(REGEXEXTRACT($C741, G$4)), ""&lt;&gt;"")"),"&lt;&gt;")</f>
        <v>&lt;&gt;</v>
      </c>
      <c r="H741" s="7"/>
      <c r="I741" s="7" t="str">
        <f ca="1">IFERROR(__xludf.DUMMYFUNCTION("IFERROR(TEXT((REGEXEXTRACT($C741, I$4)),""00""), ""&lt;&gt;"")"),"&lt;&gt;")</f>
        <v>&lt;&gt;</v>
      </c>
      <c r="J741" s="7" t="str">
        <f ca="1">IFERROR(__xludf.DUMMYFUNCTION("IFERROR(TEXT((REGEXEXTRACT($C741, J$4)),""00""), ""&lt;&gt;"")"),"&lt;&gt;")</f>
        <v>&lt;&gt;</v>
      </c>
      <c r="K741" s="7" t="str">
        <f ca="1">IFERROR(__xludf.DUMMYFUNCTION("IFERROR(TEXT((REGEXEXTRACT($C741, K$4)),""00""), ""&lt;&gt;"")"),"&lt;&gt;")</f>
        <v>&lt;&gt;</v>
      </c>
      <c r="L741" s="7" t="str">
        <f ca="1">IFERROR(__xludf.DUMMYFUNCTION("IFERROR(TEXT((REGEXEXTRACT($C741, L$4)),""00""), ""&lt;&gt;"")"),"&lt;&gt;")</f>
        <v>&lt;&gt;</v>
      </c>
      <c r="M741" s="7" t="str">
        <f ca="1">IFERROR(__xludf.DUMMYFUNCTION("IFERROR(TEXT((REGEXEXTRACT($C741, M$4)),""00""), ""&lt;&gt;"")"),"&lt;&gt;")</f>
        <v>&lt;&gt;</v>
      </c>
      <c r="N741" s="7" t="str">
        <f ca="1">IFERROR(__xludf.DUMMYFUNCTION("IFERROR(TEXT((REGEXEXTRACT($C741, N$4)),""00""), ""&lt;&gt;"")"),"&lt;&gt;")</f>
        <v>&lt;&gt;</v>
      </c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x14ac:dyDescent="0.2">
      <c r="A742" s="7"/>
      <c r="B742" s="8" t="str">
        <f ca="1">IFERROR(__xludf.DUMMYFUNCTION("IFERROR(REGEXEXTRACT($A742, B$4), ""&lt;&gt;"")"),"&lt;&gt;")</f>
        <v>&lt;&gt;</v>
      </c>
      <c r="C742" s="7" t="str">
        <f ca="1">IFERROR(__xludf.DUMMYFUNCTION("IFERROR(REGEXEXTRACT($A742, C$4), ""&lt;&gt;"")"),"&lt;&gt;")</f>
        <v>&lt;&gt;</v>
      </c>
      <c r="D742" s="7"/>
      <c r="E742" s="7" t="str">
        <f ca="1">IFERROR(__xludf.DUMMYFUNCTION("IFERROR(REGEXEXTRACT($C742, E$4), ""&lt;&gt;"")"),"&lt;&gt;")</f>
        <v>&lt;&gt;</v>
      </c>
      <c r="F742" s="7" t="str">
        <f ca="1">IFERROR(__xludf.DUMMYFUNCTION("IFERROR(HEX2DEC(REGEXEXTRACT($C742, F$4)), ""&lt;&gt;"")"),"&lt;&gt;")</f>
        <v>&lt;&gt;</v>
      </c>
      <c r="G742" s="7" t="str">
        <f ca="1">IFERROR(__xludf.DUMMYFUNCTION("IFERROR(HEX2DEC(REGEXEXTRACT($C742, G$4)), ""&lt;&gt;"")"),"&lt;&gt;")</f>
        <v>&lt;&gt;</v>
      </c>
      <c r="H742" s="7"/>
      <c r="I742" s="7" t="str">
        <f ca="1">IFERROR(__xludf.DUMMYFUNCTION("IFERROR(TEXT((REGEXEXTRACT($C742, I$4)),""00""), ""&lt;&gt;"")"),"&lt;&gt;")</f>
        <v>&lt;&gt;</v>
      </c>
      <c r="J742" s="7" t="str">
        <f ca="1">IFERROR(__xludf.DUMMYFUNCTION("IFERROR(TEXT((REGEXEXTRACT($C742, J$4)),""00""), ""&lt;&gt;"")"),"&lt;&gt;")</f>
        <v>&lt;&gt;</v>
      </c>
      <c r="K742" s="7" t="str">
        <f ca="1">IFERROR(__xludf.DUMMYFUNCTION("IFERROR(TEXT((REGEXEXTRACT($C742, K$4)),""00""), ""&lt;&gt;"")"),"&lt;&gt;")</f>
        <v>&lt;&gt;</v>
      </c>
      <c r="L742" s="7" t="str">
        <f ca="1">IFERROR(__xludf.DUMMYFUNCTION("IFERROR(TEXT((REGEXEXTRACT($C742, L$4)),""00""), ""&lt;&gt;"")"),"&lt;&gt;")</f>
        <v>&lt;&gt;</v>
      </c>
      <c r="M742" s="7" t="str">
        <f ca="1">IFERROR(__xludf.DUMMYFUNCTION("IFERROR(TEXT((REGEXEXTRACT($C742, M$4)),""00""), ""&lt;&gt;"")"),"&lt;&gt;")</f>
        <v>&lt;&gt;</v>
      </c>
      <c r="N742" s="7" t="str">
        <f ca="1">IFERROR(__xludf.DUMMYFUNCTION("IFERROR(TEXT((REGEXEXTRACT($C742, N$4)),""00""), ""&lt;&gt;"")"),"&lt;&gt;")</f>
        <v>&lt;&gt;</v>
      </c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x14ac:dyDescent="0.2">
      <c r="A743" s="7"/>
      <c r="B743" s="8" t="str">
        <f ca="1">IFERROR(__xludf.DUMMYFUNCTION("IFERROR(REGEXEXTRACT($A743, B$4), ""&lt;&gt;"")"),"&lt;&gt;")</f>
        <v>&lt;&gt;</v>
      </c>
      <c r="C743" s="7" t="str">
        <f ca="1">IFERROR(__xludf.DUMMYFUNCTION("IFERROR(REGEXEXTRACT($A743, C$4), ""&lt;&gt;"")"),"&lt;&gt;")</f>
        <v>&lt;&gt;</v>
      </c>
      <c r="D743" s="7"/>
      <c r="E743" s="7" t="str">
        <f ca="1">IFERROR(__xludf.DUMMYFUNCTION("IFERROR(REGEXEXTRACT($C743, E$4), ""&lt;&gt;"")"),"&lt;&gt;")</f>
        <v>&lt;&gt;</v>
      </c>
      <c r="F743" s="7" t="str">
        <f ca="1">IFERROR(__xludf.DUMMYFUNCTION("IFERROR(HEX2DEC(REGEXEXTRACT($C743, F$4)), ""&lt;&gt;"")"),"&lt;&gt;")</f>
        <v>&lt;&gt;</v>
      </c>
      <c r="G743" s="7" t="str">
        <f ca="1">IFERROR(__xludf.DUMMYFUNCTION("IFERROR(HEX2DEC(REGEXEXTRACT($C743, G$4)), ""&lt;&gt;"")"),"&lt;&gt;")</f>
        <v>&lt;&gt;</v>
      </c>
      <c r="H743" s="7"/>
      <c r="I743" s="7" t="str">
        <f ca="1">IFERROR(__xludf.DUMMYFUNCTION("IFERROR(TEXT((REGEXEXTRACT($C743, I$4)),""00""), ""&lt;&gt;"")"),"&lt;&gt;")</f>
        <v>&lt;&gt;</v>
      </c>
      <c r="J743" s="7" t="str">
        <f ca="1">IFERROR(__xludf.DUMMYFUNCTION("IFERROR(TEXT((REGEXEXTRACT($C743, J$4)),""00""), ""&lt;&gt;"")"),"&lt;&gt;")</f>
        <v>&lt;&gt;</v>
      </c>
      <c r="K743" s="7" t="str">
        <f ca="1">IFERROR(__xludf.DUMMYFUNCTION("IFERROR(TEXT((REGEXEXTRACT($C743, K$4)),""00""), ""&lt;&gt;"")"),"&lt;&gt;")</f>
        <v>&lt;&gt;</v>
      </c>
      <c r="L743" s="7" t="str">
        <f ca="1">IFERROR(__xludf.DUMMYFUNCTION("IFERROR(TEXT((REGEXEXTRACT($C743, L$4)),""00""), ""&lt;&gt;"")"),"&lt;&gt;")</f>
        <v>&lt;&gt;</v>
      </c>
      <c r="M743" s="7" t="str">
        <f ca="1">IFERROR(__xludf.DUMMYFUNCTION("IFERROR(TEXT((REGEXEXTRACT($C743, M$4)),""00""), ""&lt;&gt;"")"),"&lt;&gt;")</f>
        <v>&lt;&gt;</v>
      </c>
      <c r="N743" s="7" t="str">
        <f ca="1">IFERROR(__xludf.DUMMYFUNCTION("IFERROR(TEXT((REGEXEXTRACT($C743, N$4)),""00""), ""&lt;&gt;"")"),"&lt;&gt;")</f>
        <v>&lt;&gt;</v>
      </c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x14ac:dyDescent="0.2">
      <c r="A744" s="7"/>
      <c r="B744" s="8" t="str">
        <f ca="1">IFERROR(__xludf.DUMMYFUNCTION("IFERROR(REGEXEXTRACT($A744, B$4), ""&lt;&gt;"")"),"&lt;&gt;")</f>
        <v>&lt;&gt;</v>
      </c>
      <c r="C744" s="7" t="str">
        <f ca="1">IFERROR(__xludf.DUMMYFUNCTION("IFERROR(REGEXEXTRACT($A744, C$4), ""&lt;&gt;"")"),"&lt;&gt;")</f>
        <v>&lt;&gt;</v>
      </c>
      <c r="D744" s="7"/>
      <c r="E744" s="7" t="str">
        <f ca="1">IFERROR(__xludf.DUMMYFUNCTION("IFERROR(REGEXEXTRACT($C744, E$4), ""&lt;&gt;"")"),"&lt;&gt;")</f>
        <v>&lt;&gt;</v>
      </c>
      <c r="F744" s="7" t="str">
        <f ca="1">IFERROR(__xludf.DUMMYFUNCTION("IFERROR(HEX2DEC(REGEXEXTRACT($C744, F$4)), ""&lt;&gt;"")"),"&lt;&gt;")</f>
        <v>&lt;&gt;</v>
      </c>
      <c r="G744" s="7" t="str">
        <f ca="1">IFERROR(__xludf.DUMMYFUNCTION("IFERROR(HEX2DEC(REGEXEXTRACT($C744, G$4)), ""&lt;&gt;"")"),"&lt;&gt;")</f>
        <v>&lt;&gt;</v>
      </c>
      <c r="H744" s="7"/>
      <c r="I744" s="7" t="str">
        <f ca="1">IFERROR(__xludf.DUMMYFUNCTION("IFERROR(TEXT((REGEXEXTRACT($C744, I$4)),""00""), ""&lt;&gt;"")"),"&lt;&gt;")</f>
        <v>&lt;&gt;</v>
      </c>
      <c r="J744" s="7" t="str">
        <f ca="1">IFERROR(__xludf.DUMMYFUNCTION("IFERROR(TEXT((REGEXEXTRACT($C744, J$4)),""00""), ""&lt;&gt;"")"),"&lt;&gt;")</f>
        <v>&lt;&gt;</v>
      </c>
      <c r="K744" s="7" t="str">
        <f ca="1">IFERROR(__xludf.DUMMYFUNCTION("IFERROR(TEXT((REGEXEXTRACT($C744, K$4)),""00""), ""&lt;&gt;"")"),"&lt;&gt;")</f>
        <v>&lt;&gt;</v>
      </c>
      <c r="L744" s="7" t="str">
        <f ca="1">IFERROR(__xludf.DUMMYFUNCTION("IFERROR(TEXT((REGEXEXTRACT($C744, L$4)),""00""), ""&lt;&gt;"")"),"&lt;&gt;")</f>
        <v>&lt;&gt;</v>
      </c>
      <c r="M744" s="7" t="str">
        <f ca="1">IFERROR(__xludf.DUMMYFUNCTION("IFERROR(TEXT((REGEXEXTRACT($C744, M$4)),""00""), ""&lt;&gt;"")"),"&lt;&gt;")</f>
        <v>&lt;&gt;</v>
      </c>
      <c r="N744" s="7" t="str">
        <f ca="1">IFERROR(__xludf.DUMMYFUNCTION("IFERROR(TEXT((REGEXEXTRACT($C744, N$4)),""00""), ""&lt;&gt;"")"),"&lt;&gt;")</f>
        <v>&lt;&gt;</v>
      </c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x14ac:dyDescent="0.2">
      <c r="A745" s="7"/>
      <c r="B745" s="8" t="str">
        <f ca="1">IFERROR(__xludf.DUMMYFUNCTION("IFERROR(REGEXEXTRACT($A745, B$4), ""&lt;&gt;"")"),"&lt;&gt;")</f>
        <v>&lt;&gt;</v>
      </c>
      <c r="C745" s="7" t="str">
        <f ca="1">IFERROR(__xludf.DUMMYFUNCTION("IFERROR(REGEXEXTRACT($A745, C$4), ""&lt;&gt;"")"),"&lt;&gt;")</f>
        <v>&lt;&gt;</v>
      </c>
      <c r="D745" s="7"/>
      <c r="E745" s="7" t="str">
        <f ca="1">IFERROR(__xludf.DUMMYFUNCTION("IFERROR(REGEXEXTRACT($C745, E$4), ""&lt;&gt;"")"),"&lt;&gt;")</f>
        <v>&lt;&gt;</v>
      </c>
      <c r="F745" s="7" t="str">
        <f ca="1">IFERROR(__xludf.DUMMYFUNCTION("IFERROR(HEX2DEC(REGEXEXTRACT($C745, F$4)), ""&lt;&gt;"")"),"&lt;&gt;")</f>
        <v>&lt;&gt;</v>
      </c>
      <c r="G745" s="7" t="str">
        <f ca="1">IFERROR(__xludf.DUMMYFUNCTION("IFERROR(HEX2DEC(REGEXEXTRACT($C745, G$4)), ""&lt;&gt;"")"),"&lt;&gt;")</f>
        <v>&lt;&gt;</v>
      </c>
      <c r="H745" s="7"/>
      <c r="I745" s="7" t="str">
        <f ca="1">IFERROR(__xludf.DUMMYFUNCTION("IFERROR(TEXT((REGEXEXTRACT($C745, I$4)),""00""), ""&lt;&gt;"")"),"&lt;&gt;")</f>
        <v>&lt;&gt;</v>
      </c>
      <c r="J745" s="7" t="str">
        <f ca="1">IFERROR(__xludf.DUMMYFUNCTION("IFERROR(TEXT((REGEXEXTRACT($C745, J$4)),""00""), ""&lt;&gt;"")"),"&lt;&gt;")</f>
        <v>&lt;&gt;</v>
      </c>
      <c r="K745" s="7" t="str">
        <f ca="1">IFERROR(__xludf.DUMMYFUNCTION("IFERROR(TEXT((REGEXEXTRACT($C745, K$4)),""00""), ""&lt;&gt;"")"),"&lt;&gt;")</f>
        <v>&lt;&gt;</v>
      </c>
      <c r="L745" s="7" t="str">
        <f ca="1">IFERROR(__xludf.DUMMYFUNCTION("IFERROR(TEXT((REGEXEXTRACT($C745, L$4)),""00""), ""&lt;&gt;"")"),"&lt;&gt;")</f>
        <v>&lt;&gt;</v>
      </c>
      <c r="M745" s="7" t="str">
        <f ca="1">IFERROR(__xludf.DUMMYFUNCTION("IFERROR(TEXT((REGEXEXTRACT($C745, M$4)),""00""), ""&lt;&gt;"")"),"&lt;&gt;")</f>
        <v>&lt;&gt;</v>
      </c>
      <c r="N745" s="7" t="str">
        <f ca="1">IFERROR(__xludf.DUMMYFUNCTION("IFERROR(TEXT((REGEXEXTRACT($C745, N$4)),""00""), ""&lt;&gt;"")"),"&lt;&gt;")</f>
        <v>&lt;&gt;</v>
      </c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x14ac:dyDescent="0.2">
      <c r="A746" s="7"/>
      <c r="B746" s="8" t="str">
        <f ca="1">IFERROR(__xludf.DUMMYFUNCTION("IFERROR(REGEXEXTRACT($A746, B$4), ""&lt;&gt;"")"),"&lt;&gt;")</f>
        <v>&lt;&gt;</v>
      </c>
      <c r="C746" s="7" t="str">
        <f ca="1">IFERROR(__xludf.DUMMYFUNCTION("IFERROR(REGEXEXTRACT($A746, C$4), ""&lt;&gt;"")"),"&lt;&gt;")</f>
        <v>&lt;&gt;</v>
      </c>
      <c r="D746" s="7"/>
      <c r="E746" s="7" t="str">
        <f ca="1">IFERROR(__xludf.DUMMYFUNCTION("IFERROR(REGEXEXTRACT($C746, E$4), ""&lt;&gt;"")"),"&lt;&gt;")</f>
        <v>&lt;&gt;</v>
      </c>
      <c r="F746" s="7" t="str">
        <f ca="1">IFERROR(__xludf.DUMMYFUNCTION("IFERROR(HEX2DEC(REGEXEXTRACT($C746, F$4)), ""&lt;&gt;"")"),"&lt;&gt;")</f>
        <v>&lt;&gt;</v>
      </c>
      <c r="G746" s="7" t="str">
        <f ca="1">IFERROR(__xludf.DUMMYFUNCTION("IFERROR(HEX2DEC(REGEXEXTRACT($C746, G$4)), ""&lt;&gt;"")"),"&lt;&gt;")</f>
        <v>&lt;&gt;</v>
      </c>
      <c r="H746" s="7"/>
      <c r="I746" s="7" t="str">
        <f ca="1">IFERROR(__xludf.DUMMYFUNCTION("IFERROR(TEXT((REGEXEXTRACT($C746, I$4)),""00""), ""&lt;&gt;"")"),"&lt;&gt;")</f>
        <v>&lt;&gt;</v>
      </c>
      <c r="J746" s="7" t="str">
        <f ca="1">IFERROR(__xludf.DUMMYFUNCTION("IFERROR(TEXT((REGEXEXTRACT($C746, J$4)),""00""), ""&lt;&gt;"")"),"&lt;&gt;")</f>
        <v>&lt;&gt;</v>
      </c>
      <c r="K746" s="7" t="str">
        <f ca="1">IFERROR(__xludf.DUMMYFUNCTION("IFERROR(TEXT((REGEXEXTRACT($C746, K$4)),""00""), ""&lt;&gt;"")"),"&lt;&gt;")</f>
        <v>&lt;&gt;</v>
      </c>
      <c r="L746" s="7" t="str">
        <f ca="1">IFERROR(__xludf.DUMMYFUNCTION("IFERROR(TEXT((REGEXEXTRACT($C746, L$4)),""00""), ""&lt;&gt;"")"),"&lt;&gt;")</f>
        <v>&lt;&gt;</v>
      </c>
      <c r="M746" s="7" t="str">
        <f ca="1">IFERROR(__xludf.DUMMYFUNCTION("IFERROR(TEXT((REGEXEXTRACT($C746, M$4)),""00""), ""&lt;&gt;"")"),"&lt;&gt;")</f>
        <v>&lt;&gt;</v>
      </c>
      <c r="N746" s="7" t="str">
        <f ca="1">IFERROR(__xludf.DUMMYFUNCTION("IFERROR(TEXT((REGEXEXTRACT($C746, N$4)),""00""), ""&lt;&gt;"")"),"&lt;&gt;")</f>
        <v>&lt;&gt;</v>
      </c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x14ac:dyDescent="0.2">
      <c r="A747" s="7"/>
      <c r="B747" s="8" t="str">
        <f ca="1">IFERROR(__xludf.DUMMYFUNCTION("IFERROR(REGEXEXTRACT($A747, B$4), ""&lt;&gt;"")"),"&lt;&gt;")</f>
        <v>&lt;&gt;</v>
      </c>
      <c r="C747" s="7" t="str">
        <f ca="1">IFERROR(__xludf.DUMMYFUNCTION("IFERROR(REGEXEXTRACT($A747, C$4), ""&lt;&gt;"")"),"&lt;&gt;")</f>
        <v>&lt;&gt;</v>
      </c>
      <c r="D747" s="7"/>
      <c r="E747" s="7" t="str">
        <f ca="1">IFERROR(__xludf.DUMMYFUNCTION("IFERROR(REGEXEXTRACT($C747, E$4), ""&lt;&gt;"")"),"&lt;&gt;")</f>
        <v>&lt;&gt;</v>
      </c>
      <c r="F747" s="7" t="str">
        <f ca="1">IFERROR(__xludf.DUMMYFUNCTION("IFERROR(HEX2DEC(REGEXEXTRACT($C747, F$4)), ""&lt;&gt;"")"),"&lt;&gt;")</f>
        <v>&lt;&gt;</v>
      </c>
      <c r="G747" s="7" t="str">
        <f ca="1">IFERROR(__xludf.DUMMYFUNCTION("IFERROR(HEX2DEC(REGEXEXTRACT($C747, G$4)), ""&lt;&gt;"")"),"&lt;&gt;")</f>
        <v>&lt;&gt;</v>
      </c>
      <c r="H747" s="7"/>
      <c r="I747" s="7" t="str">
        <f ca="1">IFERROR(__xludf.DUMMYFUNCTION("IFERROR(TEXT((REGEXEXTRACT($C747, I$4)),""00""), ""&lt;&gt;"")"),"&lt;&gt;")</f>
        <v>&lt;&gt;</v>
      </c>
      <c r="J747" s="7" t="str">
        <f ca="1">IFERROR(__xludf.DUMMYFUNCTION("IFERROR(TEXT((REGEXEXTRACT($C747, J$4)),""00""), ""&lt;&gt;"")"),"&lt;&gt;")</f>
        <v>&lt;&gt;</v>
      </c>
      <c r="K747" s="7" t="str">
        <f ca="1">IFERROR(__xludf.DUMMYFUNCTION("IFERROR(TEXT((REGEXEXTRACT($C747, K$4)),""00""), ""&lt;&gt;"")"),"&lt;&gt;")</f>
        <v>&lt;&gt;</v>
      </c>
      <c r="L747" s="7" t="str">
        <f ca="1">IFERROR(__xludf.DUMMYFUNCTION("IFERROR(TEXT((REGEXEXTRACT($C747, L$4)),""00""), ""&lt;&gt;"")"),"&lt;&gt;")</f>
        <v>&lt;&gt;</v>
      </c>
      <c r="M747" s="7" t="str">
        <f ca="1">IFERROR(__xludf.DUMMYFUNCTION("IFERROR(TEXT((REGEXEXTRACT($C747, M$4)),""00""), ""&lt;&gt;"")"),"&lt;&gt;")</f>
        <v>&lt;&gt;</v>
      </c>
      <c r="N747" s="7" t="str">
        <f ca="1">IFERROR(__xludf.DUMMYFUNCTION("IFERROR(TEXT((REGEXEXTRACT($C747, N$4)),""00""), ""&lt;&gt;"")"),"&lt;&gt;")</f>
        <v>&lt;&gt;</v>
      </c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x14ac:dyDescent="0.2">
      <c r="A748" s="7"/>
      <c r="B748" s="8" t="str">
        <f ca="1">IFERROR(__xludf.DUMMYFUNCTION("IFERROR(REGEXEXTRACT($A748, B$4), ""&lt;&gt;"")"),"&lt;&gt;")</f>
        <v>&lt;&gt;</v>
      </c>
      <c r="C748" s="7" t="str">
        <f ca="1">IFERROR(__xludf.DUMMYFUNCTION("IFERROR(REGEXEXTRACT($A748, C$4), ""&lt;&gt;"")"),"&lt;&gt;")</f>
        <v>&lt;&gt;</v>
      </c>
      <c r="D748" s="7"/>
      <c r="E748" s="7" t="str">
        <f ca="1">IFERROR(__xludf.DUMMYFUNCTION("IFERROR(REGEXEXTRACT($C748, E$4), ""&lt;&gt;"")"),"&lt;&gt;")</f>
        <v>&lt;&gt;</v>
      </c>
      <c r="F748" s="7" t="str">
        <f ca="1">IFERROR(__xludf.DUMMYFUNCTION("IFERROR(HEX2DEC(REGEXEXTRACT($C748, F$4)), ""&lt;&gt;"")"),"&lt;&gt;")</f>
        <v>&lt;&gt;</v>
      </c>
      <c r="G748" s="7" t="str">
        <f ca="1">IFERROR(__xludf.DUMMYFUNCTION("IFERROR(HEX2DEC(REGEXEXTRACT($C748, G$4)), ""&lt;&gt;"")"),"&lt;&gt;")</f>
        <v>&lt;&gt;</v>
      </c>
      <c r="H748" s="7"/>
      <c r="I748" s="7" t="str">
        <f ca="1">IFERROR(__xludf.DUMMYFUNCTION("IFERROR(TEXT((REGEXEXTRACT($C748, I$4)),""00""), ""&lt;&gt;"")"),"&lt;&gt;")</f>
        <v>&lt;&gt;</v>
      </c>
      <c r="J748" s="7" t="str">
        <f ca="1">IFERROR(__xludf.DUMMYFUNCTION("IFERROR(TEXT((REGEXEXTRACT($C748, J$4)),""00""), ""&lt;&gt;"")"),"&lt;&gt;")</f>
        <v>&lt;&gt;</v>
      </c>
      <c r="K748" s="7" t="str">
        <f ca="1">IFERROR(__xludf.DUMMYFUNCTION("IFERROR(TEXT((REGEXEXTRACT($C748, K$4)),""00""), ""&lt;&gt;"")"),"&lt;&gt;")</f>
        <v>&lt;&gt;</v>
      </c>
      <c r="L748" s="7" t="str">
        <f ca="1">IFERROR(__xludf.DUMMYFUNCTION("IFERROR(TEXT((REGEXEXTRACT($C748, L$4)),""00""), ""&lt;&gt;"")"),"&lt;&gt;")</f>
        <v>&lt;&gt;</v>
      </c>
      <c r="M748" s="7" t="str">
        <f ca="1">IFERROR(__xludf.DUMMYFUNCTION("IFERROR(TEXT((REGEXEXTRACT($C748, M$4)),""00""), ""&lt;&gt;"")"),"&lt;&gt;")</f>
        <v>&lt;&gt;</v>
      </c>
      <c r="N748" s="7" t="str">
        <f ca="1">IFERROR(__xludf.DUMMYFUNCTION("IFERROR(TEXT((REGEXEXTRACT($C748, N$4)),""00""), ""&lt;&gt;"")"),"&lt;&gt;")</f>
        <v>&lt;&gt;</v>
      </c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x14ac:dyDescent="0.2">
      <c r="A749" s="7"/>
      <c r="B749" s="8" t="str">
        <f ca="1">IFERROR(__xludf.DUMMYFUNCTION("IFERROR(REGEXEXTRACT($A749, B$4), ""&lt;&gt;"")"),"&lt;&gt;")</f>
        <v>&lt;&gt;</v>
      </c>
      <c r="C749" s="7" t="str">
        <f ca="1">IFERROR(__xludf.DUMMYFUNCTION("IFERROR(REGEXEXTRACT($A749, C$4), ""&lt;&gt;"")"),"&lt;&gt;")</f>
        <v>&lt;&gt;</v>
      </c>
      <c r="D749" s="7"/>
      <c r="E749" s="7" t="str">
        <f ca="1">IFERROR(__xludf.DUMMYFUNCTION("IFERROR(REGEXEXTRACT($C749, E$4), ""&lt;&gt;"")"),"&lt;&gt;")</f>
        <v>&lt;&gt;</v>
      </c>
      <c r="F749" s="7" t="str">
        <f ca="1">IFERROR(__xludf.DUMMYFUNCTION("IFERROR(HEX2DEC(REGEXEXTRACT($C749, F$4)), ""&lt;&gt;"")"),"&lt;&gt;")</f>
        <v>&lt;&gt;</v>
      </c>
      <c r="G749" s="7" t="str">
        <f ca="1">IFERROR(__xludf.DUMMYFUNCTION("IFERROR(HEX2DEC(REGEXEXTRACT($C749, G$4)), ""&lt;&gt;"")"),"&lt;&gt;")</f>
        <v>&lt;&gt;</v>
      </c>
      <c r="H749" s="7"/>
      <c r="I749" s="7" t="str">
        <f ca="1">IFERROR(__xludf.DUMMYFUNCTION("IFERROR(TEXT((REGEXEXTRACT($C749, I$4)),""00""), ""&lt;&gt;"")"),"&lt;&gt;")</f>
        <v>&lt;&gt;</v>
      </c>
      <c r="J749" s="7" t="str">
        <f ca="1">IFERROR(__xludf.DUMMYFUNCTION("IFERROR(TEXT((REGEXEXTRACT($C749, J$4)),""00""), ""&lt;&gt;"")"),"&lt;&gt;")</f>
        <v>&lt;&gt;</v>
      </c>
      <c r="K749" s="7" t="str">
        <f ca="1">IFERROR(__xludf.DUMMYFUNCTION("IFERROR(TEXT((REGEXEXTRACT($C749, K$4)),""00""), ""&lt;&gt;"")"),"&lt;&gt;")</f>
        <v>&lt;&gt;</v>
      </c>
      <c r="L749" s="7" t="str">
        <f ca="1">IFERROR(__xludf.DUMMYFUNCTION("IFERROR(TEXT((REGEXEXTRACT($C749, L$4)),""00""), ""&lt;&gt;"")"),"&lt;&gt;")</f>
        <v>&lt;&gt;</v>
      </c>
      <c r="M749" s="7" t="str">
        <f ca="1">IFERROR(__xludf.DUMMYFUNCTION("IFERROR(TEXT((REGEXEXTRACT($C749, M$4)),""00""), ""&lt;&gt;"")"),"&lt;&gt;")</f>
        <v>&lt;&gt;</v>
      </c>
      <c r="N749" s="7" t="str">
        <f ca="1">IFERROR(__xludf.DUMMYFUNCTION("IFERROR(TEXT((REGEXEXTRACT($C749, N$4)),""00""), ""&lt;&gt;"")"),"&lt;&gt;")</f>
        <v>&lt;&gt;</v>
      </c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x14ac:dyDescent="0.2">
      <c r="A750" s="7"/>
      <c r="B750" s="8" t="str">
        <f ca="1">IFERROR(__xludf.DUMMYFUNCTION("IFERROR(REGEXEXTRACT($A750, B$4), ""&lt;&gt;"")"),"&lt;&gt;")</f>
        <v>&lt;&gt;</v>
      </c>
      <c r="C750" s="7" t="str">
        <f ca="1">IFERROR(__xludf.DUMMYFUNCTION("IFERROR(REGEXEXTRACT($A750, C$4), ""&lt;&gt;"")"),"&lt;&gt;")</f>
        <v>&lt;&gt;</v>
      </c>
      <c r="D750" s="7"/>
      <c r="E750" s="7" t="str">
        <f ca="1">IFERROR(__xludf.DUMMYFUNCTION("IFERROR(REGEXEXTRACT($C750, E$4), ""&lt;&gt;"")"),"&lt;&gt;")</f>
        <v>&lt;&gt;</v>
      </c>
      <c r="F750" s="7" t="str">
        <f ca="1">IFERROR(__xludf.DUMMYFUNCTION("IFERROR(HEX2DEC(REGEXEXTRACT($C750, F$4)), ""&lt;&gt;"")"),"&lt;&gt;")</f>
        <v>&lt;&gt;</v>
      </c>
      <c r="G750" s="7" t="str">
        <f ca="1">IFERROR(__xludf.DUMMYFUNCTION("IFERROR(HEX2DEC(REGEXEXTRACT($C750, G$4)), ""&lt;&gt;"")"),"&lt;&gt;")</f>
        <v>&lt;&gt;</v>
      </c>
      <c r="H750" s="7"/>
      <c r="I750" s="7" t="str">
        <f ca="1">IFERROR(__xludf.DUMMYFUNCTION("IFERROR(TEXT((REGEXEXTRACT($C750, I$4)),""00""), ""&lt;&gt;"")"),"&lt;&gt;")</f>
        <v>&lt;&gt;</v>
      </c>
      <c r="J750" s="7" t="str">
        <f ca="1">IFERROR(__xludf.DUMMYFUNCTION("IFERROR(TEXT((REGEXEXTRACT($C750, J$4)),""00""), ""&lt;&gt;"")"),"&lt;&gt;")</f>
        <v>&lt;&gt;</v>
      </c>
      <c r="K750" s="7" t="str">
        <f ca="1">IFERROR(__xludf.DUMMYFUNCTION("IFERROR(TEXT((REGEXEXTRACT($C750, K$4)),""00""), ""&lt;&gt;"")"),"&lt;&gt;")</f>
        <v>&lt;&gt;</v>
      </c>
      <c r="L750" s="7" t="str">
        <f ca="1">IFERROR(__xludf.DUMMYFUNCTION("IFERROR(TEXT((REGEXEXTRACT($C750, L$4)),""00""), ""&lt;&gt;"")"),"&lt;&gt;")</f>
        <v>&lt;&gt;</v>
      </c>
      <c r="M750" s="7" t="str">
        <f ca="1">IFERROR(__xludf.DUMMYFUNCTION("IFERROR(TEXT((REGEXEXTRACT($C750, M$4)),""00""), ""&lt;&gt;"")"),"&lt;&gt;")</f>
        <v>&lt;&gt;</v>
      </c>
      <c r="N750" s="7" t="str">
        <f ca="1">IFERROR(__xludf.DUMMYFUNCTION("IFERROR(TEXT((REGEXEXTRACT($C750, N$4)),""00""), ""&lt;&gt;"")"),"&lt;&gt;")</f>
        <v>&lt;&gt;</v>
      </c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x14ac:dyDescent="0.2">
      <c r="A751" s="7"/>
      <c r="B751" s="8" t="str">
        <f ca="1">IFERROR(__xludf.DUMMYFUNCTION("IFERROR(REGEXEXTRACT($A751, B$4), ""&lt;&gt;"")"),"&lt;&gt;")</f>
        <v>&lt;&gt;</v>
      </c>
      <c r="C751" s="7" t="str">
        <f ca="1">IFERROR(__xludf.DUMMYFUNCTION("IFERROR(REGEXEXTRACT($A751, C$4), ""&lt;&gt;"")"),"&lt;&gt;")</f>
        <v>&lt;&gt;</v>
      </c>
      <c r="D751" s="7"/>
      <c r="E751" s="7" t="str">
        <f ca="1">IFERROR(__xludf.DUMMYFUNCTION("IFERROR(REGEXEXTRACT($C751, E$4), ""&lt;&gt;"")"),"&lt;&gt;")</f>
        <v>&lt;&gt;</v>
      </c>
      <c r="F751" s="7" t="str">
        <f ca="1">IFERROR(__xludf.DUMMYFUNCTION("IFERROR(HEX2DEC(REGEXEXTRACT($C751, F$4)), ""&lt;&gt;"")"),"&lt;&gt;")</f>
        <v>&lt;&gt;</v>
      </c>
      <c r="G751" s="7" t="str">
        <f ca="1">IFERROR(__xludf.DUMMYFUNCTION("IFERROR(HEX2DEC(REGEXEXTRACT($C751, G$4)), ""&lt;&gt;"")"),"&lt;&gt;")</f>
        <v>&lt;&gt;</v>
      </c>
      <c r="H751" s="7"/>
      <c r="I751" s="7" t="str">
        <f ca="1">IFERROR(__xludf.DUMMYFUNCTION("IFERROR(TEXT((REGEXEXTRACT($C751, I$4)),""00""), ""&lt;&gt;"")"),"&lt;&gt;")</f>
        <v>&lt;&gt;</v>
      </c>
      <c r="J751" s="7" t="str">
        <f ca="1">IFERROR(__xludf.DUMMYFUNCTION("IFERROR(TEXT((REGEXEXTRACT($C751, J$4)),""00""), ""&lt;&gt;"")"),"&lt;&gt;")</f>
        <v>&lt;&gt;</v>
      </c>
      <c r="K751" s="7" t="str">
        <f ca="1">IFERROR(__xludf.DUMMYFUNCTION("IFERROR(TEXT((REGEXEXTRACT($C751, K$4)),""00""), ""&lt;&gt;"")"),"&lt;&gt;")</f>
        <v>&lt;&gt;</v>
      </c>
      <c r="L751" s="7" t="str">
        <f ca="1">IFERROR(__xludf.DUMMYFUNCTION("IFERROR(TEXT((REGEXEXTRACT($C751, L$4)),""00""), ""&lt;&gt;"")"),"&lt;&gt;")</f>
        <v>&lt;&gt;</v>
      </c>
      <c r="M751" s="7" t="str">
        <f ca="1">IFERROR(__xludf.DUMMYFUNCTION("IFERROR(TEXT((REGEXEXTRACT($C751, M$4)),""00""), ""&lt;&gt;"")"),"&lt;&gt;")</f>
        <v>&lt;&gt;</v>
      </c>
      <c r="N751" s="7" t="str">
        <f ca="1">IFERROR(__xludf.DUMMYFUNCTION("IFERROR(TEXT((REGEXEXTRACT($C751, N$4)),""00""), ""&lt;&gt;"")"),"&lt;&gt;")</f>
        <v>&lt;&gt;</v>
      </c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x14ac:dyDescent="0.2">
      <c r="A752" s="7"/>
      <c r="B752" s="8" t="str">
        <f ca="1">IFERROR(__xludf.DUMMYFUNCTION("IFERROR(REGEXEXTRACT($A752, B$4), ""&lt;&gt;"")"),"&lt;&gt;")</f>
        <v>&lt;&gt;</v>
      </c>
      <c r="C752" s="7" t="str">
        <f ca="1">IFERROR(__xludf.DUMMYFUNCTION("IFERROR(REGEXEXTRACT($A752, C$4), ""&lt;&gt;"")"),"&lt;&gt;")</f>
        <v>&lt;&gt;</v>
      </c>
      <c r="D752" s="7"/>
      <c r="E752" s="7" t="str">
        <f ca="1">IFERROR(__xludf.DUMMYFUNCTION("IFERROR(REGEXEXTRACT($C752, E$4), ""&lt;&gt;"")"),"&lt;&gt;")</f>
        <v>&lt;&gt;</v>
      </c>
      <c r="F752" s="7" t="str">
        <f ca="1">IFERROR(__xludf.DUMMYFUNCTION("IFERROR(HEX2DEC(REGEXEXTRACT($C752, F$4)), ""&lt;&gt;"")"),"&lt;&gt;")</f>
        <v>&lt;&gt;</v>
      </c>
      <c r="G752" s="7" t="str">
        <f ca="1">IFERROR(__xludf.DUMMYFUNCTION("IFERROR(HEX2DEC(REGEXEXTRACT($C752, G$4)), ""&lt;&gt;"")"),"&lt;&gt;")</f>
        <v>&lt;&gt;</v>
      </c>
      <c r="H752" s="7"/>
      <c r="I752" s="7" t="str">
        <f ca="1">IFERROR(__xludf.DUMMYFUNCTION("IFERROR(TEXT((REGEXEXTRACT($C752, I$4)),""00""), ""&lt;&gt;"")"),"&lt;&gt;")</f>
        <v>&lt;&gt;</v>
      </c>
      <c r="J752" s="7" t="str">
        <f ca="1">IFERROR(__xludf.DUMMYFUNCTION("IFERROR(TEXT((REGEXEXTRACT($C752, J$4)),""00""), ""&lt;&gt;"")"),"&lt;&gt;")</f>
        <v>&lt;&gt;</v>
      </c>
      <c r="K752" s="7" t="str">
        <f ca="1">IFERROR(__xludf.DUMMYFUNCTION("IFERROR(TEXT((REGEXEXTRACT($C752, K$4)),""00""), ""&lt;&gt;"")"),"&lt;&gt;")</f>
        <v>&lt;&gt;</v>
      </c>
      <c r="L752" s="7" t="str">
        <f ca="1">IFERROR(__xludf.DUMMYFUNCTION("IFERROR(TEXT((REGEXEXTRACT($C752, L$4)),""00""), ""&lt;&gt;"")"),"&lt;&gt;")</f>
        <v>&lt;&gt;</v>
      </c>
      <c r="M752" s="7" t="str">
        <f ca="1">IFERROR(__xludf.DUMMYFUNCTION("IFERROR(TEXT((REGEXEXTRACT($C752, M$4)),""00""), ""&lt;&gt;"")"),"&lt;&gt;")</f>
        <v>&lt;&gt;</v>
      </c>
      <c r="N752" s="7" t="str">
        <f ca="1">IFERROR(__xludf.DUMMYFUNCTION("IFERROR(TEXT((REGEXEXTRACT($C752, N$4)),""00""), ""&lt;&gt;"")"),"&lt;&gt;")</f>
        <v>&lt;&gt;</v>
      </c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x14ac:dyDescent="0.2">
      <c r="A753" s="7"/>
      <c r="B753" s="8" t="str">
        <f ca="1">IFERROR(__xludf.DUMMYFUNCTION("IFERROR(REGEXEXTRACT($A753, B$4), ""&lt;&gt;"")"),"&lt;&gt;")</f>
        <v>&lt;&gt;</v>
      </c>
      <c r="C753" s="7" t="str">
        <f ca="1">IFERROR(__xludf.DUMMYFUNCTION("IFERROR(REGEXEXTRACT($A753, C$4), ""&lt;&gt;"")"),"&lt;&gt;")</f>
        <v>&lt;&gt;</v>
      </c>
      <c r="D753" s="7"/>
      <c r="E753" s="7" t="str">
        <f ca="1">IFERROR(__xludf.DUMMYFUNCTION("IFERROR(REGEXEXTRACT($C753, E$4), ""&lt;&gt;"")"),"&lt;&gt;")</f>
        <v>&lt;&gt;</v>
      </c>
      <c r="F753" s="7" t="str">
        <f ca="1">IFERROR(__xludf.DUMMYFUNCTION("IFERROR(HEX2DEC(REGEXEXTRACT($C753, F$4)), ""&lt;&gt;"")"),"&lt;&gt;")</f>
        <v>&lt;&gt;</v>
      </c>
      <c r="G753" s="7" t="str">
        <f ca="1">IFERROR(__xludf.DUMMYFUNCTION("IFERROR(HEX2DEC(REGEXEXTRACT($C753, G$4)), ""&lt;&gt;"")"),"&lt;&gt;")</f>
        <v>&lt;&gt;</v>
      </c>
      <c r="H753" s="7"/>
      <c r="I753" s="7" t="str">
        <f ca="1">IFERROR(__xludf.DUMMYFUNCTION("IFERROR(TEXT((REGEXEXTRACT($C753, I$4)),""00""), ""&lt;&gt;"")"),"&lt;&gt;")</f>
        <v>&lt;&gt;</v>
      </c>
      <c r="J753" s="7" t="str">
        <f ca="1">IFERROR(__xludf.DUMMYFUNCTION("IFERROR(TEXT((REGEXEXTRACT($C753, J$4)),""00""), ""&lt;&gt;"")"),"&lt;&gt;")</f>
        <v>&lt;&gt;</v>
      </c>
      <c r="K753" s="7" t="str">
        <f ca="1">IFERROR(__xludf.DUMMYFUNCTION("IFERROR(TEXT((REGEXEXTRACT($C753, K$4)),""00""), ""&lt;&gt;"")"),"&lt;&gt;")</f>
        <v>&lt;&gt;</v>
      </c>
      <c r="L753" s="7" t="str">
        <f ca="1">IFERROR(__xludf.DUMMYFUNCTION("IFERROR(TEXT((REGEXEXTRACT($C753, L$4)),""00""), ""&lt;&gt;"")"),"&lt;&gt;")</f>
        <v>&lt;&gt;</v>
      </c>
      <c r="M753" s="7" t="str">
        <f ca="1">IFERROR(__xludf.DUMMYFUNCTION("IFERROR(TEXT((REGEXEXTRACT($C753, M$4)),""00""), ""&lt;&gt;"")"),"&lt;&gt;")</f>
        <v>&lt;&gt;</v>
      </c>
      <c r="N753" s="7" t="str">
        <f ca="1">IFERROR(__xludf.DUMMYFUNCTION("IFERROR(TEXT((REGEXEXTRACT($C753, N$4)),""00""), ""&lt;&gt;"")"),"&lt;&gt;")</f>
        <v>&lt;&gt;</v>
      </c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x14ac:dyDescent="0.2">
      <c r="A754" s="7"/>
      <c r="B754" s="8" t="str">
        <f ca="1">IFERROR(__xludf.DUMMYFUNCTION("IFERROR(REGEXEXTRACT($A754, B$4), ""&lt;&gt;"")"),"&lt;&gt;")</f>
        <v>&lt;&gt;</v>
      </c>
      <c r="C754" s="7" t="str">
        <f ca="1">IFERROR(__xludf.DUMMYFUNCTION("IFERROR(REGEXEXTRACT($A754, C$4), ""&lt;&gt;"")"),"&lt;&gt;")</f>
        <v>&lt;&gt;</v>
      </c>
      <c r="D754" s="7"/>
      <c r="E754" s="7" t="str">
        <f ca="1">IFERROR(__xludf.DUMMYFUNCTION("IFERROR(REGEXEXTRACT($C754, E$4), ""&lt;&gt;"")"),"&lt;&gt;")</f>
        <v>&lt;&gt;</v>
      </c>
      <c r="F754" s="7" t="str">
        <f ca="1">IFERROR(__xludf.DUMMYFUNCTION("IFERROR(HEX2DEC(REGEXEXTRACT($C754, F$4)), ""&lt;&gt;"")"),"&lt;&gt;")</f>
        <v>&lt;&gt;</v>
      </c>
      <c r="G754" s="7" t="str">
        <f ca="1">IFERROR(__xludf.DUMMYFUNCTION("IFERROR(HEX2DEC(REGEXEXTRACT($C754, G$4)), ""&lt;&gt;"")"),"&lt;&gt;")</f>
        <v>&lt;&gt;</v>
      </c>
      <c r="H754" s="7"/>
      <c r="I754" s="7" t="str">
        <f ca="1">IFERROR(__xludf.DUMMYFUNCTION("IFERROR(TEXT((REGEXEXTRACT($C754, I$4)),""00""), ""&lt;&gt;"")"),"&lt;&gt;")</f>
        <v>&lt;&gt;</v>
      </c>
      <c r="J754" s="7" t="str">
        <f ca="1">IFERROR(__xludf.DUMMYFUNCTION("IFERROR(TEXT((REGEXEXTRACT($C754, J$4)),""00""), ""&lt;&gt;"")"),"&lt;&gt;")</f>
        <v>&lt;&gt;</v>
      </c>
      <c r="K754" s="7" t="str">
        <f ca="1">IFERROR(__xludf.DUMMYFUNCTION("IFERROR(TEXT((REGEXEXTRACT($C754, K$4)),""00""), ""&lt;&gt;"")"),"&lt;&gt;")</f>
        <v>&lt;&gt;</v>
      </c>
      <c r="L754" s="7" t="str">
        <f ca="1">IFERROR(__xludf.DUMMYFUNCTION("IFERROR(TEXT((REGEXEXTRACT($C754, L$4)),""00""), ""&lt;&gt;"")"),"&lt;&gt;")</f>
        <v>&lt;&gt;</v>
      </c>
      <c r="M754" s="7" t="str">
        <f ca="1">IFERROR(__xludf.DUMMYFUNCTION("IFERROR(TEXT((REGEXEXTRACT($C754, M$4)),""00""), ""&lt;&gt;"")"),"&lt;&gt;")</f>
        <v>&lt;&gt;</v>
      </c>
      <c r="N754" s="7" t="str">
        <f ca="1">IFERROR(__xludf.DUMMYFUNCTION("IFERROR(TEXT((REGEXEXTRACT($C754, N$4)),""00""), ""&lt;&gt;"")"),"&lt;&gt;")</f>
        <v>&lt;&gt;</v>
      </c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x14ac:dyDescent="0.2">
      <c r="A755" s="7"/>
      <c r="B755" s="8" t="str">
        <f ca="1">IFERROR(__xludf.DUMMYFUNCTION("IFERROR(REGEXEXTRACT($A755, B$4), ""&lt;&gt;"")"),"&lt;&gt;")</f>
        <v>&lt;&gt;</v>
      </c>
      <c r="C755" s="7" t="str">
        <f ca="1">IFERROR(__xludf.DUMMYFUNCTION("IFERROR(REGEXEXTRACT($A755, C$4), ""&lt;&gt;"")"),"&lt;&gt;")</f>
        <v>&lt;&gt;</v>
      </c>
      <c r="D755" s="7"/>
      <c r="E755" s="7" t="str">
        <f ca="1">IFERROR(__xludf.DUMMYFUNCTION("IFERROR(REGEXEXTRACT($C755, E$4), ""&lt;&gt;"")"),"&lt;&gt;")</f>
        <v>&lt;&gt;</v>
      </c>
      <c r="F755" s="7" t="str">
        <f ca="1">IFERROR(__xludf.DUMMYFUNCTION("IFERROR(HEX2DEC(REGEXEXTRACT($C755, F$4)), ""&lt;&gt;"")"),"&lt;&gt;")</f>
        <v>&lt;&gt;</v>
      </c>
      <c r="G755" s="7" t="str">
        <f ca="1">IFERROR(__xludf.DUMMYFUNCTION("IFERROR(HEX2DEC(REGEXEXTRACT($C755, G$4)), ""&lt;&gt;"")"),"&lt;&gt;")</f>
        <v>&lt;&gt;</v>
      </c>
      <c r="H755" s="7"/>
      <c r="I755" s="7" t="str">
        <f ca="1">IFERROR(__xludf.DUMMYFUNCTION("IFERROR(TEXT((REGEXEXTRACT($C755, I$4)),""00""), ""&lt;&gt;"")"),"&lt;&gt;")</f>
        <v>&lt;&gt;</v>
      </c>
      <c r="J755" s="7" t="str">
        <f ca="1">IFERROR(__xludf.DUMMYFUNCTION("IFERROR(TEXT((REGEXEXTRACT($C755, J$4)),""00""), ""&lt;&gt;"")"),"&lt;&gt;")</f>
        <v>&lt;&gt;</v>
      </c>
      <c r="K755" s="7" t="str">
        <f ca="1">IFERROR(__xludf.DUMMYFUNCTION("IFERROR(TEXT((REGEXEXTRACT($C755, K$4)),""00""), ""&lt;&gt;"")"),"&lt;&gt;")</f>
        <v>&lt;&gt;</v>
      </c>
      <c r="L755" s="7" t="str">
        <f ca="1">IFERROR(__xludf.DUMMYFUNCTION("IFERROR(TEXT((REGEXEXTRACT($C755, L$4)),""00""), ""&lt;&gt;"")"),"&lt;&gt;")</f>
        <v>&lt;&gt;</v>
      </c>
      <c r="M755" s="7" t="str">
        <f ca="1">IFERROR(__xludf.DUMMYFUNCTION("IFERROR(TEXT((REGEXEXTRACT($C755, M$4)),""00""), ""&lt;&gt;"")"),"&lt;&gt;")</f>
        <v>&lt;&gt;</v>
      </c>
      <c r="N755" s="7" t="str">
        <f ca="1">IFERROR(__xludf.DUMMYFUNCTION("IFERROR(TEXT((REGEXEXTRACT($C755, N$4)),""00""), ""&lt;&gt;"")"),"&lt;&gt;")</f>
        <v>&lt;&gt;</v>
      </c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x14ac:dyDescent="0.2">
      <c r="A756" s="7"/>
      <c r="B756" s="8" t="str">
        <f ca="1">IFERROR(__xludf.DUMMYFUNCTION("IFERROR(REGEXEXTRACT($A756, B$4), ""&lt;&gt;"")"),"&lt;&gt;")</f>
        <v>&lt;&gt;</v>
      </c>
      <c r="C756" s="7" t="str">
        <f ca="1">IFERROR(__xludf.DUMMYFUNCTION("IFERROR(REGEXEXTRACT($A756, C$4), ""&lt;&gt;"")"),"&lt;&gt;")</f>
        <v>&lt;&gt;</v>
      </c>
      <c r="D756" s="7"/>
      <c r="E756" s="7" t="str">
        <f ca="1">IFERROR(__xludf.DUMMYFUNCTION("IFERROR(REGEXEXTRACT($C756, E$4), ""&lt;&gt;"")"),"&lt;&gt;")</f>
        <v>&lt;&gt;</v>
      </c>
      <c r="F756" s="7" t="str">
        <f ca="1">IFERROR(__xludf.DUMMYFUNCTION("IFERROR(HEX2DEC(REGEXEXTRACT($C756, F$4)), ""&lt;&gt;"")"),"&lt;&gt;")</f>
        <v>&lt;&gt;</v>
      </c>
      <c r="G756" s="7" t="str">
        <f ca="1">IFERROR(__xludf.DUMMYFUNCTION("IFERROR(HEX2DEC(REGEXEXTRACT($C756, G$4)), ""&lt;&gt;"")"),"&lt;&gt;")</f>
        <v>&lt;&gt;</v>
      </c>
      <c r="H756" s="7"/>
      <c r="I756" s="7" t="str">
        <f ca="1">IFERROR(__xludf.DUMMYFUNCTION("IFERROR(TEXT((REGEXEXTRACT($C756, I$4)),""00""), ""&lt;&gt;"")"),"&lt;&gt;")</f>
        <v>&lt;&gt;</v>
      </c>
      <c r="J756" s="7" t="str">
        <f ca="1">IFERROR(__xludf.DUMMYFUNCTION("IFERROR(TEXT((REGEXEXTRACT($C756, J$4)),""00""), ""&lt;&gt;"")"),"&lt;&gt;")</f>
        <v>&lt;&gt;</v>
      </c>
      <c r="K756" s="7" t="str">
        <f ca="1">IFERROR(__xludf.DUMMYFUNCTION("IFERROR(TEXT((REGEXEXTRACT($C756, K$4)),""00""), ""&lt;&gt;"")"),"&lt;&gt;")</f>
        <v>&lt;&gt;</v>
      </c>
      <c r="L756" s="7" t="str">
        <f ca="1">IFERROR(__xludf.DUMMYFUNCTION("IFERROR(TEXT((REGEXEXTRACT($C756, L$4)),""00""), ""&lt;&gt;"")"),"&lt;&gt;")</f>
        <v>&lt;&gt;</v>
      </c>
      <c r="M756" s="7" t="str">
        <f ca="1">IFERROR(__xludf.DUMMYFUNCTION("IFERROR(TEXT((REGEXEXTRACT($C756, M$4)),""00""), ""&lt;&gt;"")"),"&lt;&gt;")</f>
        <v>&lt;&gt;</v>
      </c>
      <c r="N756" s="7" t="str">
        <f ca="1">IFERROR(__xludf.DUMMYFUNCTION("IFERROR(TEXT((REGEXEXTRACT($C756, N$4)),""00""), ""&lt;&gt;"")"),"&lt;&gt;")</f>
        <v>&lt;&gt;</v>
      </c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x14ac:dyDescent="0.2">
      <c r="A757" s="7"/>
      <c r="B757" s="8" t="str">
        <f ca="1">IFERROR(__xludf.DUMMYFUNCTION("IFERROR(REGEXEXTRACT($A757, B$4), ""&lt;&gt;"")"),"&lt;&gt;")</f>
        <v>&lt;&gt;</v>
      </c>
      <c r="C757" s="7" t="str">
        <f ca="1">IFERROR(__xludf.DUMMYFUNCTION("IFERROR(REGEXEXTRACT($A757, C$4), ""&lt;&gt;"")"),"&lt;&gt;")</f>
        <v>&lt;&gt;</v>
      </c>
      <c r="D757" s="7"/>
      <c r="E757" s="7" t="str">
        <f ca="1">IFERROR(__xludf.DUMMYFUNCTION("IFERROR(REGEXEXTRACT($C757, E$4), ""&lt;&gt;"")"),"&lt;&gt;")</f>
        <v>&lt;&gt;</v>
      </c>
      <c r="F757" s="7" t="str">
        <f ca="1">IFERROR(__xludf.DUMMYFUNCTION("IFERROR(HEX2DEC(REGEXEXTRACT($C757, F$4)), ""&lt;&gt;"")"),"&lt;&gt;")</f>
        <v>&lt;&gt;</v>
      </c>
      <c r="G757" s="7" t="str">
        <f ca="1">IFERROR(__xludf.DUMMYFUNCTION("IFERROR(HEX2DEC(REGEXEXTRACT($C757, G$4)), ""&lt;&gt;"")"),"&lt;&gt;")</f>
        <v>&lt;&gt;</v>
      </c>
      <c r="H757" s="7"/>
      <c r="I757" s="7" t="str">
        <f ca="1">IFERROR(__xludf.DUMMYFUNCTION("IFERROR(TEXT((REGEXEXTRACT($C757, I$4)),""00""), ""&lt;&gt;"")"),"&lt;&gt;")</f>
        <v>&lt;&gt;</v>
      </c>
      <c r="J757" s="7" t="str">
        <f ca="1">IFERROR(__xludf.DUMMYFUNCTION("IFERROR(TEXT((REGEXEXTRACT($C757, J$4)),""00""), ""&lt;&gt;"")"),"&lt;&gt;")</f>
        <v>&lt;&gt;</v>
      </c>
      <c r="K757" s="7" t="str">
        <f ca="1">IFERROR(__xludf.DUMMYFUNCTION("IFERROR(TEXT((REGEXEXTRACT($C757, K$4)),""00""), ""&lt;&gt;"")"),"&lt;&gt;")</f>
        <v>&lt;&gt;</v>
      </c>
      <c r="L757" s="7" t="str">
        <f ca="1">IFERROR(__xludf.DUMMYFUNCTION("IFERROR(TEXT((REGEXEXTRACT($C757, L$4)),""00""), ""&lt;&gt;"")"),"&lt;&gt;")</f>
        <v>&lt;&gt;</v>
      </c>
      <c r="M757" s="7" t="str">
        <f ca="1">IFERROR(__xludf.DUMMYFUNCTION("IFERROR(TEXT((REGEXEXTRACT($C757, M$4)),""00""), ""&lt;&gt;"")"),"&lt;&gt;")</f>
        <v>&lt;&gt;</v>
      </c>
      <c r="N757" s="7" t="str">
        <f ca="1">IFERROR(__xludf.DUMMYFUNCTION("IFERROR(TEXT((REGEXEXTRACT($C757, N$4)),""00""), ""&lt;&gt;"")"),"&lt;&gt;")</f>
        <v>&lt;&gt;</v>
      </c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x14ac:dyDescent="0.2">
      <c r="A758" s="7"/>
      <c r="B758" s="8" t="str">
        <f ca="1">IFERROR(__xludf.DUMMYFUNCTION("IFERROR(REGEXEXTRACT($A758, B$4), ""&lt;&gt;"")"),"&lt;&gt;")</f>
        <v>&lt;&gt;</v>
      </c>
      <c r="C758" s="7" t="str">
        <f ca="1">IFERROR(__xludf.DUMMYFUNCTION("IFERROR(REGEXEXTRACT($A758, C$4), ""&lt;&gt;"")"),"&lt;&gt;")</f>
        <v>&lt;&gt;</v>
      </c>
      <c r="D758" s="7"/>
      <c r="E758" s="7" t="str">
        <f ca="1">IFERROR(__xludf.DUMMYFUNCTION("IFERROR(REGEXEXTRACT($C758, E$4), ""&lt;&gt;"")"),"&lt;&gt;")</f>
        <v>&lt;&gt;</v>
      </c>
      <c r="F758" s="7" t="str">
        <f ca="1">IFERROR(__xludf.DUMMYFUNCTION("IFERROR(HEX2DEC(REGEXEXTRACT($C758, F$4)), ""&lt;&gt;"")"),"&lt;&gt;")</f>
        <v>&lt;&gt;</v>
      </c>
      <c r="G758" s="7" t="str">
        <f ca="1">IFERROR(__xludf.DUMMYFUNCTION("IFERROR(HEX2DEC(REGEXEXTRACT($C758, G$4)), ""&lt;&gt;"")"),"&lt;&gt;")</f>
        <v>&lt;&gt;</v>
      </c>
      <c r="H758" s="7"/>
      <c r="I758" s="7" t="str">
        <f ca="1">IFERROR(__xludf.DUMMYFUNCTION("IFERROR(TEXT((REGEXEXTRACT($C758, I$4)),""00""), ""&lt;&gt;"")"),"&lt;&gt;")</f>
        <v>&lt;&gt;</v>
      </c>
      <c r="J758" s="7" t="str">
        <f ca="1">IFERROR(__xludf.DUMMYFUNCTION("IFERROR(TEXT((REGEXEXTRACT($C758, J$4)),""00""), ""&lt;&gt;"")"),"&lt;&gt;")</f>
        <v>&lt;&gt;</v>
      </c>
      <c r="K758" s="7" t="str">
        <f ca="1">IFERROR(__xludf.DUMMYFUNCTION("IFERROR(TEXT((REGEXEXTRACT($C758, K$4)),""00""), ""&lt;&gt;"")"),"&lt;&gt;")</f>
        <v>&lt;&gt;</v>
      </c>
      <c r="L758" s="7" t="str">
        <f ca="1">IFERROR(__xludf.DUMMYFUNCTION("IFERROR(TEXT((REGEXEXTRACT($C758, L$4)),""00""), ""&lt;&gt;"")"),"&lt;&gt;")</f>
        <v>&lt;&gt;</v>
      </c>
      <c r="M758" s="7" t="str">
        <f ca="1">IFERROR(__xludf.DUMMYFUNCTION("IFERROR(TEXT((REGEXEXTRACT($C758, M$4)),""00""), ""&lt;&gt;"")"),"&lt;&gt;")</f>
        <v>&lt;&gt;</v>
      </c>
      <c r="N758" s="7" t="str">
        <f ca="1">IFERROR(__xludf.DUMMYFUNCTION("IFERROR(TEXT((REGEXEXTRACT($C758, N$4)),""00""), ""&lt;&gt;"")"),"&lt;&gt;")</f>
        <v>&lt;&gt;</v>
      </c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x14ac:dyDescent="0.2">
      <c r="A759" s="7"/>
      <c r="B759" s="8" t="str">
        <f ca="1">IFERROR(__xludf.DUMMYFUNCTION("IFERROR(REGEXEXTRACT($A759, B$4), ""&lt;&gt;"")"),"&lt;&gt;")</f>
        <v>&lt;&gt;</v>
      </c>
      <c r="C759" s="7" t="str">
        <f ca="1">IFERROR(__xludf.DUMMYFUNCTION("IFERROR(REGEXEXTRACT($A759, C$4), ""&lt;&gt;"")"),"&lt;&gt;")</f>
        <v>&lt;&gt;</v>
      </c>
      <c r="D759" s="7"/>
      <c r="E759" s="7" t="str">
        <f ca="1">IFERROR(__xludf.DUMMYFUNCTION("IFERROR(REGEXEXTRACT($C759, E$4), ""&lt;&gt;"")"),"&lt;&gt;")</f>
        <v>&lt;&gt;</v>
      </c>
      <c r="F759" s="7" t="str">
        <f ca="1">IFERROR(__xludf.DUMMYFUNCTION("IFERROR(HEX2DEC(REGEXEXTRACT($C759, F$4)), ""&lt;&gt;"")"),"&lt;&gt;")</f>
        <v>&lt;&gt;</v>
      </c>
      <c r="G759" s="7" t="str">
        <f ca="1">IFERROR(__xludf.DUMMYFUNCTION("IFERROR(HEX2DEC(REGEXEXTRACT($C759, G$4)), ""&lt;&gt;"")"),"&lt;&gt;")</f>
        <v>&lt;&gt;</v>
      </c>
      <c r="H759" s="7"/>
      <c r="I759" s="7" t="str">
        <f ca="1">IFERROR(__xludf.DUMMYFUNCTION("IFERROR(TEXT((REGEXEXTRACT($C759, I$4)),""00""), ""&lt;&gt;"")"),"&lt;&gt;")</f>
        <v>&lt;&gt;</v>
      </c>
      <c r="J759" s="7" t="str">
        <f ca="1">IFERROR(__xludf.DUMMYFUNCTION("IFERROR(TEXT((REGEXEXTRACT($C759, J$4)),""00""), ""&lt;&gt;"")"),"&lt;&gt;")</f>
        <v>&lt;&gt;</v>
      </c>
      <c r="K759" s="7" t="str">
        <f ca="1">IFERROR(__xludf.DUMMYFUNCTION("IFERROR(TEXT((REGEXEXTRACT($C759, K$4)),""00""), ""&lt;&gt;"")"),"&lt;&gt;")</f>
        <v>&lt;&gt;</v>
      </c>
      <c r="L759" s="7" t="str">
        <f ca="1">IFERROR(__xludf.DUMMYFUNCTION("IFERROR(TEXT((REGEXEXTRACT($C759, L$4)),""00""), ""&lt;&gt;"")"),"&lt;&gt;")</f>
        <v>&lt;&gt;</v>
      </c>
      <c r="M759" s="7" t="str">
        <f ca="1">IFERROR(__xludf.DUMMYFUNCTION("IFERROR(TEXT((REGEXEXTRACT($C759, M$4)),""00""), ""&lt;&gt;"")"),"&lt;&gt;")</f>
        <v>&lt;&gt;</v>
      </c>
      <c r="N759" s="7" t="str">
        <f ca="1">IFERROR(__xludf.DUMMYFUNCTION("IFERROR(TEXT((REGEXEXTRACT($C759, N$4)),""00""), ""&lt;&gt;"")"),"&lt;&gt;")</f>
        <v>&lt;&gt;</v>
      </c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x14ac:dyDescent="0.2">
      <c r="A760" s="7"/>
      <c r="B760" s="8" t="str">
        <f ca="1">IFERROR(__xludf.DUMMYFUNCTION("IFERROR(REGEXEXTRACT($A760, B$4), ""&lt;&gt;"")"),"&lt;&gt;")</f>
        <v>&lt;&gt;</v>
      </c>
      <c r="C760" s="7" t="str">
        <f ca="1">IFERROR(__xludf.DUMMYFUNCTION("IFERROR(REGEXEXTRACT($A760, C$4), ""&lt;&gt;"")"),"&lt;&gt;")</f>
        <v>&lt;&gt;</v>
      </c>
      <c r="D760" s="7"/>
      <c r="E760" s="7" t="str">
        <f ca="1">IFERROR(__xludf.DUMMYFUNCTION("IFERROR(REGEXEXTRACT($C760, E$4), ""&lt;&gt;"")"),"&lt;&gt;")</f>
        <v>&lt;&gt;</v>
      </c>
      <c r="F760" s="7" t="str">
        <f ca="1">IFERROR(__xludf.DUMMYFUNCTION("IFERROR(HEX2DEC(REGEXEXTRACT($C760, F$4)), ""&lt;&gt;"")"),"&lt;&gt;")</f>
        <v>&lt;&gt;</v>
      </c>
      <c r="G760" s="7" t="str">
        <f ca="1">IFERROR(__xludf.DUMMYFUNCTION("IFERROR(HEX2DEC(REGEXEXTRACT($C760, G$4)), ""&lt;&gt;"")"),"&lt;&gt;")</f>
        <v>&lt;&gt;</v>
      </c>
      <c r="H760" s="7"/>
      <c r="I760" s="7" t="str">
        <f ca="1">IFERROR(__xludf.DUMMYFUNCTION("IFERROR(TEXT((REGEXEXTRACT($C760, I$4)),""00""), ""&lt;&gt;"")"),"&lt;&gt;")</f>
        <v>&lt;&gt;</v>
      </c>
      <c r="J760" s="7" t="str">
        <f ca="1">IFERROR(__xludf.DUMMYFUNCTION("IFERROR(TEXT((REGEXEXTRACT($C760, J$4)),""00""), ""&lt;&gt;"")"),"&lt;&gt;")</f>
        <v>&lt;&gt;</v>
      </c>
      <c r="K760" s="7" t="str">
        <f ca="1">IFERROR(__xludf.DUMMYFUNCTION("IFERROR(TEXT((REGEXEXTRACT($C760, K$4)),""00""), ""&lt;&gt;"")"),"&lt;&gt;")</f>
        <v>&lt;&gt;</v>
      </c>
      <c r="L760" s="7" t="str">
        <f ca="1">IFERROR(__xludf.DUMMYFUNCTION("IFERROR(TEXT((REGEXEXTRACT($C760, L$4)),""00""), ""&lt;&gt;"")"),"&lt;&gt;")</f>
        <v>&lt;&gt;</v>
      </c>
      <c r="M760" s="7" t="str">
        <f ca="1">IFERROR(__xludf.DUMMYFUNCTION("IFERROR(TEXT((REGEXEXTRACT($C760, M$4)),""00""), ""&lt;&gt;"")"),"&lt;&gt;")</f>
        <v>&lt;&gt;</v>
      </c>
      <c r="N760" s="7" t="str">
        <f ca="1">IFERROR(__xludf.DUMMYFUNCTION("IFERROR(TEXT((REGEXEXTRACT($C760, N$4)),""00""), ""&lt;&gt;"")"),"&lt;&gt;")</f>
        <v>&lt;&gt;</v>
      </c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x14ac:dyDescent="0.2">
      <c r="A761" s="7"/>
      <c r="B761" s="8" t="str">
        <f ca="1">IFERROR(__xludf.DUMMYFUNCTION("IFERROR(REGEXEXTRACT($A761, B$4), ""&lt;&gt;"")"),"&lt;&gt;")</f>
        <v>&lt;&gt;</v>
      </c>
      <c r="C761" s="7" t="str">
        <f ca="1">IFERROR(__xludf.DUMMYFUNCTION("IFERROR(REGEXEXTRACT($A761, C$4), ""&lt;&gt;"")"),"&lt;&gt;")</f>
        <v>&lt;&gt;</v>
      </c>
      <c r="D761" s="7"/>
      <c r="E761" s="7" t="str">
        <f ca="1">IFERROR(__xludf.DUMMYFUNCTION("IFERROR(REGEXEXTRACT($C761, E$4), ""&lt;&gt;"")"),"&lt;&gt;")</f>
        <v>&lt;&gt;</v>
      </c>
      <c r="F761" s="7" t="str">
        <f ca="1">IFERROR(__xludf.DUMMYFUNCTION("IFERROR(HEX2DEC(REGEXEXTRACT($C761, F$4)), ""&lt;&gt;"")"),"&lt;&gt;")</f>
        <v>&lt;&gt;</v>
      </c>
      <c r="G761" s="7" t="str">
        <f ca="1">IFERROR(__xludf.DUMMYFUNCTION("IFERROR(HEX2DEC(REGEXEXTRACT($C761, G$4)), ""&lt;&gt;"")"),"&lt;&gt;")</f>
        <v>&lt;&gt;</v>
      </c>
      <c r="H761" s="7"/>
      <c r="I761" s="7" t="str">
        <f ca="1">IFERROR(__xludf.DUMMYFUNCTION("IFERROR(TEXT((REGEXEXTRACT($C761, I$4)),""00""), ""&lt;&gt;"")"),"&lt;&gt;")</f>
        <v>&lt;&gt;</v>
      </c>
      <c r="J761" s="7" t="str">
        <f ca="1">IFERROR(__xludf.DUMMYFUNCTION("IFERROR(TEXT((REGEXEXTRACT($C761, J$4)),""00""), ""&lt;&gt;"")"),"&lt;&gt;")</f>
        <v>&lt;&gt;</v>
      </c>
      <c r="K761" s="7" t="str">
        <f ca="1">IFERROR(__xludf.DUMMYFUNCTION("IFERROR(TEXT((REGEXEXTRACT($C761, K$4)),""00""), ""&lt;&gt;"")"),"&lt;&gt;")</f>
        <v>&lt;&gt;</v>
      </c>
      <c r="L761" s="7" t="str">
        <f ca="1">IFERROR(__xludf.DUMMYFUNCTION("IFERROR(TEXT((REGEXEXTRACT($C761, L$4)),""00""), ""&lt;&gt;"")"),"&lt;&gt;")</f>
        <v>&lt;&gt;</v>
      </c>
      <c r="M761" s="7" t="str">
        <f ca="1">IFERROR(__xludf.DUMMYFUNCTION("IFERROR(TEXT((REGEXEXTRACT($C761, M$4)),""00""), ""&lt;&gt;"")"),"&lt;&gt;")</f>
        <v>&lt;&gt;</v>
      </c>
      <c r="N761" s="7" t="str">
        <f ca="1">IFERROR(__xludf.DUMMYFUNCTION("IFERROR(TEXT((REGEXEXTRACT($C761, N$4)),""00""), ""&lt;&gt;"")"),"&lt;&gt;")</f>
        <v>&lt;&gt;</v>
      </c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x14ac:dyDescent="0.2">
      <c r="A762" s="7"/>
      <c r="B762" s="8" t="str">
        <f ca="1">IFERROR(__xludf.DUMMYFUNCTION("IFERROR(REGEXEXTRACT($A762, B$4), ""&lt;&gt;"")"),"&lt;&gt;")</f>
        <v>&lt;&gt;</v>
      </c>
      <c r="C762" s="7" t="str">
        <f ca="1">IFERROR(__xludf.DUMMYFUNCTION("IFERROR(REGEXEXTRACT($A762, C$4), ""&lt;&gt;"")"),"&lt;&gt;")</f>
        <v>&lt;&gt;</v>
      </c>
      <c r="D762" s="7"/>
      <c r="E762" s="7" t="str">
        <f ca="1">IFERROR(__xludf.DUMMYFUNCTION("IFERROR(REGEXEXTRACT($C762, E$4), ""&lt;&gt;"")"),"&lt;&gt;")</f>
        <v>&lt;&gt;</v>
      </c>
      <c r="F762" s="7" t="str">
        <f ca="1">IFERROR(__xludf.DUMMYFUNCTION("IFERROR(HEX2DEC(REGEXEXTRACT($C762, F$4)), ""&lt;&gt;"")"),"&lt;&gt;")</f>
        <v>&lt;&gt;</v>
      </c>
      <c r="G762" s="7" t="str">
        <f ca="1">IFERROR(__xludf.DUMMYFUNCTION("IFERROR(HEX2DEC(REGEXEXTRACT($C762, G$4)), ""&lt;&gt;"")"),"&lt;&gt;")</f>
        <v>&lt;&gt;</v>
      </c>
      <c r="H762" s="7"/>
      <c r="I762" s="7" t="str">
        <f ca="1">IFERROR(__xludf.DUMMYFUNCTION("IFERROR(TEXT((REGEXEXTRACT($C762, I$4)),""00""), ""&lt;&gt;"")"),"&lt;&gt;")</f>
        <v>&lt;&gt;</v>
      </c>
      <c r="J762" s="7" t="str">
        <f ca="1">IFERROR(__xludf.DUMMYFUNCTION("IFERROR(TEXT((REGEXEXTRACT($C762, J$4)),""00""), ""&lt;&gt;"")"),"&lt;&gt;")</f>
        <v>&lt;&gt;</v>
      </c>
      <c r="K762" s="7" t="str">
        <f ca="1">IFERROR(__xludf.DUMMYFUNCTION("IFERROR(TEXT((REGEXEXTRACT($C762, K$4)),""00""), ""&lt;&gt;"")"),"&lt;&gt;")</f>
        <v>&lt;&gt;</v>
      </c>
      <c r="L762" s="7" t="str">
        <f ca="1">IFERROR(__xludf.DUMMYFUNCTION("IFERROR(TEXT((REGEXEXTRACT($C762, L$4)),""00""), ""&lt;&gt;"")"),"&lt;&gt;")</f>
        <v>&lt;&gt;</v>
      </c>
      <c r="M762" s="7" t="str">
        <f ca="1">IFERROR(__xludf.DUMMYFUNCTION("IFERROR(TEXT((REGEXEXTRACT($C762, M$4)),""00""), ""&lt;&gt;"")"),"&lt;&gt;")</f>
        <v>&lt;&gt;</v>
      </c>
      <c r="N762" s="7" t="str">
        <f ca="1">IFERROR(__xludf.DUMMYFUNCTION("IFERROR(TEXT((REGEXEXTRACT($C762, N$4)),""00""), ""&lt;&gt;"")"),"&lt;&gt;")</f>
        <v>&lt;&gt;</v>
      </c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x14ac:dyDescent="0.2">
      <c r="A763" s="7"/>
      <c r="B763" s="8" t="str">
        <f ca="1">IFERROR(__xludf.DUMMYFUNCTION("IFERROR(REGEXEXTRACT($A763, B$4), ""&lt;&gt;"")"),"&lt;&gt;")</f>
        <v>&lt;&gt;</v>
      </c>
      <c r="C763" s="7" t="str">
        <f ca="1">IFERROR(__xludf.DUMMYFUNCTION("IFERROR(REGEXEXTRACT($A763, C$4), ""&lt;&gt;"")"),"&lt;&gt;")</f>
        <v>&lt;&gt;</v>
      </c>
      <c r="D763" s="7"/>
      <c r="E763" s="7" t="str">
        <f ca="1">IFERROR(__xludf.DUMMYFUNCTION("IFERROR(REGEXEXTRACT($C763, E$4), ""&lt;&gt;"")"),"&lt;&gt;")</f>
        <v>&lt;&gt;</v>
      </c>
      <c r="F763" s="7" t="str">
        <f ca="1">IFERROR(__xludf.DUMMYFUNCTION("IFERROR(HEX2DEC(REGEXEXTRACT($C763, F$4)), ""&lt;&gt;"")"),"&lt;&gt;")</f>
        <v>&lt;&gt;</v>
      </c>
      <c r="G763" s="7" t="str">
        <f ca="1">IFERROR(__xludf.DUMMYFUNCTION("IFERROR(HEX2DEC(REGEXEXTRACT($C763, G$4)), ""&lt;&gt;"")"),"&lt;&gt;")</f>
        <v>&lt;&gt;</v>
      </c>
      <c r="H763" s="7"/>
      <c r="I763" s="7" t="str">
        <f ca="1">IFERROR(__xludf.DUMMYFUNCTION("IFERROR(TEXT((REGEXEXTRACT($C763, I$4)),""00""), ""&lt;&gt;"")"),"&lt;&gt;")</f>
        <v>&lt;&gt;</v>
      </c>
      <c r="J763" s="7" t="str">
        <f ca="1">IFERROR(__xludf.DUMMYFUNCTION("IFERROR(TEXT((REGEXEXTRACT($C763, J$4)),""00""), ""&lt;&gt;"")"),"&lt;&gt;")</f>
        <v>&lt;&gt;</v>
      </c>
      <c r="K763" s="7" t="str">
        <f ca="1">IFERROR(__xludf.DUMMYFUNCTION("IFERROR(TEXT((REGEXEXTRACT($C763, K$4)),""00""), ""&lt;&gt;"")"),"&lt;&gt;")</f>
        <v>&lt;&gt;</v>
      </c>
      <c r="L763" s="7" t="str">
        <f ca="1">IFERROR(__xludf.DUMMYFUNCTION("IFERROR(TEXT((REGEXEXTRACT($C763, L$4)),""00""), ""&lt;&gt;"")"),"&lt;&gt;")</f>
        <v>&lt;&gt;</v>
      </c>
      <c r="M763" s="7" t="str">
        <f ca="1">IFERROR(__xludf.DUMMYFUNCTION("IFERROR(TEXT((REGEXEXTRACT($C763, M$4)),""00""), ""&lt;&gt;"")"),"&lt;&gt;")</f>
        <v>&lt;&gt;</v>
      </c>
      <c r="N763" s="7" t="str">
        <f ca="1">IFERROR(__xludf.DUMMYFUNCTION("IFERROR(TEXT((REGEXEXTRACT($C763, N$4)),""00""), ""&lt;&gt;"")"),"&lt;&gt;")</f>
        <v>&lt;&gt;</v>
      </c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x14ac:dyDescent="0.2">
      <c r="A764" s="7"/>
      <c r="B764" s="8" t="str">
        <f ca="1">IFERROR(__xludf.DUMMYFUNCTION("IFERROR(REGEXEXTRACT($A764, B$4), ""&lt;&gt;"")"),"&lt;&gt;")</f>
        <v>&lt;&gt;</v>
      </c>
      <c r="C764" s="7" t="str">
        <f ca="1">IFERROR(__xludf.DUMMYFUNCTION("IFERROR(REGEXEXTRACT($A764, C$4), ""&lt;&gt;"")"),"&lt;&gt;")</f>
        <v>&lt;&gt;</v>
      </c>
      <c r="D764" s="7"/>
      <c r="E764" s="7" t="str">
        <f ca="1">IFERROR(__xludf.DUMMYFUNCTION("IFERROR(REGEXEXTRACT($C764, E$4), ""&lt;&gt;"")"),"&lt;&gt;")</f>
        <v>&lt;&gt;</v>
      </c>
      <c r="F764" s="7" t="str">
        <f ca="1">IFERROR(__xludf.DUMMYFUNCTION("IFERROR(HEX2DEC(REGEXEXTRACT($C764, F$4)), ""&lt;&gt;"")"),"&lt;&gt;")</f>
        <v>&lt;&gt;</v>
      </c>
      <c r="G764" s="7" t="str">
        <f ca="1">IFERROR(__xludf.DUMMYFUNCTION("IFERROR(HEX2DEC(REGEXEXTRACT($C764, G$4)), ""&lt;&gt;"")"),"&lt;&gt;")</f>
        <v>&lt;&gt;</v>
      </c>
      <c r="H764" s="7"/>
      <c r="I764" s="7" t="str">
        <f ca="1">IFERROR(__xludf.DUMMYFUNCTION("IFERROR(TEXT((REGEXEXTRACT($C764, I$4)),""00""), ""&lt;&gt;"")"),"&lt;&gt;")</f>
        <v>&lt;&gt;</v>
      </c>
      <c r="J764" s="7" t="str">
        <f ca="1">IFERROR(__xludf.DUMMYFUNCTION("IFERROR(TEXT((REGEXEXTRACT($C764, J$4)),""00""), ""&lt;&gt;"")"),"&lt;&gt;")</f>
        <v>&lt;&gt;</v>
      </c>
      <c r="K764" s="7" t="str">
        <f ca="1">IFERROR(__xludf.DUMMYFUNCTION("IFERROR(TEXT((REGEXEXTRACT($C764, K$4)),""00""), ""&lt;&gt;"")"),"&lt;&gt;")</f>
        <v>&lt;&gt;</v>
      </c>
      <c r="L764" s="7" t="str">
        <f ca="1">IFERROR(__xludf.DUMMYFUNCTION("IFERROR(TEXT((REGEXEXTRACT($C764, L$4)),""00""), ""&lt;&gt;"")"),"&lt;&gt;")</f>
        <v>&lt;&gt;</v>
      </c>
      <c r="M764" s="7" t="str">
        <f ca="1">IFERROR(__xludf.DUMMYFUNCTION("IFERROR(TEXT((REGEXEXTRACT($C764, M$4)),""00""), ""&lt;&gt;"")"),"&lt;&gt;")</f>
        <v>&lt;&gt;</v>
      </c>
      <c r="N764" s="7" t="str">
        <f ca="1">IFERROR(__xludf.DUMMYFUNCTION("IFERROR(TEXT((REGEXEXTRACT($C764, N$4)),""00""), ""&lt;&gt;"")"),"&lt;&gt;")</f>
        <v>&lt;&gt;</v>
      </c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x14ac:dyDescent="0.2">
      <c r="A765" s="7"/>
      <c r="B765" s="8" t="str">
        <f ca="1">IFERROR(__xludf.DUMMYFUNCTION("IFERROR(REGEXEXTRACT($A765, B$4), ""&lt;&gt;"")"),"&lt;&gt;")</f>
        <v>&lt;&gt;</v>
      </c>
      <c r="C765" s="7" t="str">
        <f ca="1">IFERROR(__xludf.DUMMYFUNCTION("IFERROR(REGEXEXTRACT($A765, C$4), ""&lt;&gt;"")"),"&lt;&gt;")</f>
        <v>&lt;&gt;</v>
      </c>
      <c r="D765" s="7"/>
      <c r="E765" s="7" t="str">
        <f ca="1">IFERROR(__xludf.DUMMYFUNCTION("IFERROR(REGEXEXTRACT($C765, E$4), ""&lt;&gt;"")"),"&lt;&gt;")</f>
        <v>&lt;&gt;</v>
      </c>
      <c r="F765" s="7" t="str">
        <f ca="1">IFERROR(__xludf.DUMMYFUNCTION("IFERROR(HEX2DEC(REGEXEXTRACT($C765, F$4)), ""&lt;&gt;"")"),"&lt;&gt;")</f>
        <v>&lt;&gt;</v>
      </c>
      <c r="G765" s="7" t="str">
        <f ca="1">IFERROR(__xludf.DUMMYFUNCTION("IFERROR(HEX2DEC(REGEXEXTRACT($C765, G$4)), ""&lt;&gt;"")"),"&lt;&gt;")</f>
        <v>&lt;&gt;</v>
      </c>
      <c r="H765" s="7"/>
      <c r="I765" s="7" t="str">
        <f ca="1">IFERROR(__xludf.DUMMYFUNCTION("IFERROR(TEXT((REGEXEXTRACT($C765, I$4)),""00""), ""&lt;&gt;"")"),"&lt;&gt;")</f>
        <v>&lt;&gt;</v>
      </c>
      <c r="J765" s="7" t="str">
        <f ca="1">IFERROR(__xludf.DUMMYFUNCTION("IFERROR(TEXT((REGEXEXTRACT($C765, J$4)),""00""), ""&lt;&gt;"")"),"&lt;&gt;")</f>
        <v>&lt;&gt;</v>
      </c>
      <c r="K765" s="7" t="str">
        <f ca="1">IFERROR(__xludf.DUMMYFUNCTION("IFERROR(TEXT((REGEXEXTRACT($C765, K$4)),""00""), ""&lt;&gt;"")"),"&lt;&gt;")</f>
        <v>&lt;&gt;</v>
      </c>
      <c r="L765" s="7" t="str">
        <f ca="1">IFERROR(__xludf.DUMMYFUNCTION("IFERROR(TEXT((REGEXEXTRACT($C765, L$4)),""00""), ""&lt;&gt;"")"),"&lt;&gt;")</f>
        <v>&lt;&gt;</v>
      </c>
      <c r="M765" s="7" t="str">
        <f ca="1">IFERROR(__xludf.DUMMYFUNCTION("IFERROR(TEXT((REGEXEXTRACT($C765, M$4)),""00""), ""&lt;&gt;"")"),"&lt;&gt;")</f>
        <v>&lt;&gt;</v>
      </c>
      <c r="N765" s="7" t="str">
        <f ca="1">IFERROR(__xludf.DUMMYFUNCTION("IFERROR(TEXT((REGEXEXTRACT($C765, N$4)),""00""), ""&lt;&gt;"")"),"&lt;&gt;")</f>
        <v>&lt;&gt;</v>
      </c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x14ac:dyDescent="0.2">
      <c r="A766" s="7"/>
      <c r="B766" s="8" t="str">
        <f ca="1">IFERROR(__xludf.DUMMYFUNCTION("IFERROR(REGEXEXTRACT($A766, B$4), ""&lt;&gt;"")"),"&lt;&gt;")</f>
        <v>&lt;&gt;</v>
      </c>
      <c r="C766" s="7" t="str">
        <f ca="1">IFERROR(__xludf.DUMMYFUNCTION("IFERROR(REGEXEXTRACT($A766, C$4), ""&lt;&gt;"")"),"&lt;&gt;")</f>
        <v>&lt;&gt;</v>
      </c>
      <c r="D766" s="7"/>
      <c r="E766" s="7" t="str">
        <f ca="1">IFERROR(__xludf.DUMMYFUNCTION("IFERROR(REGEXEXTRACT($C766, E$4), ""&lt;&gt;"")"),"&lt;&gt;")</f>
        <v>&lt;&gt;</v>
      </c>
      <c r="F766" s="7" t="str">
        <f ca="1">IFERROR(__xludf.DUMMYFUNCTION("IFERROR(HEX2DEC(REGEXEXTRACT($C766, F$4)), ""&lt;&gt;"")"),"&lt;&gt;")</f>
        <v>&lt;&gt;</v>
      </c>
      <c r="G766" s="7" t="str">
        <f ca="1">IFERROR(__xludf.DUMMYFUNCTION("IFERROR(HEX2DEC(REGEXEXTRACT($C766, G$4)), ""&lt;&gt;"")"),"&lt;&gt;")</f>
        <v>&lt;&gt;</v>
      </c>
      <c r="H766" s="7"/>
      <c r="I766" s="7" t="str">
        <f ca="1">IFERROR(__xludf.DUMMYFUNCTION("IFERROR(TEXT((REGEXEXTRACT($C766, I$4)),""00""), ""&lt;&gt;"")"),"&lt;&gt;")</f>
        <v>&lt;&gt;</v>
      </c>
      <c r="J766" s="7" t="str">
        <f ca="1">IFERROR(__xludf.DUMMYFUNCTION("IFERROR(TEXT((REGEXEXTRACT($C766, J$4)),""00""), ""&lt;&gt;"")"),"&lt;&gt;")</f>
        <v>&lt;&gt;</v>
      </c>
      <c r="K766" s="7" t="str">
        <f ca="1">IFERROR(__xludf.DUMMYFUNCTION("IFERROR(TEXT((REGEXEXTRACT($C766, K$4)),""00""), ""&lt;&gt;"")"),"&lt;&gt;")</f>
        <v>&lt;&gt;</v>
      </c>
      <c r="L766" s="7" t="str">
        <f ca="1">IFERROR(__xludf.DUMMYFUNCTION("IFERROR(TEXT((REGEXEXTRACT($C766, L$4)),""00""), ""&lt;&gt;"")"),"&lt;&gt;")</f>
        <v>&lt;&gt;</v>
      </c>
      <c r="M766" s="7" t="str">
        <f ca="1">IFERROR(__xludf.DUMMYFUNCTION("IFERROR(TEXT((REGEXEXTRACT($C766, M$4)),""00""), ""&lt;&gt;"")"),"&lt;&gt;")</f>
        <v>&lt;&gt;</v>
      </c>
      <c r="N766" s="7" t="str">
        <f ca="1">IFERROR(__xludf.DUMMYFUNCTION("IFERROR(TEXT((REGEXEXTRACT($C766, N$4)),""00""), ""&lt;&gt;"")"),"&lt;&gt;")</f>
        <v>&lt;&gt;</v>
      </c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x14ac:dyDescent="0.2">
      <c r="A767" s="7"/>
      <c r="B767" s="8" t="str">
        <f ca="1">IFERROR(__xludf.DUMMYFUNCTION("IFERROR(REGEXEXTRACT($A767, B$4), ""&lt;&gt;"")"),"&lt;&gt;")</f>
        <v>&lt;&gt;</v>
      </c>
      <c r="C767" s="7" t="str">
        <f ca="1">IFERROR(__xludf.DUMMYFUNCTION("IFERROR(REGEXEXTRACT($A767, C$4), ""&lt;&gt;"")"),"&lt;&gt;")</f>
        <v>&lt;&gt;</v>
      </c>
      <c r="D767" s="7"/>
      <c r="E767" s="7" t="str">
        <f ca="1">IFERROR(__xludf.DUMMYFUNCTION("IFERROR(REGEXEXTRACT($C767, E$4), ""&lt;&gt;"")"),"&lt;&gt;")</f>
        <v>&lt;&gt;</v>
      </c>
      <c r="F767" s="7" t="str">
        <f ca="1">IFERROR(__xludf.DUMMYFUNCTION("IFERROR(HEX2DEC(REGEXEXTRACT($C767, F$4)), ""&lt;&gt;"")"),"&lt;&gt;")</f>
        <v>&lt;&gt;</v>
      </c>
      <c r="G767" s="7" t="str">
        <f ca="1">IFERROR(__xludf.DUMMYFUNCTION("IFERROR(HEX2DEC(REGEXEXTRACT($C767, G$4)), ""&lt;&gt;"")"),"&lt;&gt;")</f>
        <v>&lt;&gt;</v>
      </c>
      <c r="H767" s="7"/>
      <c r="I767" s="7" t="str">
        <f ca="1">IFERROR(__xludf.DUMMYFUNCTION("IFERROR(TEXT((REGEXEXTRACT($C767, I$4)),""00""), ""&lt;&gt;"")"),"&lt;&gt;")</f>
        <v>&lt;&gt;</v>
      </c>
      <c r="J767" s="7" t="str">
        <f ca="1">IFERROR(__xludf.DUMMYFUNCTION("IFERROR(TEXT((REGEXEXTRACT($C767, J$4)),""00""), ""&lt;&gt;"")"),"&lt;&gt;")</f>
        <v>&lt;&gt;</v>
      </c>
      <c r="K767" s="7" t="str">
        <f ca="1">IFERROR(__xludf.DUMMYFUNCTION("IFERROR(TEXT((REGEXEXTRACT($C767, K$4)),""00""), ""&lt;&gt;"")"),"&lt;&gt;")</f>
        <v>&lt;&gt;</v>
      </c>
      <c r="L767" s="7" t="str">
        <f ca="1">IFERROR(__xludf.DUMMYFUNCTION("IFERROR(TEXT((REGEXEXTRACT($C767, L$4)),""00""), ""&lt;&gt;"")"),"&lt;&gt;")</f>
        <v>&lt;&gt;</v>
      </c>
      <c r="M767" s="7" t="str">
        <f ca="1">IFERROR(__xludf.DUMMYFUNCTION("IFERROR(TEXT((REGEXEXTRACT($C767, M$4)),""00""), ""&lt;&gt;"")"),"&lt;&gt;")</f>
        <v>&lt;&gt;</v>
      </c>
      <c r="N767" s="7" t="str">
        <f ca="1">IFERROR(__xludf.DUMMYFUNCTION("IFERROR(TEXT((REGEXEXTRACT($C767, N$4)),""00""), ""&lt;&gt;"")"),"&lt;&gt;")</f>
        <v>&lt;&gt;</v>
      </c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x14ac:dyDescent="0.2">
      <c r="A768" s="7"/>
      <c r="B768" s="8" t="str">
        <f ca="1">IFERROR(__xludf.DUMMYFUNCTION("IFERROR(REGEXEXTRACT($A768, B$4), ""&lt;&gt;"")"),"&lt;&gt;")</f>
        <v>&lt;&gt;</v>
      </c>
      <c r="C768" s="7" t="str">
        <f ca="1">IFERROR(__xludf.DUMMYFUNCTION("IFERROR(REGEXEXTRACT($A768, C$4), ""&lt;&gt;"")"),"&lt;&gt;")</f>
        <v>&lt;&gt;</v>
      </c>
      <c r="D768" s="7"/>
      <c r="E768" s="7" t="str">
        <f ca="1">IFERROR(__xludf.DUMMYFUNCTION("IFERROR(REGEXEXTRACT($C768, E$4), ""&lt;&gt;"")"),"&lt;&gt;")</f>
        <v>&lt;&gt;</v>
      </c>
      <c r="F768" s="7" t="str">
        <f ca="1">IFERROR(__xludf.DUMMYFUNCTION("IFERROR(HEX2DEC(REGEXEXTRACT($C768, F$4)), ""&lt;&gt;"")"),"&lt;&gt;")</f>
        <v>&lt;&gt;</v>
      </c>
      <c r="G768" s="7" t="str">
        <f ca="1">IFERROR(__xludf.DUMMYFUNCTION("IFERROR(HEX2DEC(REGEXEXTRACT($C768, G$4)), ""&lt;&gt;"")"),"&lt;&gt;")</f>
        <v>&lt;&gt;</v>
      </c>
      <c r="H768" s="7"/>
      <c r="I768" s="7" t="str">
        <f ca="1">IFERROR(__xludf.DUMMYFUNCTION("IFERROR(TEXT((REGEXEXTRACT($C768, I$4)),""00""), ""&lt;&gt;"")"),"&lt;&gt;")</f>
        <v>&lt;&gt;</v>
      </c>
      <c r="J768" s="7" t="str">
        <f ca="1">IFERROR(__xludf.DUMMYFUNCTION("IFERROR(TEXT((REGEXEXTRACT($C768, J$4)),""00""), ""&lt;&gt;"")"),"&lt;&gt;")</f>
        <v>&lt;&gt;</v>
      </c>
      <c r="K768" s="7" t="str">
        <f ca="1">IFERROR(__xludf.DUMMYFUNCTION("IFERROR(TEXT((REGEXEXTRACT($C768, K$4)),""00""), ""&lt;&gt;"")"),"&lt;&gt;")</f>
        <v>&lt;&gt;</v>
      </c>
      <c r="L768" s="7" t="str">
        <f ca="1">IFERROR(__xludf.DUMMYFUNCTION("IFERROR(TEXT((REGEXEXTRACT($C768, L$4)),""00""), ""&lt;&gt;"")"),"&lt;&gt;")</f>
        <v>&lt;&gt;</v>
      </c>
      <c r="M768" s="7" t="str">
        <f ca="1">IFERROR(__xludf.DUMMYFUNCTION("IFERROR(TEXT((REGEXEXTRACT($C768, M$4)),""00""), ""&lt;&gt;"")"),"&lt;&gt;")</f>
        <v>&lt;&gt;</v>
      </c>
      <c r="N768" s="7" t="str">
        <f ca="1">IFERROR(__xludf.DUMMYFUNCTION("IFERROR(TEXT((REGEXEXTRACT($C768, N$4)),""00""), ""&lt;&gt;"")"),"&lt;&gt;")</f>
        <v>&lt;&gt;</v>
      </c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x14ac:dyDescent="0.2">
      <c r="A769" s="7"/>
      <c r="B769" s="8" t="str">
        <f ca="1">IFERROR(__xludf.DUMMYFUNCTION("IFERROR(REGEXEXTRACT($A769, B$4), ""&lt;&gt;"")"),"&lt;&gt;")</f>
        <v>&lt;&gt;</v>
      </c>
      <c r="C769" s="7" t="str">
        <f ca="1">IFERROR(__xludf.DUMMYFUNCTION("IFERROR(REGEXEXTRACT($A769, C$4), ""&lt;&gt;"")"),"&lt;&gt;")</f>
        <v>&lt;&gt;</v>
      </c>
      <c r="D769" s="7"/>
      <c r="E769" s="7" t="str">
        <f ca="1">IFERROR(__xludf.DUMMYFUNCTION("IFERROR(REGEXEXTRACT($C769, E$4), ""&lt;&gt;"")"),"&lt;&gt;")</f>
        <v>&lt;&gt;</v>
      </c>
      <c r="F769" s="7" t="str">
        <f ca="1">IFERROR(__xludf.DUMMYFUNCTION("IFERROR(HEX2DEC(REGEXEXTRACT($C769, F$4)), ""&lt;&gt;"")"),"&lt;&gt;")</f>
        <v>&lt;&gt;</v>
      </c>
      <c r="G769" s="7" t="str">
        <f ca="1">IFERROR(__xludf.DUMMYFUNCTION("IFERROR(HEX2DEC(REGEXEXTRACT($C769, G$4)), ""&lt;&gt;"")"),"&lt;&gt;")</f>
        <v>&lt;&gt;</v>
      </c>
      <c r="H769" s="7"/>
      <c r="I769" s="7" t="str">
        <f ca="1">IFERROR(__xludf.DUMMYFUNCTION("IFERROR(TEXT((REGEXEXTRACT($C769, I$4)),""00""), ""&lt;&gt;"")"),"&lt;&gt;")</f>
        <v>&lt;&gt;</v>
      </c>
      <c r="J769" s="7" t="str">
        <f ca="1">IFERROR(__xludf.DUMMYFUNCTION("IFERROR(TEXT((REGEXEXTRACT($C769, J$4)),""00""), ""&lt;&gt;"")"),"&lt;&gt;")</f>
        <v>&lt;&gt;</v>
      </c>
      <c r="K769" s="7" t="str">
        <f ca="1">IFERROR(__xludf.DUMMYFUNCTION("IFERROR(TEXT((REGEXEXTRACT($C769, K$4)),""00""), ""&lt;&gt;"")"),"&lt;&gt;")</f>
        <v>&lt;&gt;</v>
      </c>
      <c r="L769" s="7" t="str">
        <f ca="1">IFERROR(__xludf.DUMMYFUNCTION("IFERROR(TEXT((REGEXEXTRACT($C769, L$4)),""00""), ""&lt;&gt;"")"),"&lt;&gt;")</f>
        <v>&lt;&gt;</v>
      </c>
      <c r="M769" s="7" t="str">
        <f ca="1">IFERROR(__xludf.DUMMYFUNCTION("IFERROR(TEXT((REGEXEXTRACT($C769, M$4)),""00""), ""&lt;&gt;"")"),"&lt;&gt;")</f>
        <v>&lt;&gt;</v>
      </c>
      <c r="N769" s="7" t="str">
        <f ca="1">IFERROR(__xludf.DUMMYFUNCTION("IFERROR(TEXT((REGEXEXTRACT($C769, N$4)),""00""), ""&lt;&gt;"")"),"&lt;&gt;")</f>
        <v>&lt;&gt;</v>
      </c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x14ac:dyDescent="0.2">
      <c r="A770" s="7"/>
      <c r="B770" s="8" t="str">
        <f ca="1">IFERROR(__xludf.DUMMYFUNCTION("IFERROR(REGEXEXTRACT($A770, B$4), ""&lt;&gt;"")"),"&lt;&gt;")</f>
        <v>&lt;&gt;</v>
      </c>
      <c r="C770" s="7" t="str">
        <f ca="1">IFERROR(__xludf.DUMMYFUNCTION("IFERROR(REGEXEXTRACT($A770, C$4), ""&lt;&gt;"")"),"&lt;&gt;")</f>
        <v>&lt;&gt;</v>
      </c>
      <c r="D770" s="7"/>
      <c r="E770" s="7" t="str">
        <f ca="1">IFERROR(__xludf.DUMMYFUNCTION("IFERROR(REGEXEXTRACT($C770, E$4), ""&lt;&gt;"")"),"&lt;&gt;")</f>
        <v>&lt;&gt;</v>
      </c>
      <c r="F770" s="7" t="str">
        <f ca="1">IFERROR(__xludf.DUMMYFUNCTION("IFERROR(HEX2DEC(REGEXEXTRACT($C770, F$4)), ""&lt;&gt;"")"),"&lt;&gt;")</f>
        <v>&lt;&gt;</v>
      </c>
      <c r="G770" s="7" t="str">
        <f ca="1">IFERROR(__xludf.DUMMYFUNCTION("IFERROR(HEX2DEC(REGEXEXTRACT($C770, G$4)), ""&lt;&gt;"")"),"&lt;&gt;")</f>
        <v>&lt;&gt;</v>
      </c>
      <c r="H770" s="7"/>
      <c r="I770" s="7" t="str">
        <f ca="1">IFERROR(__xludf.DUMMYFUNCTION("IFERROR(TEXT((REGEXEXTRACT($C770, I$4)),""00""), ""&lt;&gt;"")"),"&lt;&gt;")</f>
        <v>&lt;&gt;</v>
      </c>
      <c r="J770" s="7" t="str">
        <f ca="1">IFERROR(__xludf.DUMMYFUNCTION("IFERROR(TEXT((REGEXEXTRACT($C770, J$4)),""00""), ""&lt;&gt;"")"),"&lt;&gt;")</f>
        <v>&lt;&gt;</v>
      </c>
      <c r="K770" s="7" t="str">
        <f ca="1">IFERROR(__xludf.DUMMYFUNCTION("IFERROR(TEXT((REGEXEXTRACT($C770, K$4)),""00""), ""&lt;&gt;"")"),"&lt;&gt;")</f>
        <v>&lt;&gt;</v>
      </c>
      <c r="L770" s="7" t="str">
        <f ca="1">IFERROR(__xludf.DUMMYFUNCTION("IFERROR(TEXT((REGEXEXTRACT($C770, L$4)),""00""), ""&lt;&gt;"")"),"&lt;&gt;")</f>
        <v>&lt;&gt;</v>
      </c>
      <c r="M770" s="7" t="str">
        <f ca="1">IFERROR(__xludf.DUMMYFUNCTION("IFERROR(TEXT((REGEXEXTRACT($C770, M$4)),""00""), ""&lt;&gt;"")"),"&lt;&gt;")</f>
        <v>&lt;&gt;</v>
      </c>
      <c r="N770" s="7" t="str">
        <f ca="1">IFERROR(__xludf.DUMMYFUNCTION("IFERROR(TEXT((REGEXEXTRACT($C770, N$4)),""00""), ""&lt;&gt;"")"),"&lt;&gt;")</f>
        <v>&lt;&gt;</v>
      </c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x14ac:dyDescent="0.2">
      <c r="A771" s="7"/>
      <c r="B771" s="8" t="str">
        <f ca="1">IFERROR(__xludf.DUMMYFUNCTION("IFERROR(REGEXEXTRACT($A771, B$4), ""&lt;&gt;"")"),"&lt;&gt;")</f>
        <v>&lt;&gt;</v>
      </c>
      <c r="C771" s="7" t="str">
        <f ca="1">IFERROR(__xludf.DUMMYFUNCTION("IFERROR(REGEXEXTRACT($A771, C$4), ""&lt;&gt;"")"),"&lt;&gt;")</f>
        <v>&lt;&gt;</v>
      </c>
      <c r="D771" s="7"/>
      <c r="E771" s="7" t="str">
        <f ca="1">IFERROR(__xludf.DUMMYFUNCTION("IFERROR(REGEXEXTRACT($C771, E$4), ""&lt;&gt;"")"),"&lt;&gt;")</f>
        <v>&lt;&gt;</v>
      </c>
      <c r="F771" s="7" t="str">
        <f ca="1">IFERROR(__xludf.DUMMYFUNCTION("IFERROR(HEX2DEC(REGEXEXTRACT($C771, F$4)), ""&lt;&gt;"")"),"&lt;&gt;")</f>
        <v>&lt;&gt;</v>
      </c>
      <c r="G771" s="7" t="str">
        <f ca="1">IFERROR(__xludf.DUMMYFUNCTION("IFERROR(HEX2DEC(REGEXEXTRACT($C771, G$4)), ""&lt;&gt;"")"),"&lt;&gt;")</f>
        <v>&lt;&gt;</v>
      </c>
      <c r="H771" s="7"/>
      <c r="I771" s="7" t="str">
        <f ca="1">IFERROR(__xludf.DUMMYFUNCTION("IFERROR(TEXT((REGEXEXTRACT($C771, I$4)),""00""), ""&lt;&gt;"")"),"&lt;&gt;")</f>
        <v>&lt;&gt;</v>
      </c>
      <c r="J771" s="7" t="str">
        <f ca="1">IFERROR(__xludf.DUMMYFUNCTION("IFERROR(TEXT((REGEXEXTRACT($C771, J$4)),""00""), ""&lt;&gt;"")"),"&lt;&gt;")</f>
        <v>&lt;&gt;</v>
      </c>
      <c r="K771" s="7" t="str">
        <f ca="1">IFERROR(__xludf.DUMMYFUNCTION("IFERROR(TEXT((REGEXEXTRACT($C771, K$4)),""00""), ""&lt;&gt;"")"),"&lt;&gt;")</f>
        <v>&lt;&gt;</v>
      </c>
      <c r="L771" s="7" t="str">
        <f ca="1">IFERROR(__xludf.DUMMYFUNCTION("IFERROR(TEXT((REGEXEXTRACT($C771, L$4)),""00""), ""&lt;&gt;"")"),"&lt;&gt;")</f>
        <v>&lt;&gt;</v>
      </c>
      <c r="M771" s="7" t="str">
        <f ca="1">IFERROR(__xludf.DUMMYFUNCTION("IFERROR(TEXT((REGEXEXTRACT($C771, M$4)),""00""), ""&lt;&gt;"")"),"&lt;&gt;")</f>
        <v>&lt;&gt;</v>
      </c>
      <c r="N771" s="7" t="str">
        <f ca="1">IFERROR(__xludf.DUMMYFUNCTION("IFERROR(TEXT((REGEXEXTRACT($C771, N$4)),""00""), ""&lt;&gt;"")"),"&lt;&gt;")</f>
        <v>&lt;&gt;</v>
      </c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x14ac:dyDescent="0.2">
      <c r="A772" s="7"/>
      <c r="B772" s="8" t="str">
        <f ca="1">IFERROR(__xludf.DUMMYFUNCTION("IFERROR(REGEXEXTRACT($A772, B$4), ""&lt;&gt;"")"),"&lt;&gt;")</f>
        <v>&lt;&gt;</v>
      </c>
      <c r="C772" s="7" t="str">
        <f ca="1">IFERROR(__xludf.DUMMYFUNCTION("IFERROR(REGEXEXTRACT($A772, C$4), ""&lt;&gt;"")"),"&lt;&gt;")</f>
        <v>&lt;&gt;</v>
      </c>
      <c r="D772" s="7"/>
      <c r="E772" s="7" t="str">
        <f ca="1">IFERROR(__xludf.DUMMYFUNCTION("IFERROR(REGEXEXTRACT($C772, E$4), ""&lt;&gt;"")"),"&lt;&gt;")</f>
        <v>&lt;&gt;</v>
      </c>
      <c r="F772" s="7" t="str">
        <f ca="1">IFERROR(__xludf.DUMMYFUNCTION("IFERROR(HEX2DEC(REGEXEXTRACT($C772, F$4)), ""&lt;&gt;"")"),"&lt;&gt;")</f>
        <v>&lt;&gt;</v>
      </c>
      <c r="G772" s="7" t="str">
        <f ca="1">IFERROR(__xludf.DUMMYFUNCTION("IFERROR(HEX2DEC(REGEXEXTRACT($C772, G$4)), ""&lt;&gt;"")"),"&lt;&gt;")</f>
        <v>&lt;&gt;</v>
      </c>
      <c r="H772" s="7"/>
      <c r="I772" s="7" t="str">
        <f ca="1">IFERROR(__xludf.DUMMYFUNCTION("IFERROR(TEXT((REGEXEXTRACT($C772, I$4)),""00""), ""&lt;&gt;"")"),"&lt;&gt;")</f>
        <v>&lt;&gt;</v>
      </c>
      <c r="J772" s="7" t="str">
        <f ca="1">IFERROR(__xludf.DUMMYFUNCTION("IFERROR(TEXT((REGEXEXTRACT($C772, J$4)),""00""), ""&lt;&gt;"")"),"&lt;&gt;")</f>
        <v>&lt;&gt;</v>
      </c>
      <c r="K772" s="7" t="str">
        <f ca="1">IFERROR(__xludf.DUMMYFUNCTION("IFERROR(TEXT((REGEXEXTRACT($C772, K$4)),""00""), ""&lt;&gt;"")"),"&lt;&gt;")</f>
        <v>&lt;&gt;</v>
      </c>
      <c r="L772" s="7" t="str">
        <f ca="1">IFERROR(__xludf.DUMMYFUNCTION("IFERROR(TEXT((REGEXEXTRACT($C772, L$4)),""00""), ""&lt;&gt;"")"),"&lt;&gt;")</f>
        <v>&lt;&gt;</v>
      </c>
      <c r="M772" s="7" t="str">
        <f ca="1">IFERROR(__xludf.DUMMYFUNCTION("IFERROR(TEXT((REGEXEXTRACT($C772, M$4)),""00""), ""&lt;&gt;"")"),"&lt;&gt;")</f>
        <v>&lt;&gt;</v>
      </c>
      <c r="N772" s="7" t="str">
        <f ca="1">IFERROR(__xludf.DUMMYFUNCTION("IFERROR(TEXT((REGEXEXTRACT($C772, N$4)),""00""), ""&lt;&gt;"")"),"&lt;&gt;")</f>
        <v>&lt;&gt;</v>
      </c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x14ac:dyDescent="0.2">
      <c r="A773" s="7"/>
      <c r="B773" s="8" t="str">
        <f ca="1">IFERROR(__xludf.DUMMYFUNCTION("IFERROR(REGEXEXTRACT($A773, B$4), ""&lt;&gt;"")"),"&lt;&gt;")</f>
        <v>&lt;&gt;</v>
      </c>
      <c r="C773" s="7" t="str">
        <f ca="1">IFERROR(__xludf.DUMMYFUNCTION("IFERROR(REGEXEXTRACT($A773, C$4), ""&lt;&gt;"")"),"&lt;&gt;")</f>
        <v>&lt;&gt;</v>
      </c>
      <c r="D773" s="7"/>
      <c r="E773" s="7" t="str">
        <f ca="1">IFERROR(__xludf.DUMMYFUNCTION("IFERROR(REGEXEXTRACT($C773, E$4), ""&lt;&gt;"")"),"&lt;&gt;")</f>
        <v>&lt;&gt;</v>
      </c>
      <c r="F773" s="7" t="str">
        <f ca="1">IFERROR(__xludf.DUMMYFUNCTION("IFERROR(HEX2DEC(REGEXEXTRACT($C773, F$4)), ""&lt;&gt;"")"),"&lt;&gt;")</f>
        <v>&lt;&gt;</v>
      </c>
      <c r="G773" s="7" t="str">
        <f ca="1">IFERROR(__xludf.DUMMYFUNCTION("IFERROR(HEX2DEC(REGEXEXTRACT($C773, G$4)), ""&lt;&gt;"")"),"&lt;&gt;")</f>
        <v>&lt;&gt;</v>
      </c>
      <c r="H773" s="7"/>
      <c r="I773" s="7" t="str">
        <f ca="1">IFERROR(__xludf.DUMMYFUNCTION("IFERROR(TEXT((REGEXEXTRACT($C773, I$4)),""00""), ""&lt;&gt;"")"),"&lt;&gt;")</f>
        <v>&lt;&gt;</v>
      </c>
      <c r="J773" s="7" t="str">
        <f ca="1">IFERROR(__xludf.DUMMYFUNCTION("IFERROR(TEXT((REGEXEXTRACT($C773, J$4)),""00""), ""&lt;&gt;"")"),"&lt;&gt;")</f>
        <v>&lt;&gt;</v>
      </c>
      <c r="K773" s="7" t="str">
        <f ca="1">IFERROR(__xludf.DUMMYFUNCTION("IFERROR(TEXT((REGEXEXTRACT($C773, K$4)),""00""), ""&lt;&gt;"")"),"&lt;&gt;")</f>
        <v>&lt;&gt;</v>
      </c>
      <c r="L773" s="7" t="str">
        <f ca="1">IFERROR(__xludf.DUMMYFUNCTION("IFERROR(TEXT((REGEXEXTRACT($C773, L$4)),""00""), ""&lt;&gt;"")"),"&lt;&gt;")</f>
        <v>&lt;&gt;</v>
      </c>
      <c r="M773" s="7" t="str">
        <f ca="1">IFERROR(__xludf.DUMMYFUNCTION("IFERROR(TEXT((REGEXEXTRACT($C773, M$4)),""00""), ""&lt;&gt;"")"),"&lt;&gt;")</f>
        <v>&lt;&gt;</v>
      </c>
      <c r="N773" s="7" t="str">
        <f ca="1">IFERROR(__xludf.DUMMYFUNCTION("IFERROR(TEXT((REGEXEXTRACT($C773, N$4)),""00""), ""&lt;&gt;"")"),"&lt;&gt;")</f>
        <v>&lt;&gt;</v>
      </c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x14ac:dyDescent="0.2">
      <c r="A774" s="7"/>
      <c r="B774" s="8" t="str">
        <f ca="1">IFERROR(__xludf.DUMMYFUNCTION("IFERROR(REGEXEXTRACT($A774, B$4), ""&lt;&gt;"")"),"&lt;&gt;")</f>
        <v>&lt;&gt;</v>
      </c>
      <c r="C774" s="7" t="str">
        <f ca="1">IFERROR(__xludf.DUMMYFUNCTION("IFERROR(REGEXEXTRACT($A774, C$4), ""&lt;&gt;"")"),"&lt;&gt;")</f>
        <v>&lt;&gt;</v>
      </c>
      <c r="D774" s="7"/>
      <c r="E774" s="7" t="str">
        <f ca="1">IFERROR(__xludf.DUMMYFUNCTION("IFERROR(REGEXEXTRACT($C774, E$4), ""&lt;&gt;"")"),"&lt;&gt;")</f>
        <v>&lt;&gt;</v>
      </c>
      <c r="F774" s="7" t="str">
        <f ca="1">IFERROR(__xludf.DUMMYFUNCTION("IFERROR(HEX2DEC(REGEXEXTRACT($C774, F$4)), ""&lt;&gt;"")"),"&lt;&gt;")</f>
        <v>&lt;&gt;</v>
      </c>
      <c r="G774" s="7" t="str">
        <f ca="1">IFERROR(__xludf.DUMMYFUNCTION("IFERROR(HEX2DEC(REGEXEXTRACT($C774, G$4)), ""&lt;&gt;"")"),"&lt;&gt;")</f>
        <v>&lt;&gt;</v>
      </c>
      <c r="H774" s="7"/>
      <c r="I774" s="7" t="str">
        <f ca="1">IFERROR(__xludf.DUMMYFUNCTION("IFERROR(TEXT((REGEXEXTRACT($C774, I$4)),""00""), ""&lt;&gt;"")"),"&lt;&gt;")</f>
        <v>&lt;&gt;</v>
      </c>
      <c r="J774" s="7" t="str">
        <f ca="1">IFERROR(__xludf.DUMMYFUNCTION("IFERROR(TEXT((REGEXEXTRACT($C774, J$4)),""00""), ""&lt;&gt;"")"),"&lt;&gt;")</f>
        <v>&lt;&gt;</v>
      </c>
      <c r="K774" s="7" t="str">
        <f ca="1">IFERROR(__xludf.DUMMYFUNCTION("IFERROR(TEXT((REGEXEXTRACT($C774, K$4)),""00""), ""&lt;&gt;"")"),"&lt;&gt;")</f>
        <v>&lt;&gt;</v>
      </c>
      <c r="L774" s="7" t="str">
        <f ca="1">IFERROR(__xludf.DUMMYFUNCTION("IFERROR(TEXT((REGEXEXTRACT($C774, L$4)),""00""), ""&lt;&gt;"")"),"&lt;&gt;")</f>
        <v>&lt;&gt;</v>
      </c>
      <c r="M774" s="7" t="str">
        <f ca="1">IFERROR(__xludf.DUMMYFUNCTION("IFERROR(TEXT((REGEXEXTRACT($C774, M$4)),""00""), ""&lt;&gt;"")"),"&lt;&gt;")</f>
        <v>&lt;&gt;</v>
      </c>
      <c r="N774" s="7" t="str">
        <f ca="1">IFERROR(__xludf.DUMMYFUNCTION("IFERROR(TEXT((REGEXEXTRACT($C774, N$4)),""00""), ""&lt;&gt;"")"),"&lt;&gt;")</f>
        <v>&lt;&gt;</v>
      </c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x14ac:dyDescent="0.2">
      <c r="A775" s="7"/>
      <c r="B775" s="8" t="str">
        <f ca="1">IFERROR(__xludf.DUMMYFUNCTION("IFERROR(REGEXEXTRACT($A775, B$4), ""&lt;&gt;"")"),"&lt;&gt;")</f>
        <v>&lt;&gt;</v>
      </c>
      <c r="C775" s="7" t="str">
        <f ca="1">IFERROR(__xludf.DUMMYFUNCTION("IFERROR(REGEXEXTRACT($A775, C$4), ""&lt;&gt;"")"),"&lt;&gt;")</f>
        <v>&lt;&gt;</v>
      </c>
      <c r="D775" s="7"/>
      <c r="E775" s="7" t="str">
        <f ca="1">IFERROR(__xludf.DUMMYFUNCTION("IFERROR(REGEXEXTRACT($C775, E$4), ""&lt;&gt;"")"),"&lt;&gt;")</f>
        <v>&lt;&gt;</v>
      </c>
      <c r="F775" s="7" t="str">
        <f ca="1">IFERROR(__xludf.DUMMYFUNCTION("IFERROR(HEX2DEC(REGEXEXTRACT($C775, F$4)), ""&lt;&gt;"")"),"&lt;&gt;")</f>
        <v>&lt;&gt;</v>
      </c>
      <c r="G775" s="7" t="str">
        <f ca="1">IFERROR(__xludf.DUMMYFUNCTION("IFERROR(HEX2DEC(REGEXEXTRACT($C775, G$4)), ""&lt;&gt;"")"),"&lt;&gt;")</f>
        <v>&lt;&gt;</v>
      </c>
      <c r="H775" s="7"/>
      <c r="I775" s="7" t="str">
        <f ca="1">IFERROR(__xludf.DUMMYFUNCTION("IFERROR(TEXT((REGEXEXTRACT($C775, I$4)),""00""), ""&lt;&gt;"")"),"&lt;&gt;")</f>
        <v>&lt;&gt;</v>
      </c>
      <c r="J775" s="7" t="str">
        <f ca="1">IFERROR(__xludf.DUMMYFUNCTION("IFERROR(TEXT((REGEXEXTRACT($C775, J$4)),""00""), ""&lt;&gt;"")"),"&lt;&gt;")</f>
        <v>&lt;&gt;</v>
      </c>
      <c r="K775" s="7" t="str">
        <f ca="1">IFERROR(__xludf.DUMMYFUNCTION("IFERROR(TEXT((REGEXEXTRACT($C775, K$4)),""00""), ""&lt;&gt;"")"),"&lt;&gt;")</f>
        <v>&lt;&gt;</v>
      </c>
      <c r="L775" s="7" t="str">
        <f ca="1">IFERROR(__xludf.DUMMYFUNCTION("IFERROR(TEXT((REGEXEXTRACT($C775, L$4)),""00""), ""&lt;&gt;"")"),"&lt;&gt;")</f>
        <v>&lt;&gt;</v>
      </c>
      <c r="M775" s="7" t="str">
        <f ca="1">IFERROR(__xludf.DUMMYFUNCTION("IFERROR(TEXT((REGEXEXTRACT($C775, M$4)),""00""), ""&lt;&gt;"")"),"&lt;&gt;")</f>
        <v>&lt;&gt;</v>
      </c>
      <c r="N775" s="7" t="str">
        <f ca="1">IFERROR(__xludf.DUMMYFUNCTION("IFERROR(TEXT((REGEXEXTRACT($C775, N$4)),""00""), ""&lt;&gt;"")"),"&lt;&gt;")</f>
        <v>&lt;&gt;</v>
      </c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x14ac:dyDescent="0.2">
      <c r="A776" s="7"/>
      <c r="B776" s="8" t="str">
        <f ca="1">IFERROR(__xludf.DUMMYFUNCTION("IFERROR(REGEXEXTRACT($A776, B$4), ""&lt;&gt;"")"),"&lt;&gt;")</f>
        <v>&lt;&gt;</v>
      </c>
      <c r="C776" s="7" t="str">
        <f ca="1">IFERROR(__xludf.DUMMYFUNCTION("IFERROR(REGEXEXTRACT($A776, C$4), ""&lt;&gt;"")"),"&lt;&gt;")</f>
        <v>&lt;&gt;</v>
      </c>
      <c r="D776" s="7"/>
      <c r="E776" s="7" t="str">
        <f ca="1">IFERROR(__xludf.DUMMYFUNCTION("IFERROR(REGEXEXTRACT($C776, E$4), ""&lt;&gt;"")"),"&lt;&gt;")</f>
        <v>&lt;&gt;</v>
      </c>
      <c r="F776" s="7" t="str">
        <f ca="1">IFERROR(__xludf.DUMMYFUNCTION("IFERROR(HEX2DEC(REGEXEXTRACT($C776, F$4)), ""&lt;&gt;"")"),"&lt;&gt;")</f>
        <v>&lt;&gt;</v>
      </c>
      <c r="G776" s="7" t="str">
        <f ca="1">IFERROR(__xludf.DUMMYFUNCTION("IFERROR(HEX2DEC(REGEXEXTRACT($C776, G$4)), ""&lt;&gt;"")"),"&lt;&gt;")</f>
        <v>&lt;&gt;</v>
      </c>
      <c r="H776" s="7"/>
      <c r="I776" s="7" t="str">
        <f ca="1">IFERROR(__xludf.DUMMYFUNCTION("IFERROR(TEXT((REGEXEXTRACT($C776, I$4)),""00""), ""&lt;&gt;"")"),"&lt;&gt;")</f>
        <v>&lt;&gt;</v>
      </c>
      <c r="J776" s="7" t="str">
        <f ca="1">IFERROR(__xludf.DUMMYFUNCTION("IFERROR(TEXT((REGEXEXTRACT($C776, J$4)),""00""), ""&lt;&gt;"")"),"&lt;&gt;")</f>
        <v>&lt;&gt;</v>
      </c>
      <c r="K776" s="7" t="str">
        <f ca="1">IFERROR(__xludf.DUMMYFUNCTION("IFERROR(TEXT((REGEXEXTRACT($C776, K$4)),""00""), ""&lt;&gt;"")"),"&lt;&gt;")</f>
        <v>&lt;&gt;</v>
      </c>
      <c r="L776" s="7" t="str">
        <f ca="1">IFERROR(__xludf.DUMMYFUNCTION("IFERROR(TEXT((REGEXEXTRACT($C776, L$4)),""00""), ""&lt;&gt;"")"),"&lt;&gt;")</f>
        <v>&lt;&gt;</v>
      </c>
      <c r="M776" s="7" t="str">
        <f ca="1">IFERROR(__xludf.DUMMYFUNCTION("IFERROR(TEXT((REGEXEXTRACT($C776, M$4)),""00""), ""&lt;&gt;"")"),"&lt;&gt;")</f>
        <v>&lt;&gt;</v>
      </c>
      <c r="N776" s="7" t="str">
        <f ca="1">IFERROR(__xludf.DUMMYFUNCTION("IFERROR(TEXT((REGEXEXTRACT($C776, N$4)),""00""), ""&lt;&gt;"")"),"&lt;&gt;")</f>
        <v>&lt;&gt;</v>
      </c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x14ac:dyDescent="0.2">
      <c r="A777" s="7"/>
      <c r="B777" s="8" t="str">
        <f ca="1">IFERROR(__xludf.DUMMYFUNCTION("IFERROR(REGEXEXTRACT($A777, B$4), ""&lt;&gt;"")"),"&lt;&gt;")</f>
        <v>&lt;&gt;</v>
      </c>
      <c r="C777" s="7" t="str">
        <f ca="1">IFERROR(__xludf.DUMMYFUNCTION("IFERROR(REGEXEXTRACT($A777, C$4), ""&lt;&gt;"")"),"&lt;&gt;")</f>
        <v>&lt;&gt;</v>
      </c>
      <c r="D777" s="7"/>
      <c r="E777" s="7" t="str">
        <f ca="1">IFERROR(__xludf.DUMMYFUNCTION("IFERROR(REGEXEXTRACT($C777, E$4), ""&lt;&gt;"")"),"&lt;&gt;")</f>
        <v>&lt;&gt;</v>
      </c>
      <c r="F777" s="7" t="str">
        <f ca="1">IFERROR(__xludf.DUMMYFUNCTION("IFERROR(HEX2DEC(REGEXEXTRACT($C777, F$4)), ""&lt;&gt;"")"),"&lt;&gt;")</f>
        <v>&lt;&gt;</v>
      </c>
      <c r="G777" s="7" t="str">
        <f ca="1">IFERROR(__xludf.DUMMYFUNCTION("IFERROR(HEX2DEC(REGEXEXTRACT($C777, G$4)), ""&lt;&gt;"")"),"&lt;&gt;")</f>
        <v>&lt;&gt;</v>
      </c>
      <c r="H777" s="7"/>
      <c r="I777" s="7" t="str">
        <f ca="1">IFERROR(__xludf.DUMMYFUNCTION("IFERROR(TEXT((REGEXEXTRACT($C777, I$4)),""00""), ""&lt;&gt;"")"),"&lt;&gt;")</f>
        <v>&lt;&gt;</v>
      </c>
      <c r="J777" s="7" t="str">
        <f ca="1">IFERROR(__xludf.DUMMYFUNCTION("IFERROR(TEXT((REGEXEXTRACT($C777, J$4)),""00""), ""&lt;&gt;"")"),"&lt;&gt;")</f>
        <v>&lt;&gt;</v>
      </c>
      <c r="K777" s="7" t="str">
        <f ca="1">IFERROR(__xludf.DUMMYFUNCTION("IFERROR(TEXT((REGEXEXTRACT($C777, K$4)),""00""), ""&lt;&gt;"")"),"&lt;&gt;")</f>
        <v>&lt;&gt;</v>
      </c>
      <c r="L777" s="7" t="str">
        <f ca="1">IFERROR(__xludf.DUMMYFUNCTION("IFERROR(TEXT((REGEXEXTRACT($C777, L$4)),""00""), ""&lt;&gt;"")"),"&lt;&gt;")</f>
        <v>&lt;&gt;</v>
      </c>
      <c r="M777" s="7" t="str">
        <f ca="1">IFERROR(__xludf.DUMMYFUNCTION("IFERROR(TEXT((REGEXEXTRACT($C777, M$4)),""00""), ""&lt;&gt;"")"),"&lt;&gt;")</f>
        <v>&lt;&gt;</v>
      </c>
      <c r="N777" s="7" t="str">
        <f ca="1">IFERROR(__xludf.DUMMYFUNCTION("IFERROR(TEXT((REGEXEXTRACT($C777, N$4)),""00""), ""&lt;&gt;"")"),"&lt;&gt;")</f>
        <v>&lt;&gt;</v>
      </c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x14ac:dyDescent="0.2">
      <c r="A778" s="7"/>
      <c r="B778" s="8" t="str">
        <f ca="1">IFERROR(__xludf.DUMMYFUNCTION("IFERROR(REGEXEXTRACT($A778, B$4), ""&lt;&gt;"")"),"&lt;&gt;")</f>
        <v>&lt;&gt;</v>
      </c>
      <c r="C778" s="7" t="str">
        <f ca="1">IFERROR(__xludf.DUMMYFUNCTION("IFERROR(REGEXEXTRACT($A778, C$4), ""&lt;&gt;"")"),"&lt;&gt;")</f>
        <v>&lt;&gt;</v>
      </c>
      <c r="D778" s="7"/>
      <c r="E778" s="7" t="str">
        <f ca="1">IFERROR(__xludf.DUMMYFUNCTION("IFERROR(REGEXEXTRACT($C778, E$4), ""&lt;&gt;"")"),"&lt;&gt;")</f>
        <v>&lt;&gt;</v>
      </c>
      <c r="F778" s="7" t="str">
        <f ca="1">IFERROR(__xludf.DUMMYFUNCTION("IFERROR(HEX2DEC(REGEXEXTRACT($C778, F$4)), ""&lt;&gt;"")"),"&lt;&gt;")</f>
        <v>&lt;&gt;</v>
      </c>
      <c r="G778" s="7" t="str">
        <f ca="1">IFERROR(__xludf.DUMMYFUNCTION("IFERROR(HEX2DEC(REGEXEXTRACT($C778, G$4)), ""&lt;&gt;"")"),"&lt;&gt;")</f>
        <v>&lt;&gt;</v>
      </c>
      <c r="H778" s="7"/>
      <c r="I778" s="7" t="str">
        <f ca="1">IFERROR(__xludf.DUMMYFUNCTION("IFERROR(TEXT((REGEXEXTRACT($C778, I$4)),""00""), ""&lt;&gt;"")"),"&lt;&gt;")</f>
        <v>&lt;&gt;</v>
      </c>
      <c r="J778" s="7" t="str">
        <f ca="1">IFERROR(__xludf.DUMMYFUNCTION("IFERROR(TEXT((REGEXEXTRACT($C778, J$4)),""00""), ""&lt;&gt;"")"),"&lt;&gt;")</f>
        <v>&lt;&gt;</v>
      </c>
      <c r="K778" s="7" t="str">
        <f ca="1">IFERROR(__xludf.DUMMYFUNCTION("IFERROR(TEXT((REGEXEXTRACT($C778, K$4)),""00""), ""&lt;&gt;"")"),"&lt;&gt;")</f>
        <v>&lt;&gt;</v>
      </c>
      <c r="L778" s="7" t="str">
        <f ca="1">IFERROR(__xludf.DUMMYFUNCTION("IFERROR(TEXT((REGEXEXTRACT($C778, L$4)),""00""), ""&lt;&gt;"")"),"&lt;&gt;")</f>
        <v>&lt;&gt;</v>
      </c>
      <c r="M778" s="7" t="str">
        <f ca="1">IFERROR(__xludf.DUMMYFUNCTION("IFERROR(TEXT((REGEXEXTRACT($C778, M$4)),""00""), ""&lt;&gt;"")"),"&lt;&gt;")</f>
        <v>&lt;&gt;</v>
      </c>
      <c r="N778" s="7" t="str">
        <f ca="1">IFERROR(__xludf.DUMMYFUNCTION("IFERROR(TEXT((REGEXEXTRACT($C778, N$4)),""00""), ""&lt;&gt;"")"),"&lt;&gt;")</f>
        <v>&lt;&gt;</v>
      </c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x14ac:dyDescent="0.2">
      <c r="A779" s="7"/>
      <c r="B779" s="8" t="str">
        <f ca="1">IFERROR(__xludf.DUMMYFUNCTION("IFERROR(REGEXEXTRACT($A779, B$4), ""&lt;&gt;"")"),"&lt;&gt;")</f>
        <v>&lt;&gt;</v>
      </c>
      <c r="C779" s="7" t="str">
        <f ca="1">IFERROR(__xludf.DUMMYFUNCTION("IFERROR(REGEXEXTRACT($A779, C$4), ""&lt;&gt;"")"),"&lt;&gt;")</f>
        <v>&lt;&gt;</v>
      </c>
      <c r="D779" s="7"/>
      <c r="E779" s="7" t="str">
        <f ca="1">IFERROR(__xludf.DUMMYFUNCTION("IFERROR(REGEXEXTRACT($C779, E$4), ""&lt;&gt;"")"),"&lt;&gt;")</f>
        <v>&lt;&gt;</v>
      </c>
      <c r="F779" s="7" t="str">
        <f ca="1">IFERROR(__xludf.DUMMYFUNCTION("IFERROR(HEX2DEC(REGEXEXTRACT($C779, F$4)), ""&lt;&gt;"")"),"&lt;&gt;")</f>
        <v>&lt;&gt;</v>
      </c>
      <c r="G779" s="7" t="str">
        <f ca="1">IFERROR(__xludf.DUMMYFUNCTION("IFERROR(HEX2DEC(REGEXEXTRACT($C779, G$4)), ""&lt;&gt;"")"),"&lt;&gt;")</f>
        <v>&lt;&gt;</v>
      </c>
      <c r="H779" s="7"/>
      <c r="I779" s="7" t="str">
        <f ca="1">IFERROR(__xludf.DUMMYFUNCTION("IFERROR(TEXT((REGEXEXTRACT($C779, I$4)),""00""), ""&lt;&gt;"")"),"&lt;&gt;")</f>
        <v>&lt;&gt;</v>
      </c>
      <c r="J779" s="7" t="str">
        <f ca="1">IFERROR(__xludf.DUMMYFUNCTION("IFERROR(TEXT((REGEXEXTRACT($C779, J$4)),""00""), ""&lt;&gt;"")"),"&lt;&gt;")</f>
        <v>&lt;&gt;</v>
      </c>
      <c r="K779" s="7" t="str">
        <f ca="1">IFERROR(__xludf.DUMMYFUNCTION("IFERROR(TEXT((REGEXEXTRACT($C779, K$4)),""00""), ""&lt;&gt;"")"),"&lt;&gt;")</f>
        <v>&lt;&gt;</v>
      </c>
      <c r="L779" s="7" t="str">
        <f ca="1">IFERROR(__xludf.DUMMYFUNCTION("IFERROR(TEXT((REGEXEXTRACT($C779, L$4)),""00""), ""&lt;&gt;"")"),"&lt;&gt;")</f>
        <v>&lt;&gt;</v>
      </c>
      <c r="M779" s="7" t="str">
        <f ca="1">IFERROR(__xludf.DUMMYFUNCTION("IFERROR(TEXT((REGEXEXTRACT($C779, M$4)),""00""), ""&lt;&gt;"")"),"&lt;&gt;")</f>
        <v>&lt;&gt;</v>
      </c>
      <c r="N779" s="7" t="str">
        <f ca="1">IFERROR(__xludf.DUMMYFUNCTION("IFERROR(TEXT((REGEXEXTRACT($C779, N$4)),""00""), ""&lt;&gt;"")"),"&lt;&gt;")</f>
        <v>&lt;&gt;</v>
      </c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x14ac:dyDescent="0.2">
      <c r="A780" s="7"/>
      <c r="B780" s="8" t="str">
        <f ca="1">IFERROR(__xludf.DUMMYFUNCTION("IFERROR(REGEXEXTRACT($A780, B$4), ""&lt;&gt;"")"),"&lt;&gt;")</f>
        <v>&lt;&gt;</v>
      </c>
      <c r="C780" s="7" t="str">
        <f ca="1">IFERROR(__xludf.DUMMYFUNCTION("IFERROR(REGEXEXTRACT($A780, C$4), ""&lt;&gt;"")"),"&lt;&gt;")</f>
        <v>&lt;&gt;</v>
      </c>
      <c r="D780" s="7"/>
      <c r="E780" s="7" t="str">
        <f ca="1">IFERROR(__xludf.DUMMYFUNCTION("IFERROR(REGEXEXTRACT($C780, E$4), ""&lt;&gt;"")"),"&lt;&gt;")</f>
        <v>&lt;&gt;</v>
      </c>
      <c r="F780" s="7" t="str">
        <f ca="1">IFERROR(__xludf.DUMMYFUNCTION("IFERROR(HEX2DEC(REGEXEXTRACT($C780, F$4)), ""&lt;&gt;"")"),"&lt;&gt;")</f>
        <v>&lt;&gt;</v>
      </c>
      <c r="G780" s="7" t="str">
        <f ca="1">IFERROR(__xludf.DUMMYFUNCTION("IFERROR(HEX2DEC(REGEXEXTRACT($C780, G$4)), ""&lt;&gt;"")"),"&lt;&gt;")</f>
        <v>&lt;&gt;</v>
      </c>
      <c r="H780" s="7"/>
      <c r="I780" s="7" t="str">
        <f ca="1">IFERROR(__xludf.DUMMYFUNCTION("IFERROR(TEXT((REGEXEXTRACT($C780, I$4)),""00""), ""&lt;&gt;"")"),"&lt;&gt;")</f>
        <v>&lt;&gt;</v>
      </c>
      <c r="J780" s="7" t="str">
        <f ca="1">IFERROR(__xludf.DUMMYFUNCTION("IFERROR(TEXT((REGEXEXTRACT($C780, J$4)),""00""), ""&lt;&gt;"")"),"&lt;&gt;")</f>
        <v>&lt;&gt;</v>
      </c>
      <c r="K780" s="7" t="str">
        <f ca="1">IFERROR(__xludf.DUMMYFUNCTION("IFERROR(TEXT((REGEXEXTRACT($C780, K$4)),""00""), ""&lt;&gt;"")"),"&lt;&gt;")</f>
        <v>&lt;&gt;</v>
      </c>
      <c r="L780" s="7" t="str">
        <f ca="1">IFERROR(__xludf.DUMMYFUNCTION("IFERROR(TEXT((REGEXEXTRACT($C780, L$4)),""00""), ""&lt;&gt;"")"),"&lt;&gt;")</f>
        <v>&lt;&gt;</v>
      </c>
      <c r="M780" s="7" t="str">
        <f ca="1">IFERROR(__xludf.DUMMYFUNCTION("IFERROR(TEXT((REGEXEXTRACT($C780, M$4)),""00""), ""&lt;&gt;"")"),"&lt;&gt;")</f>
        <v>&lt;&gt;</v>
      </c>
      <c r="N780" s="7" t="str">
        <f ca="1">IFERROR(__xludf.DUMMYFUNCTION("IFERROR(TEXT((REGEXEXTRACT($C780, N$4)),""00""), ""&lt;&gt;"")"),"&lt;&gt;")</f>
        <v>&lt;&gt;</v>
      </c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x14ac:dyDescent="0.2">
      <c r="A781" s="7"/>
      <c r="B781" s="8" t="str">
        <f ca="1">IFERROR(__xludf.DUMMYFUNCTION("IFERROR(REGEXEXTRACT($A781, B$4), ""&lt;&gt;"")"),"&lt;&gt;")</f>
        <v>&lt;&gt;</v>
      </c>
      <c r="C781" s="7" t="str">
        <f ca="1">IFERROR(__xludf.DUMMYFUNCTION("IFERROR(REGEXEXTRACT($A781, C$4), ""&lt;&gt;"")"),"&lt;&gt;")</f>
        <v>&lt;&gt;</v>
      </c>
      <c r="D781" s="7"/>
      <c r="E781" s="7" t="str">
        <f ca="1">IFERROR(__xludf.DUMMYFUNCTION("IFERROR(REGEXEXTRACT($C781, E$4), ""&lt;&gt;"")"),"&lt;&gt;")</f>
        <v>&lt;&gt;</v>
      </c>
      <c r="F781" s="7" t="str">
        <f ca="1">IFERROR(__xludf.DUMMYFUNCTION("IFERROR(HEX2DEC(REGEXEXTRACT($C781, F$4)), ""&lt;&gt;"")"),"&lt;&gt;")</f>
        <v>&lt;&gt;</v>
      </c>
      <c r="G781" s="7" t="str">
        <f ca="1">IFERROR(__xludf.DUMMYFUNCTION("IFERROR(HEX2DEC(REGEXEXTRACT($C781, G$4)), ""&lt;&gt;"")"),"&lt;&gt;")</f>
        <v>&lt;&gt;</v>
      </c>
      <c r="H781" s="7"/>
      <c r="I781" s="7" t="str">
        <f ca="1">IFERROR(__xludf.DUMMYFUNCTION("IFERROR(TEXT((REGEXEXTRACT($C781, I$4)),""00""), ""&lt;&gt;"")"),"&lt;&gt;")</f>
        <v>&lt;&gt;</v>
      </c>
      <c r="J781" s="7" t="str">
        <f ca="1">IFERROR(__xludf.DUMMYFUNCTION("IFERROR(TEXT((REGEXEXTRACT($C781, J$4)),""00""), ""&lt;&gt;"")"),"&lt;&gt;")</f>
        <v>&lt;&gt;</v>
      </c>
      <c r="K781" s="7" t="str">
        <f ca="1">IFERROR(__xludf.DUMMYFUNCTION("IFERROR(TEXT((REGEXEXTRACT($C781, K$4)),""00""), ""&lt;&gt;"")"),"&lt;&gt;")</f>
        <v>&lt;&gt;</v>
      </c>
      <c r="L781" s="7" t="str">
        <f ca="1">IFERROR(__xludf.DUMMYFUNCTION("IFERROR(TEXT((REGEXEXTRACT($C781, L$4)),""00""), ""&lt;&gt;"")"),"&lt;&gt;")</f>
        <v>&lt;&gt;</v>
      </c>
      <c r="M781" s="7" t="str">
        <f ca="1">IFERROR(__xludf.DUMMYFUNCTION("IFERROR(TEXT((REGEXEXTRACT($C781, M$4)),""00""), ""&lt;&gt;"")"),"&lt;&gt;")</f>
        <v>&lt;&gt;</v>
      </c>
      <c r="N781" s="7" t="str">
        <f ca="1">IFERROR(__xludf.DUMMYFUNCTION("IFERROR(TEXT((REGEXEXTRACT($C781, N$4)),""00""), ""&lt;&gt;"")"),"&lt;&gt;")</f>
        <v>&lt;&gt;</v>
      </c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x14ac:dyDescent="0.2">
      <c r="A782" s="7"/>
      <c r="B782" s="8" t="str">
        <f ca="1">IFERROR(__xludf.DUMMYFUNCTION("IFERROR(REGEXEXTRACT($A782, B$4), ""&lt;&gt;"")"),"&lt;&gt;")</f>
        <v>&lt;&gt;</v>
      </c>
      <c r="C782" s="7" t="str">
        <f ca="1">IFERROR(__xludf.DUMMYFUNCTION("IFERROR(REGEXEXTRACT($A782, C$4), ""&lt;&gt;"")"),"&lt;&gt;")</f>
        <v>&lt;&gt;</v>
      </c>
      <c r="D782" s="7"/>
      <c r="E782" s="7" t="str">
        <f ca="1">IFERROR(__xludf.DUMMYFUNCTION("IFERROR(REGEXEXTRACT($C782, E$4), ""&lt;&gt;"")"),"&lt;&gt;")</f>
        <v>&lt;&gt;</v>
      </c>
      <c r="F782" s="7" t="str">
        <f ca="1">IFERROR(__xludf.DUMMYFUNCTION("IFERROR(HEX2DEC(REGEXEXTRACT($C782, F$4)), ""&lt;&gt;"")"),"&lt;&gt;")</f>
        <v>&lt;&gt;</v>
      </c>
      <c r="G782" s="7" t="str">
        <f ca="1">IFERROR(__xludf.DUMMYFUNCTION("IFERROR(HEX2DEC(REGEXEXTRACT($C782, G$4)), ""&lt;&gt;"")"),"&lt;&gt;")</f>
        <v>&lt;&gt;</v>
      </c>
      <c r="H782" s="7"/>
      <c r="I782" s="7" t="str">
        <f ca="1">IFERROR(__xludf.DUMMYFUNCTION("IFERROR(TEXT((REGEXEXTRACT($C782, I$4)),""00""), ""&lt;&gt;"")"),"&lt;&gt;")</f>
        <v>&lt;&gt;</v>
      </c>
      <c r="J782" s="7" t="str">
        <f ca="1">IFERROR(__xludf.DUMMYFUNCTION("IFERROR(TEXT((REGEXEXTRACT($C782, J$4)),""00""), ""&lt;&gt;"")"),"&lt;&gt;")</f>
        <v>&lt;&gt;</v>
      </c>
      <c r="K782" s="7" t="str">
        <f ca="1">IFERROR(__xludf.DUMMYFUNCTION("IFERROR(TEXT((REGEXEXTRACT($C782, K$4)),""00""), ""&lt;&gt;"")"),"&lt;&gt;")</f>
        <v>&lt;&gt;</v>
      </c>
      <c r="L782" s="7" t="str">
        <f ca="1">IFERROR(__xludf.DUMMYFUNCTION("IFERROR(TEXT((REGEXEXTRACT($C782, L$4)),""00""), ""&lt;&gt;"")"),"&lt;&gt;")</f>
        <v>&lt;&gt;</v>
      </c>
      <c r="M782" s="7" t="str">
        <f ca="1">IFERROR(__xludf.DUMMYFUNCTION("IFERROR(TEXT((REGEXEXTRACT($C782, M$4)),""00""), ""&lt;&gt;"")"),"&lt;&gt;")</f>
        <v>&lt;&gt;</v>
      </c>
      <c r="N782" s="7" t="str">
        <f ca="1">IFERROR(__xludf.DUMMYFUNCTION("IFERROR(TEXT((REGEXEXTRACT($C782, N$4)),""00""), ""&lt;&gt;"")"),"&lt;&gt;")</f>
        <v>&lt;&gt;</v>
      </c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x14ac:dyDescent="0.2">
      <c r="A783" s="7"/>
      <c r="B783" s="8" t="str">
        <f ca="1">IFERROR(__xludf.DUMMYFUNCTION("IFERROR(REGEXEXTRACT($A783, B$4), ""&lt;&gt;"")"),"&lt;&gt;")</f>
        <v>&lt;&gt;</v>
      </c>
      <c r="C783" s="7" t="str">
        <f ca="1">IFERROR(__xludf.DUMMYFUNCTION("IFERROR(REGEXEXTRACT($A783, C$4), ""&lt;&gt;"")"),"&lt;&gt;")</f>
        <v>&lt;&gt;</v>
      </c>
      <c r="D783" s="7"/>
      <c r="E783" s="7" t="str">
        <f ca="1">IFERROR(__xludf.DUMMYFUNCTION("IFERROR(REGEXEXTRACT($C783, E$4), ""&lt;&gt;"")"),"&lt;&gt;")</f>
        <v>&lt;&gt;</v>
      </c>
      <c r="F783" s="7" t="str">
        <f ca="1">IFERROR(__xludf.DUMMYFUNCTION("IFERROR(HEX2DEC(REGEXEXTRACT($C783, F$4)), ""&lt;&gt;"")"),"&lt;&gt;")</f>
        <v>&lt;&gt;</v>
      </c>
      <c r="G783" s="7" t="str">
        <f ca="1">IFERROR(__xludf.DUMMYFUNCTION("IFERROR(HEX2DEC(REGEXEXTRACT($C783, G$4)), ""&lt;&gt;"")"),"&lt;&gt;")</f>
        <v>&lt;&gt;</v>
      </c>
      <c r="H783" s="7"/>
      <c r="I783" s="7" t="str">
        <f ca="1">IFERROR(__xludf.DUMMYFUNCTION("IFERROR(TEXT((REGEXEXTRACT($C783, I$4)),""00""), ""&lt;&gt;"")"),"&lt;&gt;")</f>
        <v>&lt;&gt;</v>
      </c>
      <c r="J783" s="7" t="str">
        <f ca="1">IFERROR(__xludf.DUMMYFUNCTION("IFERROR(TEXT((REGEXEXTRACT($C783, J$4)),""00""), ""&lt;&gt;"")"),"&lt;&gt;")</f>
        <v>&lt;&gt;</v>
      </c>
      <c r="K783" s="7" t="str">
        <f ca="1">IFERROR(__xludf.DUMMYFUNCTION("IFERROR(TEXT((REGEXEXTRACT($C783, K$4)),""00""), ""&lt;&gt;"")"),"&lt;&gt;")</f>
        <v>&lt;&gt;</v>
      </c>
      <c r="L783" s="7" t="str">
        <f ca="1">IFERROR(__xludf.DUMMYFUNCTION("IFERROR(TEXT((REGEXEXTRACT($C783, L$4)),""00""), ""&lt;&gt;"")"),"&lt;&gt;")</f>
        <v>&lt;&gt;</v>
      </c>
      <c r="M783" s="7" t="str">
        <f ca="1">IFERROR(__xludf.DUMMYFUNCTION("IFERROR(TEXT((REGEXEXTRACT($C783, M$4)),""00""), ""&lt;&gt;"")"),"&lt;&gt;")</f>
        <v>&lt;&gt;</v>
      </c>
      <c r="N783" s="7" t="str">
        <f ca="1">IFERROR(__xludf.DUMMYFUNCTION("IFERROR(TEXT((REGEXEXTRACT($C783, N$4)),""00""), ""&lt;&gt;"")"),"&lt;&gt;")</f>
        <v>&lt;&gt;</v>
      </c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x14ac:dyDescent="0.2">
      <c r="A784" s="7"/>
      <c r="B784" s="8" t="str">
        <f ca="1">IFERROR(__xludf.DUMMYFUNCTION("IFERROR(REGEXEXTRACT($A784, B$4), ""&lt;&gt;"")"),"&lt;&gt;")</f>
        <v>&lt;&gt;</v>
      </c>
      <c r="C784" s="7" t="str">
        <f ca="1">IFERROR(__xludf.DUMMYFUNCTION("IFERROR(REGEXEXTRACT($A784, C$4), ""&lt;&gt;"")"),"&lt;&gt;")</f>
        <v>&lt;&gt;</v>
      </c>
      <c r="D784" s="7"/>
      <c r="E784" s="7" t="str">
        <f ca="1">IFERROR(__xludf.DUMMYFUNCTION("IFERROR(REGEXEXTRACT($C784, E$4), ""&lt;&gt;"")"),"&lt;&gt;")</f>
        <v>&lt;&gt;</v>
      </c>
      <c r="F784" s="7" t="str">
        <f ca="1">IFERROR(__xludf.DUMMYFUNCTION("IFERROR(HEX2DEC(REGEXEXTRACT($C784, F$4)), ""&lt;&gt;"")"),"&lt;&gt;")</f>
        <v>&lt;&gt;</v>
      </c>
      <c r="G784" s="7" t="str">
        <f ca="1">IFERROR(__xludf.DUMMYFUNCTION("IFERROR(HEX2DEC(REGEXEXTRACT($C784, G$4)), ""&lt;&gt;"")"),"&lt;&gt;")</f>
        <v>&lt;&gt;</v>
      </c>
      <c r="H784" s="7"/>
      <c r="I784" s="7" t="str">
        <f ca="1">IFERROR(__xludf.DUMMYFUNCTION("IFERROR(TEXT((REGEXEXTRACT($C784, I$4)),""00""), ""&lt;&gt;"")"),"&lt;&gt;")</f>
        <v>&lt;&gt;</v>
      </c>
      <c r="J784" s="7" t="str">
        <f ca="1">IFERROR(__xludf.DUMMYFUNCTION("IFERROR(TEXT((REGEXEXTRACT($C784, J$4)),""00""), ""&lt;&gt;"")"),"&lt;&gt;")</f>
        <v>&lt;&gt;</v>
      </c>
      <c r="K784" s="7" t="str">
        <f ca="1">IFERROR(__xludf.DUMMYFUNCTION("IFERROR(TEXT((REGEXEXTRACT($C784, K$4)),""00""), ""&lt;&gt;"")"),"&lt;&gt;")</f>
        <v>&lt;&gt;</v>
      </c>
      <c r="L784" s="7" t="str">
        <f ca="1">IFERROR(__xludf.DUMMYFUNCTION("IFERROR(TEXT((REGEXEXTRACT($C784, L$4)),""00""), ""&lt;&gt;"")"),"&lt;&gt;")</f>
        <v>&lt;&gt;</v>
      </c>
      <c r="M784" s="7" t="str">
        <f ca="1">IFERROR(__xludf.DUMMYFUNCTION("IFERROR(TEXT((REGEXEXTRACT($C784, M$4)),""00""), ""&lt;&gt;"")"),"&lt;&gt;")</f>
        <v>&lt;&gt;</v>
      </c>
      <c r="N784" s="7" t="str">
        <f ca="1">IFERROR(__xludf.DUMMYFUNCTION("IFERROR(TEXT((REGEXEXTRACT($C784, N$4)),""00""), ""&lt;&gt;"")"),"&lt;&gt;")</f>
        <v>&lt;&gt;</v>
      </c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x14ac:dyDescent="0.2">
      <c r="A785" s="7"/>
      <c r="B785" s="8" t="str">
        <f ca="1">IFERROR(__xludf.DUMMYFUNCTION("IFERROR(REGEXEXTRACT($A785, B$4), ""&lt;&gt;"")"),"&lt;&gt;")</f>
        <v>&lt;&gt;</v>
      </c>
      <c r="C785" s="7" t="str">
        <f ca="1">IFERROR(__xludf.DUMMYFUNCTION("IFERROR(REGEXEXTRACT($A785, C$4), ""&lt;&gt;"")"),"&lt;&gt;")</f>
        <v>&lt;&gt;</v>
      </c>
      <c r="D785" s="7"/>
      <c r="E785" s="7" t="str">
        <f ca="1">IFERROR(__xludf.DUMMYFUNCTION("IFERROR(REGEXEXTRACT($C785, E$4), ""&lt;&gt;"")"),"&lt;&gt;")</f>
        <v>&lt;&gt;</v>
      </c>
      <c r="F785" s="7" t="str">
        <f ca="1">IFERROR(__xludf.DUMMYFUNCTION("IFERROR(HEX2DEC(REGEXEXTRACT($C785, F$4)), ""&lt;&gt;"")"),"&lt;&gt;")</f>
        <v>&lt;&gt;</v>
      </c>
      <c r="G785" s="7" t="str">
        <f ca="1">IFERROR(__xludf.DUMMYFUNCTION("IFERROR(HEX2DEC(REGEXEXTRACT($C785, G$4)), ""&lt;&gt;"")"),"&lt;&gt;")</f>
        <v>&lt;&gt;</v>
      </c>
      <c r="H785" s="7"/>
      <c r="I785" s="7" t="str">
        <f ca="1">IFERROR(__xludf.DUMMYFUNCTION("IFERROR(TEXT((REGEXEXTRACT($C785, I$4)),""00""), ""&lt;&gt;"")"),"&lt;&gt;")</f>
        <v>&lt;&gt;</v>
      </c>
      <c r="J785" s="7" t="str">
        <f ca="1">IFERROR(__xludf.DUMMYFUNCTION("IFERROR(TEXT((REGEXEXTRACT($C785, J$4)),""00""), ""&lt;&gt;"")"),"&lt;&gt;")</f>
        <v>&lt;&gt;</v>
      </c>
      <c r="K785" s="7" t="str">
        <f ca="1">IFERROR(__xludf.DUMMYFUNCTION("IFERROR(TEXT((REGEXEXTRACT($C785, K$4)),""00""), ""&lt;&gt;"")"),"&lt;&gt;")</f>
        <v>&lt;&gt;</v>
      </c>
      <c r="L785" s="7" t="str">
        <f ca="1">IFERROR(__xludf.DUMMYFUNCTION("IFERROR(TEXT((REGEXEXTRACT($C785, L$4)),""00""), ""&lt;&gt;"")"),"&lt;&gt;")</f>
        <v>&lt;&gt;</v>
      </c>
      <c r="M785" s="7" t="str">
        <f ca="1">IFERROR(__xludf.DUMMYFUNCTION("IFERROR(TEXT((REGEXEXTRACT($C785, M$4)),""00""), ""&lt;&gt;"")"),"&lt;&gt;")</f>
        <v>&lt;&gt;</v>
      </c>
      <c r="N785" s="7" t="str">
        <f ca="1">IFERROR(__xludf.DUMMYFUNCTION("IFERROR(TEXT((REGEXEXTRACT($C785, N$4)),""00""), ""&lt;&gt;"")"),"&lt;&gt;")</f>
        <v>&lt;&gt;</v>
      </c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x14ac:dyDescent="0.2">
      <c r="A786" s="7"/>
      <c r="B786" s="8" t="str">
        <f ca="1">IFERROR(__xludf.DUMMYFUNCTION("IFERROR(REGEXEXTRACT($A786, B$4), ""&lt;&gt;"")"),"&lt;&gt;")</f>
        <v>&lt;&gt;</v>
      </c>
      <c r="C786" s="7" t="str">
        <f ca="1">IFERROR(__xludf.DUMMYFUNCTION("IFERROR(REGEXEXTRACT($A786, C$4), ""&lt;&gt;"")"),"&lt;&gt;")</f>
        <v>&lt;&gt;</v>
      </c>
      <c r="D786" s="7"/>
      <c r="E786" s="7" t="str">
        <f ca="1">IFERROR(__xludf.DUMMYFUNCTION("IFERROR(REGEXEXTRACT($C786, E$4), ""&lt;&gt;"")"),"&lt;&gt;")</f>
        <v>&lt;&gt;</v>
      </c>
      <c r="F786" s="7" t="str">
        <f ca="1">IFERROR(__xludf.DUMMYFUNCTION("IFERROR(HEX2DEC(REGEXEXTRACT($C786, F$4)), ""&lt;&gt;"")"),"&lt;&gt;")</f>
        <v>&lt;&gt;</v>
      </c>
      <c r="G786" s="7" t="str">
        <f ca="1">IFERROR(__xludf.DUMMYFUNCTION("IFERROR(HEX2DEC(REGEXEXTRACT($C786, G$4)), ""&lt;&gt;"")"),"&lt;&gt;")</f>
        <v>&lt;&gt;</v>
      </c>
      <c r="H786" s="7"/>
      <c r="I786" s="7" t="str">
        <f ca="1">IFERROR(__xludf.DUMMYFUNCTION("IFERROR(TEXT((REGEXEXTRACT($C786, I$4)),""00""), ""&lt;&gt;"")"),"&lt;&gt;")</f>
        <v>&lt;&gt;</v>
      </c>
      <c r="J786" s="7" t="str">
        <f ca="1">IFERROR(__xludf.DUMMYFUNCTION("IFERROR(TEXT((REGEXEXTRACT($C786, J$4)),""00""), ""&lt;&gt;"")"),"&lt;&gt;")</f>
        <v>&lt;&gt;</v>
      </c>
      <c r="K786" s="7" t="str">
        <f ca="1">IFERROR(__xludf.DUMMYFUNCTION("IFERROR(TEXT((REGEXEXTRACT($C786, K$4)),""00""), ""&lt;&gt;"")"),"&lt;&gt;")</f>
        <v>&lt;&gt;</v>
      </c>
      <c r="L786" s="7" t="str">
        <f ca="1">IFERROR(__xludf.DUMMYFUNCTION("IFERROR(TEXT((REGEXEXTRACT($C786, L$4)),""00""), ""&lt;&gt;"")"),"&lt;&gt;")</f>
        <v>&lt;&gt;</v>
      </c>
      <c r="M786" s="7" t="str">
        <f ca="1">IFERROR(__xludf.DUMMYFUNCTION("IFERROR(TEXT((REGEXEXTRACT($C786, M$4)),""00""), ""&lt;&gt;"")"),"&lt;&gt;")</f>
        <v>&lt;&gt;</v>
      </c>
      <c r="N786" s="7" t="str">
        <f ca="1">IFERROR(__xludf.DUMMYFUNCTION("IFERROR(TEXT((REGEXEXTRACT($C786, N$4)),""00""), ""&lt;&gt;"")"),"&lt;&gt;")</f>
        <v>&lt;&gt;</v>
      </c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x14ac:dyDescent="0.2">
      <c r="A787" s="7"/>
      <c r="B787" s="8" t="str">
        <f ca="1">IFERROR(__xludf.DUMMYFUNCTION("IFERROR(REGEXEXTRACT($A787, B$4), ""&lt;&gt;"")"),"&lt;&gt;")</f>
        <v>&lt;&gt;</v>
      </c>
      <c r="C787" s="7" t="str">
        <f ca="1">IFERROR(__xludf.DUMMYFUNCTION("IFERROR(REGEXEXTRACT($A787, C$4), ""&lt;&gt;"")"),"&lt;&gt;")</f>
        <v>&lt;&gt;</v>
      </c>
      <c r="D787" s="7"/>
      <c r="E787" s="7" t="str">
        <f ca="1">IFERROR(__xludf.DUMMYFUNCTION("IFERROR(REGEXEXTRACT($C787, E$4), ""&lt;&gt;"")"),"&lt;&gt;")</f>
        <v>&lt;&gt;</v>
      </c>
      <c r="F787" s="7" t="str">
        <f ca="1">IFERROR(__xludf.DUMMYFUNCTION("IFERROR(HEX2DEC(REGEXEXTRACT($C787, F$4)), ""&lt;&gt;"")"),"&lt;&gt;")</f>
        <v>&lt;&gt;</v>
      </c>
      <c r="G787" s="7" t="str">
        <f ca="1">IFERROR(__xludf.DUMMYFUNCTION("IFERROR(HEX2DEC(REGEXEXTRACT($C787, G$4)), ""&lt;&gt;"")"),"&lt;&gt;")</f>
        <v>&lt;&gt;</v>
      </c>
      <c r="H787" s="7"/>
      <c r="I787" s="7" t="str">
        <f ca="1">IFERROR(__xludf.DUMMYFUNCTION("IFERROR(TEXT((REGEXEXTRACT($C787, I$4)),""00""), ""&lt;&gt;"")"),"&lt;&gt;")</f>
        <v>&lt;&gt;</v>
      </c>
      <c r="J787" s="7" t="str">
        <f ca="1">IFERROR(__xludf.DUMMYFUNCTION("IFERROR(TEXT((REGEXEXTRACT($C787, J$4)),""00""), ""&lt;&gt;"")"),"&lt;&gt;")</f>
        <v>&lt;&gt;</v>
      </c>
      <c r="K787" s="7" t="str">
        <f ca="1">IFERROR(__xludf.DUMMYFUNCTION("IFERROR(TEXT((REGEXEXTRACT($C787, K$4)),""00""), ""&lt;&gt;"")"),"&lt;&gt;")</f>
        <v>&lt;&gt;</v>
      </c>
      <c r="L787" s="7" t="str">
        <f ca="1">IFERROR(__xludf.DUMMYFUNCTION("IFERROR(TEXT((REGEXEXTRACT($C787, L$4)),""00""), ""&lt;&gt;"")"),"&lt;&gt;")</f>
        <v>&lt;&gt;</v>
      </c>
      <c r="M787" s="7" t="str">
        <f ca="1">IFERROR(__xludf.DUMMYFUNCTION("IFERROR(TEXT((REGEXEXTRACT($C787, M$4)),""00""), ""&lt;&gt;"")"),"&lt;&gt;")</f>
        <v>&lt;&gt;</v>
      </c>
      <c r="N787" s="7" t="str">
        <f ca="1">IFERROR(__xludf.DUMMYFUNCTION("IFERROR(TEXT((REGEXEXTRACT($C787, N$4)),""00""), ""&lt;&gt;"")"),"&lt;&gt;")</f>
        <v>&lt;&gt;</v>
      </c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x14ac:dyDescent="0.2">
      <c r="A788" s="7"/>
      <c r="B788" s="8" t="str">
        <f ca="1">IFERROR(__xludf.DUMMYFUNCTION("IFERROR(REGEXEXTRACT($A788, B$4), ""&lt;&gt;"")"),"&lt;&gt;")</f>
        <v>&lt;&gt;</v>
      </c>
      <c r="C788" s="7" t="str">
        <f ca="1">IFERROR(__xludf.DUMMYFUNCTION("IFERROR(REGEXEXTRACT($A788, C$4), ""&lt;&gt;"")"),"&lt;&gt;")</f>
        <v>&lt;&gt;</v>
      </c>
      <c r="D788" s="7"/>
      <c r="E788" s="7" t="str">
        <f ca="1">IFERROR(__xludf.DUMMYFUNCTION("IFERROR(REGEXEXTRACT($C788, E$4), ""&lt;&gt;"")"),"&lt;&gt;")</f>
        <v>&lt;&gt;</v>
      </c>
      <c r="F788" s="7" t="str">
        <f ca="1">IFERROR(__xludf.DUMMYFUNCTION("IFERROR(HEX2DEC(REGEXEXTRACT($C788, F$4)), ""&lt;&gt;"")"),"&lt;&gt;")</f>
        <v>&lt;&gt;</v>
      </c>
      <c r="G788" s="7" t="str">
        <f ca="1">IFERROR(__xludf.DUMMYFUNCTION("IFERROR(HEX2DEC(REGEXEXTRACT($C788, G$4)), ""&lt;&gt;"")"),"&lt;&gt;")</f>
        <v>&lt;&gt;</v>
      </c>
      <c r="H788" s="7"/>
      <c r="I788" s="7" t="str">
        <f ca="1">IFERROR(__xludf.DUMMYFUNCTION("IFERROR(TEXT((REGEXEXTRACT($C788, I$4)),""00""), ""&lt;&gt;"")"),"&lt;&gt;")</f>
        <v>&lt;&gt;</v>
      </c>
      <c r="J788" s="7" t="str">
        <f ca="1">IFERROR(__xludf.DUMMYFUNCTION("IFERROR(TEXT((REGEXEXTRACT($C788, J$4)),""00""), ""&lt;&gt;"")"),"&lt;&gt;")</f>
        <v>&lt;&gt;</v>
      </c>
      <c r="K788" s="7" t="str">
        <f ca="1">IFERROR(__xludf.DUMMYFUNCTION("IFERROR(TEXT((REGEXEXTRACT($C788, K$4)),""00""), ""&lt;&gt;"")"),"&lt;&gt;")</f>
        <v>&lt;&gt;</v>
      </c>
      <c r="L788" s="7" t="str">
        <f ca="1">IFERROR(__xludf.DUMMYFUNCTION("IFERROR(TEXT((REGEXEXTRACT($C788, L$4)),""00""), ""&lt;&gt;"")"),"&lt;&gt;")</f>
        <v>&lt;&gt;</v>
      </c>
      <c r="M788" s="7" t="str">
        <f ca="1">IFERROR(__xludf.DUMMYFUNCTION("IFERROR(TEXT((REGEXEXTRACT($C788, M$4)),""00""), ""&lt;&gt;"")"),"&lt;&gt;")</f>
        <v>&lt;&gt;</v>
      </c>
      <c r="N788" s="7" t="str">
        <f ca="1">IFERROR(__xludf.DUMMYFUNCTION("IFERROR(TEXT((REGEXEXTRACT($C788, N$4)),""00""), ""&lt;&gt;"")"),"&lt;&gt;")</f>
        <v>&lt;&gt;</v>
      </c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x14ac:dyDescent="0.2">
      <c r="A789" s="7"/>
      <c r="B789" s="8" t="str">
        <f ca="1">IFERROR(__xludf.DUMMYFUNCTION("IFERROR(REGEXEXTRACT($A789, B$4), ""&lt;&gt;"")"),"&lt;&gt;")</f>
        <v>&lt;&gt;</v>
      </c>
      <c r="C789" s="7" t="str">
        <f ca="1">IFERROR(__xludf.DUMMYFUNCTION("IFERROR(REGEXEXTRACT($A789, C$4), ""&lt;&gt;"")"),"&lt;&gt;")</f>
        <v>&lt;&gt;</v>
      </c>
      <c r="D789" s="7"/>
      <c r="E789" s="7" t="str">
        <f ca="1">IFERROR(__xludf.DUMMYFUNCTION("IFERROR(REGEXEXTRACT($C789, E$4), ""&lt;&gt;"")"),"&lt;&gt;")</f>
        <v>&lt;&gt;</v>
      </c>
      <c r="F789" s="7" t="str">
        <f ca="1">IFERROR(__xludf.DUMMYFUNCTION("IFERROR(HEX2DEC(REGEXEXTRACT($C789, F$4)), ""&lt;&gt;"")"),"&lt;&gt;")</f>
        <v>&lt;&gt;</v>
      </c>
      <c r="G789" s="7" t="str">
        <f ca="1">IFERROR(__xludf.DUMMYFUNCTION("IFERROR(HEX2DEC(REGEXEXTRACT($C789, G$4)), ""&lt;&gt;"")"),"&lt;&gt;")</f>
        <v>&lt;&gt;</v>
      </c>
      <c r="H789" s="7"/>
      <c r="I789" s="7" t="str">
        <f ca="1">IFERROR(__xludf.DUMMYFUNCTION("IFERROR(TEXT((REGEXEXTRACT($C789, I$4)),""00""), ""&lt;&gt;"")"),"&lt;&gt;")</f>
        <v>&lt;&gt;</v>
      </c>
      <c r="J789" s="7" t="str">
        <f ca="1">IFERROR(__xludf.DUMMYFUNCTION("IFERROR(TEXT((REGEXEXTRACT($C789, J$4)),""00""), ""&lt;&gt;"")"),"&lt;&gt;")</f>
        <v>&lt;&gt;</v>
      </c>
      <c r="K789" s="7" t="str">
        <f ca="1">IFERROR(__xludf.DUMMYFUNCTION("IFERROR(TEXT((REGEXEXTRACT($C789, K$4)),""00""), ""&lt;&gt;"")"),"&lt;&gt;")</f>
        <v>&lt;&gt;</v>
      </c>
      <c r="L789" s="7" t="str">
        <f ca="1">IFERROR(__xludf.DUMMYFUNCTION("IFERROR(TEXT((REGEXEXTRACT($C789, L$4)),""00""), ""&lt;&gt;"")"),"&lt;&gt;")</f>
        <v>&lt;&gt;</v>
      </c>
      <c r="M789" s="7" t="str">
        <f ca="1">IFERROR(__xludf.DUMMYFUNCTION("IFERROR(TEXT((REGEXEXTRACT($C789, M$4)),""00""), ""&lt;&gt;"")"),"&lt;&gt;")</f>
        <v>&lt;&gt;</v>
      </c>
      <c r="N789" s="7" t="str">
        <f ca="1">IFERROR(__xludf.DUMMYFUNCTION("IFERROR(TEXT((REGEXEXTRACT($C789, N$4)),""00""), ""&lt;&gt;"")"),"&lt;&gt;")</f>
        <v>&lt;&gt;</v>
      </c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x14ac:dyDescent="0.2">
      <c r="A790" s="7"/>
      <c r="B790" s="8" t="str">
        <f ca="1">IFERROR(__xludf.DUMMYFUNCTION("IFERROR(REGEXEXTRACT($A790, B$4), ""&lt;&gt;"")"),"&lt;&gt;")</f>
        <v>&lt;&gt;</v>
      </c>
      <c r="C790" s="7" t="str">
        <f ca="1">IFERROR(__xludf.DUMMYFUNCTION("IFERROR(REGEXEXTRACT($A790, C$4), ""&lt;&gt;"")"),"&lt;&gt;")</f>
        <v>&lt;&gt;</v>
      </c>
      <c r="D790" s="7"/>
      <c r="E790" s="7" t="str">
        <f ca="1">IFERROR(__xludf.DUMMYFUNCTION("IFERROR(REGEXEXTRACT($C790, E$4), ""&lt;&gt;"")"),"&lt;&gt;")</f>
        <v>&lt;&gt;</v>
      </c>
      <c r="F790" s="7" t="str">
        <f ca="1">IFERROR(__xludf.DUMMYFUNCTION("IFERROR(HEX2DEC(REGEXEXTRACT($C790, F$4)), ""&lt;&gt;"")"),"&lt;&gt;")</f>
        <v>&lt;&gt;</v>
      </c>
      <c r="G790" s="7" t="str">
        <f ca="1">IFERROR(__xludf.DUMMYFUNCTION("IFERROR(HEX2DEC(REGEXEXTRACT($C790, G$4)), ""&lt;&gt;"")"),"&lt;&gt;")</f>
        <v>&lt;&gt;</v>
      </c>
      <c r="H790" s="7"/>
      <c r="I790" s="7" t="str">
        <f ca="1">IFERROR(__xludf.DUMMYFUNCTION("IFERROR(TEXT((REGEXEXTRACT($C790, I$4)),""00""), ""&lt;&gt;"")"),"&lt;&gt;")</f>
        <v>&lt;&gt;</v>
      </c>
      <c r="J790" s="7" t="str">
        <f ca="1">IFERROR(__xludf.DUMMYFUNCTION("IFERROR(TEXT((REGEXEXTRACT($C790, J$4)),""00""), ""&lt;&gt;"")"),"&lt;&gt;")</f>
        <v>&lt;&gt;</v>
      </c>
      <c r="K790" s="7" t="str">
        <f ca="1">IFERROR(__xludf.DUMMYFUNCTION("IFERROR(TEXT((REGEXEXTRACT($C790, K$4)),""00""), ""&lt;&gt;"")"),"&lt;&gt;")</f>
        <v>&lt;&gt;</v>
      </c>
      <c r="L790" s="7" t="str">
        <f ca="1">IFERROR(__xludf.DUMMYFUNCTION("IFERROR(TEXT((REGEXEXTRACT($C790, L$4)),""00""), ""&lt;&gt;"")"),"&lt;&gt;")</f>
        <v>&lt;&gt;</v>
      </c>
      <c r="M790" s="7" t="str">
        <f ca="1">IFERROR(__xludf.DUMMYFUNCTION("IFERROR(TEXT((REGEXEXTRACT($C790, M$4)),""00""), ""&lt;&gt;"")"),"&lt;&gt;")</f>
        <v>&lt;&gt;</v>
      </c>
      <c r="N790" s="7" t="str">
        <f ca="1">IFERROR(__xludf.DUMMYFUNCTION("IFERROR(TEXT((REGEXEXTRACT($C790, N$4)),""00""), ""&lt;&gt;"")"),"&lt;&gt;")</f>
        <v>&lt;&gt;</v>
      </c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x14ac:dyDescent="0.2">
      <c r="A791" s="7"/>
      <c r="B791" s="8" t="str">
        <f ca="1">IFERROR(__xludf.DUMMYFUNCTION("IFERROR(REGEXEXTRACT($A791, B$4), ""&lt;&gt;"")"),"&lt;&gt;")</f>
        <v>&lt;&gt;</v>
      </c>
      <c r="C791" s="7" t="str">
        <f ca="1">IFERROR(__xludf.DUMMYFUNCTION("IFERROR(REGEXEXTRACT($A791, C$4), ""&lt;&gt;"")"),"&lt;&gt;")</f>
        <v>&lt;&gt;</v>
      </c>
      <c r="D791" s="7"/>
      <c r="E791" s="7" t="str">
        <f ca="1">IFERROR(__xludf.DUMMYFUNCTION("IFERROR(REGEXEXTRACT($C791, E$4), ""&lt;&gt;"")"),"&lt;&gt;")</f>
        <v>&lt;&gt;</v>
      </c>
      <c r="F791" s="7" t="str">
        <f ca="1">IFERROR(__xludf.DUMMYFUNCTION("IFERROR(HEX2DEC(REGEXEXTRACT($C791, F$4)), ""&lt;&gt;"")"),"&lt;&gt;")</f>
        <v>&lt;&gt;</v>
      </c>
      <c r="G791" s="7" t="str">
        <f ca="1">IFERROR(__xludf.DUMMYFUNCTION("IFERROR(HEX2DEC(REGEXEXTRACT($C791, G$4)), ""&lt;&gt;"")"),"&lt;&gt;")</f>
        <v>&lt;&gt;</v>
      </c>
      <c r="H791" s="7"/>
      <c r="I791" s="7" t="str">
        <f ca="1">IFERROR(__xludf.DUMMYFUNCTION("IFERROR(TEXT((REGEXEXTRACT($C791, I$4)),""00""), ""&lt;&gt;"")"),"&lt;&gt;")</f>
        <v>&lt;&gt;</v>
      </c>
      <c r="J791" s="7" t="str">
        <f ca="1">IFERROR(__xludf.DUMMYFUNCTION("IFERROR(TEXT((REGEXEXTRACT($C791, J$4)),""00""), ""&lt;&gt;"")"),"&lt;&gt;")</f>
        <v>&lt;&gt;</v>
      </c>
      <c r="K791" s="7" t="str">
        <f ca="1">IFERROR(__xludf.DUMMYFUNCTION("IFERROR(TEXT((REGEXEXTRACT($C791, K$4)),""00""), ""&lt;&gt;"")"),"&lt;&gt;")</f>
        <v>&lt;&gt;</v>
      </c>
      <c r="L791" s="7" t="str">
        <f ca="1">IFERROR(__xludf.DUMMYFUNCTION("IFERROR(TEXT((REGEXEXTRACT($C791, L$4)),""00""), ""&lt;&gt;"")"),"&lt;&gt;")</f>
        <v>&lt;&gt;</v>
      </c>
      <c r="M791" s="7" t="str">
        <f ca="1">IFERROR(__xludf.DUMMYFUNCTION("IFERROR(TEXT((REGEXEXTRACT($C791, M$4)),""00""), ""&lt;&gt;"")"),"&lt;&gt;")</f>
        <v>&lt;&gt;</v>
      </c>
      <c r="N791" s="7" t="str">
        <f ca="1">IFERROR(__xludf.DUMMYFUNCTION("IFERROR(TEXT((REGEXEXTRACT($C791, N$4)),""00""), ""&lt;&gt;"")"),"&lt;&gt;")</f>
        <v>&lt;&gt;</v>
      </c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x14ac:dyDescent="0.2">
      <c r="A792" s="7"/>
      <c r="B792" s="8" t="str">
        <f ca="1">IFERROR(__xludf.DUMMYFUNCTION("IFERROR(REGEXEXTRACT($A792, B$4), ""&lt;&gt;"")"),"&lt;&gt;")</f>
        <v>&lt;&gt;</v>
      </c>
      <c r="C792" s="7" t="str">
        <f ca="1">IFERROR(__xludf.DUMMYFUNCTION("IFERROR(REGEXEXTRACT($A792, C$4), ""&lt;&gt;"")"),"&lt;&gt;")</f>
        <v>&lt;&gt;</v>
      </c>
      <c r="D792" s="7"/>
      <c r="E792" s="7" t="str">
        <f ca="1">IFERROR(__xludf.DUMMYFUNCTION("IFERROR(REGEXEXTRACT($C792, E$4), ""&lt;&gt;"")"),"&lt;&gt;")</f>
        <v>&lt;&gt;</v>
      </c>
      <c r="F792" s="7" t="str">
        <f ca="1">IFERROR(__xludf.DUMMYFUNCTION("IFERROR(HEX2DEC(REGEXEXTRACT($C792, F$4)), ""&lt;&gt;"")"),"&lt;&gt;")</f>
        <v>&lt;&gt;</v>
      </c>
      <c r="G792" s="7" t="str">
        <f ca="1">IFERROR(__xludf.DUMMYFUNCTION("IFERROR(HEX2DEC(REGEXEXTRACT($C792, G$4)), ""&lt;&gt;"")"),"&lt;&gt;")</f>
        <v>&lt;&gt;</v>
      </c>
      <c r="H792" s="7"/>
      <c r="I792" s="7" t="str">
        <f ca="1">IFERROR(__xludf.DUMMYFUNCTION("IFERROR(TEXT((REGEXEXTRACT($C792, I$4)),""00""), ""&lt;&gt;"")"),"&lt;&gt;")</f>
        <v>&lt;&gt;</v>
      </c>
      <c r="J792" s="7" t="str">
        <f ca="1">IFERROR(__xludf.DUMMYFUNCTION("IFERROR(TEXT((REGEXEXTRACT($C792, J$4)),""00""), ""&lt;&gt;"")"),"&lt;&gt;")</f>
        <v>&lt;&gt;</v>
      </c>
      <c r="K792" s="7" t="str">
        <f ca="1">IFERROR(__xludf.DUMMYFUNCTION("IFERROR(TEXT((REGEXEXTRACT($C792, K$4)),""00""), ""&lt;&gt;"")"),"&lt;&gt;")</f>
        <v>&lt;&gt;</v>
      </c>
      <c r="L792" s="7" t="str">
        <f ca="1">IFERROR(__xludf.DUMMYFUNCTION("IFERROR(TEXT((REGEXEXTRACT($C792, L$4)),""00""), ""&lt;&gt;"")"),"&lt;&gt;")</f>
        <v>&lt;&gt;</v>
      </c>
      <c r="M792" s="7" t="str">
        <f ca="1">IFERROR(__xludf.DUMMYFUNCTION("IFERROR(TEXT((REGEXEXTRACT($C792, M$4)),""00""), ""&lt;&gt;"")"),"&lt;&gt;")</f>
        <v>&lt;&gt;</v>
      </c>
      <c r="N792" s="7" t="str">
        <f ca="1">IFERROR(__xludf.DUMMYFUNCTION("IFERROR(TEXT((REGEXEXTRACT($C792, N$4)),""00""), ""&lt;&gt;"")"),"&lt;&gt;")</f>
        <v>&lt;&gt;</v>
      </c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x14ac:dyDescent="0.2">
      <c r="A793" s="7"/>
      <c r="B793" s="8" t="str">
        <f ca="1">IFERROR(__xludf.DUMMYFUNCTION("IFERROR(REGEXEXTRACT($A793, B$4), ""&lt;&gt;"")"),"&lt;&gt;")</f>
        <v>&lt;&gt;</v>
      </c>
      <c r="C793" s="7" t="str">
        <f ca="1">IFERROR(__xludf.DUMMYFUNCTION("IFERROR(REGEXEXTRACT($A793, C$4), ""&lt;&gt;"")"),"&lt;&gt;")</f>
        <v>&lt;&gt;</v>
      </c>
      <c r="D793" s="7"/>
      <c r="E793" s="7" t="str">
        <f ca="1">IFERROR(__xludf.DUMMYFUNCTION("IFERROR(REGEXEXTRACT($C793, E$4), ""&lt;&gt;"")"),"&lt;&gt;")</f>
        <v>&lt;&gt;</v>
      </c>
      <c r="F793" s="7" t="str">
        <f ca="1">IFERROR(__xludf.DUMMYFUNCTION("IFERROR(HEX2DEC(REGEXEXTRACT($C793, F$4)), ""&lt;&gt;"")"),"&lt;&gt;")</f>
        <v>&lt;&gt;</v>
      </c>
      <c r="G793" s="7" t="str">
        <f ca="1">IFERROR(__xludf.DUMMYFUNCTION("IFERROR(HEX2DEC(REGEXEXTRACT($C793, G$4)), ""&lt;&gt;"")"),"&lt;&gt;")</f>
        <v>&lt;&gt;</v>
      </c>
      <c r="H793" s="7"/>
      <c r="I793" s="7" t="str">
        <f ca="1">IFERROR(__xludf.DUMMYFUNCTION("IFERROR(TEXT((REGEXEXTRACT($C793, I$4)),""00""), ""&lt;&gt;"")"),"&lt;&gt;")</f>
        <v>&lt;&gt;</v>
      </c>
      <c r="J793" s="7" t="str">
        <f ca="1">IFERROR(__xludf.DUMMYFUNCTION("IFERROR(TEXT((REGEXEXTRACT($C793, J$4)),""00""), ""&lt;&gt;"")"),"&lt;&gt;")</f>
        <v>&lt;&gt;</v>
      </c>
      <c r="K793" s="7" t="str">
        <f ca="1">IFERROR(__xludf.DUMMYFUNCTION("IFERROR(TEXT((REGEXEXTRACT($C793, K$4)),""00""), ""&lt;&gt;"")"),"&lt;&gt;")</f>
        <v>&lt;&gt;</v>
      </c>
      <c r="L793" s="7" t="str">
        <f ca="1">IFERROR(__xludf.DUMMYFUNCTION("IFERROR(TEXT((REGEXEXTRACT($C793, L$4)),""00""), ""&lt;&gt;"")"),"&lt;&gt;")</f>
        <v>&lt;&gt;</v>
      </c>
      <c r="M793" s="7" t="str">
        <f ca="1">IFERROR(__xludf.DUMMYFUNCTION("IFERROR(TEXT((REGEXEXTRACT($C793, M$4)),""00""), ""&lt;&gt;"")"),"&lt;&gt;")</f>
        <v>&lt;&gt;</v>
      </c>
      <c r="N793" s="7" t="str">
        <f ca="1">IFERROR(__xludf.DUMMYFUNCTION("IFERROR(TEXT((REGEXEXTRACT($C793, N$4)),""00""), ""&lt;&gt;"")"),"&lt;&gt;")</f>
        <v>&lt;&gt;</v>
      </c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x14ac:dyDescent="0.2">
      <c r="A794" s="7"/>
      <c r="B794" s="8" t="str">
        <f ca="1">IFERROR(__xludf.DUMMYFUNCTION("IFERROR(REGEXEXTRACT($A794, B$4), ""&lt;&gt;"")"),"&lt;&gt;")</f>
        <v>&lt;&gt;</v>
      </c>
      <c r="C794" s="7" t="str">
        <f ca="1">IFERROR(__xludf.DUMMYFUNCTION("IFERROR(REGEXEXTRACT($A794, C$4), ""&lt;&gt;"")"),"&lt;&gt;")</f>
        <v>&lt;&gt;</v>
      </c>
      <c r="D794" s="7"/>
      <c r="E794" s="7" t="str">
        <f ca="1">IFERROR(__xludf.DUMMYFUNCTION("IFERROR(REGEXEXTRACT($C794, E$4), ""&lt;&gt;"")"),"&lt;&gt;")</f>
        <v>&lt;&gt;</v>
      </c>
      <c r="F794" s="7" t="str">
        <f ca="1">IFERROR(__xludf.DUMMYFUNCTION("IFERROR(HEX2DEC(REGEXEXTRACT($C794, F$4)), ""&lt;&gt;"")"),"&lt;&gt;")</f>
        <v>&lt;&gt;</v>
      </c>
      <c r="G794" s="7" t="str">
        <f ca="1">IFERROR(__xludf.DUMMYFUNCTION("IFERROR(HEX2DEC(REGEXEXTRACT($C794, G$4)), ""&lt;&gt;"")"),"&lt;&gt;")</f>
        <v>&lt;&gt;</v>
      </c>
      <c r="H794" s="7"/>
      <c r="I794" s="7" t="str">
        <f ca="1">IFERROR(__xludf.DUMMYFUNCTION("IFERROR(TEXT((REGEXEXTRACT($C794, I$4)),""00""), ""&lt;&gt;"")"),"&lt;&gt;")</f>
        <v>&lt;&gt;</v>
      </c>
      <c r="J794" s="7" t="str">
        <f ca="1">IFERROR(__xludf.DUMMYFUNCTION("IFERROR(TEXT((REGEXEXTRACT($C794, J$4)),""00""), ""&lt;&gt;"")"),"&lt;&gt;")</f>
        <v>&lt;&gt;</v>
      </c>
      <c r="K794" s="7" t="str">
        <f ca="1">IFERROR(__xludf.DUMMYFUNCTION("IFERROR(TEXT((REGEXEXTRACT($C794, K$4)),""00""), ""&lt;&gt;"")"),"&lt;&gt;")</f>
        <v>&lt;&gt;</v>
      </c>
      <c r="L794" s="7" t="str">
        <f ca="1">IFERROR(__xludf.DUMMYFUNCTION("IFERROR(TEXT((REGEXEXTRACT($C794, L$4)),""00""), ""&lt;&gt;"")"),"&lt;&gt;")</f>
        <v>&lt;&gt;</v>
      </c>
      <c r="M794" s="7" t="str">
        <f ca="1">IFERROR(__xludf.DUMMYFUNCTION("IFERROR(TEXT((REGEXEXTRACT($C794, M$4)),""00""), ""&lt;&gt;"")"),"&lt;&gt;")</f>
        <v>&lt;&gt;</v>
      </c>
      <c r="N794" s="7" t="str">
        <f ca="1">IFERROR(__xludf.DUMMYFUNCTION("IFERROR(TEXT((REGEXEXTRACT($C794, N$4)),""00""), ""&lt;&gt;"")"),"&lt;&gt;")</f>
        <v>&lt;&gt;</v>
      </c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x14ac:dyDescent="0.2">
      <c r="A795" s="7"/>
      <c r="B795" s="8" t="str">
        <f ca="1">IFERROR(__xludf.DUMMYFUNCTION("IFERROR(REGEXEXTRACT($A795, B$4), ""&lt;&gt;"")"),"&lt;&gt;")</f>
        <v>&lt;&gt;</v>
      </c>
      <c r="C795" s="7" t="str">
        <f ca="1">IFERROR(__xludf.DUMMYFUNCTION("IFERROR(REGEXEXTRACT($A795, C$4), ""&lt;&gt;"")"),"&lt;&gt;")</f>
        <v>&lt;&gt;</v>
      </c>
      <c r="D795" s="7"/>
      <c r="E795" s="7" t="str">
        <f ca="1">IFERROR(__xludf.DUMMYFUNCTION("IFERROR(REGEXEXTRACT($C795, E$4), ""&lt;&gt;"")"),"&lt;&gt;")</f>
        <v>&lt;&gt;</v>
      </c>
      <c r="F795" s="7" t="str">
        <f ca="1">IFERROR(__xludf.DUMMYFUNCTION("IFERROR(HEX2DEC(REGEXEXTRACT($C795, F$4)), ""&lt;&gt;"")"),"&lt;&gt;")</f>
        <v>&lt;&gt;</v>
      </c>
      <c r="G795" s="7" t="str">
        <f ca="1">IFERROR(__xludf.DUMMYFUNCTION("IFERROR(HEX2DEC(REGEXEXTRACT($C795, G$4)), ""&lt;&gt;"")"),"&lt;&gt;")</f>
        <v>&lt;&gt;</v>
      </c>
      <c r="H795" s="7"/>
      <c r="I795" s="7" t="str">
        <f ca="1">IFERROR(__xludf.DUMMYFUNCTION("IFERROR(TEXT((REGEXEXTRACT($C795, I$4)),""00""), ""&lt;&gt;"")"),"&lt;&gt;")</f>
        <v>&lt;&gt;</v>
      </c>
      <c r="J795" s="7" t="str">
        <f ca="1">IFERROR(__xludf.DUMMYFUNCTION("IFERROR(TEXT((REGEXEXTRACT($C795, J$4)),""00""), ""&lt;&gt;"")"),"&lt;&gt;")</f>
        <v>&lt;&gt;</v>
      </c>
      <c r="K795" s="7" t="str">
        <f ca="1">IFERROR(__xludf.DUMMYFUNCTION("IFERROR(TEXT((REGEXEXTRACT($C795, K$4)),""00""), ""&lt;&gt;"")"),"&lt;&gt;")</f>
        <v>&lt;&gt;</v>
      </c>
      <c r="L795" s="7" t="str">
        <f ca="1">IFERROR(__xludf.DUMMYFUNCTION("IFERROR(TEXT((REGEXEXTRACT($C795, L$4)),""00""), ""&lt;&gt;"")"),"&lt;&gt;")</f>
        <v>&lt;&gt;</v>
      </c>
      <c r="M795" s="7" t="str">
        <f ca="1">IFERROR(__xludf.DUMMYFUNCTION("IFERROR(TEXT((REGEXEXTRACT($C795, M$4)),""00""), ""&lt;&gt;"")"),"&lt;&gt;")</f>
        <v>&lt;&gt;</v>
      </c>
      <c r="N795" s="7" t="str">
        <f ca="1">IFERROR(__xludf.DUMMYFUNCTION("IFERROR(TEXT((REGEXEXTRACT($C795, N$4)),""00""), ""&lt;&gt;"")"),"&lt;&gt;")</f>
        <v>&lt;&gt;</v>
      </c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x14ac:dyDescent="0.2">
      <c r="A796" s="7"/>
      <c r="B796" s="8" t="str">
        <f ca="1">IFERROR(__xludf.DUMMYFUNCTION("IFERROR(REGEXEXTRACT($A796, B$4), ""&lt;&gt;"")"),"&lt;&gt;")</f>
        <v>&lt;&gt;</v>
      </c>
      <c r="C796" s="7" t="str">
        <f ca="1">IFERROR(__xludf.DUMMYFUNCTION("IFERROR(REGEXEXTRACT($A796, C$4), ""&lt;&gt;"")"),"&lt;&gt;")</f>
        <v>&lt;&gt;</v>
      </c>
      <c r="D796" s="7"/>
      <c r="E796" s="7" t="str">
        <f ca="1">IFERROR(__xludf.DUMMYFUNCTION("IFERROR(REGEXEXTRACT($C796, E$4), ""&lt;&gt;"")"),"&lt;&gt;")</f>
        <v>&lt;&gt;</v>
      </c>
      <c r="F796" s="7" t="str">
        <f ca="1">IFERROR(__xludf.DUMMYFUNCTION("IFERROR(HEX2DEC(REGEXEXTRACT($C796, F$4)), ""&lt;&gt;"")"),"&lt;&gt;")</f>
        <v>&lt;&gt;</v>
      </c>
      <c r="G796" s="7" t="str">
        <f ca="1">IFERROR(__xludf.DUMMYFUNCTION("IFERROR(HEX2DEC(REGEXEXTRACT($C796, G$4)), ""&lt;&gt;"")"),"&lt;&gt;")</f>
        <v>&lt;&gt;</v>
      </c>
      <c r="H796" s="7"/>
      <c r="I796" s="7" t="str">
        <f ca="1">IFERROR(__xludf.DUMMYFUNCTION("IFERROR(TEXT((REGEXEXTRACT($C796, I$4)),""00""), ""&lt;&gt;"")"),"&lt;&gt;")</f>
        <v>&lt;&gt;</v>
      </c>
      <c r="J796" s="7" t="str">
        <f ca="1">IFERROR(__xludf.DUMMYFUNCTION("IFERROR(TEXT((REGEXEXTRACT($C796, J$4)),""00""), ""&lt;&gt;"")"),"&lt;&gt;")</f>
        <v>&lt;&gt;</v>
      </c>
      <c r="K796" s="7" t="str">
        <f ca="1">IFERROR(__xludf.DUMMYFUNCTION("IFERROR(TEXT((REGEXEXTRACT($C796, K$4)),""00""), ""&lt;&gt;"")"),"&lt;&gt;")</f>
        <v>&lt;&gt;</v>
      </c>
      <c r="L796" s="7" t="str">
        <f ca="1">IFERROR(__xludf.DUMMYFUNCTION("IFERROR(TEXT((REGEXEXTRACT($C796, L$4)),""00""), ""&lt;&gt;"")"),"&lt;&gt;")</f>
        <v>&lt;&gt;</v>
      </c>
      <c r="M796" s="7" t="str">
        <f ca="1">IFERROR(__xludf.DUMMYFUNCTION("IFERROR(TEXT((REGEXEXTRACT($C796, M$4)),""00""), ""&lt;&gt;"")"),"&lt;&gt;")</f>
        <v>&lt;&gt;</v>
      </c>
      <c r="N796" s="7" t="str">
        <f ca="1">IFERROR(__xludf.DUMMYFUNCTION("IFERROR(TEXT((REGEXEXTRACT($C796, N$4)),""00""), ""&lt;&gt;"")"),"&lt;&gt;")</f>
        <v>&lt;&gt;</v>
      </c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x14ac:dyDescent="0.2">
      <c r="A797" s="7"/>
      <c r="B797" s="8" t="str">
        <f ca="1">IFERROR(__xludf.DUMMYFUNCTION("IFERROR(REGEXEXTRACT($A797, B$4), ""&lt;&gt;"")"),"&lt;&gt;")</f>
        <v>&lt;&gt;</v>
      </c>
      <c r="C797" s="7" t="str">
        <f ca="1">IFERROR(__xludf.DUMMYFUNCTION("IFERROR(REGEXEXTRACT($A797, C$4), ""&lt;&gt;"")"),"&lt;&gt;")</f>
        <v>&lt;&gt;</v>
      </c>
      <c r="D797" s="7"/>
      <c r="E797" s="7" t="str">
        <f ca="1">IFERROR(__xludf.DUMMYFUNCTION("IFERROR(REGEXEXTRACT($C797, E$4), ""&lt;&gt;"")"),"&lt;&gt;")</f>
        <v>&lt;&gt;</v>
      </c>
      <c r="F797" s="7" t="str">
        <f ca="1">IFERROR(__xludf.DUMMYFUNCTION("IFERROR(HEX2DEC(REGEXEXTRACT($C797, F$4)), ""&lt;&gt;"")"),"&lt;&gt;")</f>
        <v>&lt;&gt;</v>
      </c>
      <c r="G797" s="7" t="str">
        <f ca="1">IFERROR(__xludf.DUMMYFUNCTION("IFERROR(HEX2DEC(REGEXEXTRACT($C797, G$4)), ""&lt;&gt;"")"),"&lt;&gt;")</f>
        <v>&lt;&gt;</v>
      </c>
      <c r="H797" s="7"/>
      <c r="I797" s="7" t="str">
        <f ca="1">IFERROR(__xludf.DUMMYFUNCTION("IFERROR(TEXT((REGEXEXTRACT($C797, I$4)),""00""), ""&lt;&gt;"")"),"&lt;&gt;")</f>
        <v>&lt;&gt;</v>
      </c>
      <c r="J797" s="7" t="str">
        <f ca="1">IFERROR(__xludf.DUMMYFUNCTION("IFERROR(TEXT((REGEXEXTRACT($C797, J$4)),""00""), ""&lt;&gt;"")"),"&lt;&gt;")</f>
        <v>&lt;&gt;</v>
      </c>
      <c r="K797" s="7" t="str">
        <f ca="1">IFERROR(__xludf.DUMMYFUNCTION("IFERROR(TEXT((REGEXEXTRACT($C797, K$4)),""00""), ""&lt;&gt;"")"),"&lt;&gt;")</f>
        <v>&lt;&gt;</v>
      </c>
      <c r="L797" s="7" t="str">
        <f ca="1">IFERROR(__xludf.DUMMYFUNCTION("IFERROR(TEXT((REGEXEXTRACT($C797, L$4)),""00""), ""&lt;&gt;"")"),"&lt;&gt;")</f>
        <v>&lt;&gt;</v>
      </c>
      <c r="M797" s="7" t="str">
        <f ca="1">IFERROR(__xludf.DUMMYFUNCTION("IFERROR(TEXT((REGEXEXTRACT($C797, M$4)),""00""), ""&lt;&gt;"")"),"&lt;&gt;")</f>
        <v>&lt;&gt;</v>
      </c>
      <c r="N797" s="7" t="str">
        <f ca="1">IFERROR(__xludf.DUMMYFUNCTION("IFERROR(TEXT((REGEXEXTRACT($C797, N$4)),""00""), ""&lt;&gt;"")"),"&lt;&gt;")</f>
        <v>&lt;&gt;</v>
      </c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x14ac:dyDescent="0.2">
      <c r="A798" s="7"/>
      <c r="B798" s="8" t="str">
        <f ca="1">IFERROR(__xludf.DUMMYFUNCTION("IFERROR(REGEXEXTRACT($A798, B$4), ""&lt;&gt;"")"),"&lt;&gt;")</f>
        <v>&lt;&gt;</v>
      </c>
      <c r="C798" s="7" t="str">
        <f ca="1">IFERROR(__xludf.DUMMYFUNCTION("IFERROR(REGEXEXTRACT($A798, C$4), ""&lt;&gt;"")"),"&lt;&gt;")</f>
        <v>&lt;&gt;</v>
      </c>
      <c r="D798" s="7"/>
      <c r="E798" s="7" t="str">
        <f ca="1">IFERROR(__xludf.DUMMYFUNCTION("IFERROR(REGEXEXTRACT($C798, E$4), ""&lt;&gt;"")"),"&lt;&gt;")</f>
        <v>&lt;&gt;</v>
      </c>
      <c r="F798" s="7" t="str">
        <f ca="1">IFERROR(__xludf.DUMMYFUNCTION("IFERROR(HEX2DEC(REGEXEXTRACT($C798, F$4)), ""&lt;&gt;"")"),"&lt;&gt;")</f>
        <v>&lt;&gt;</v>
      </c>
      <c r="G798" s="7" t="str">
        <f ca="1">IFERROR(__xludf.DUMMYFUNCTION("IFERROR(HEX2DEC(REGEXEXTRACT($C798, G$4)), ""&lt;&gt;"")"),"&lt;&gt;")</f>
        <v>&lt;&gt;</v>
      </c>
      <c r="H798" s="7"/>
      <c r="I798" s="7" t="str">
        <f ca="1">IFERROR(__xludf.DUMMYFUNCTION("IFERROR(TEXT((REGEXEXTRACT($C798, I$4)),""00""), ""&lt;&gt;"")"),"&lt;&gt;")</f>
        <v>&lt;&gt;</v>
      </c>
      <c r="J798" s="7" t="str">
        <f ca="1">IFERROR(__xludf.DUMMYFUNCTION("IFERROR(TEXT((REGEXEXTRACT($C798, J$4)),""00""), ""&lt;&gt;"")"),"&lt;&gt;")</f>
        <v>&lt;&gt;</v>
      </c>
      <c r="K798" s="7" t="str">
        <f ca="1">IFERROR(__xludf.DUMMYFUNCTION("IFERROR(TEXT((REGEXEXTRACT($C798, K$4)),""00""), ""&lt;&gt;"")"),"&lt;&gt;")</f>
        <v>&lt;&gt;</v>
      </c>
      <c r="L798" s="7" t="str">
        <f ca="1">IFERROR(__xludf.DUMMYFUNCTION("IFERROR(TEXT((REGEXEXTRACT($C798, L$4)),""00""), ""&lt;&gt;"")"),"&lt;&gt;")</f>
        <v>&lt;&gt;</v>
      </c>
      <c r="M798" s="7" t="str">
        <f ca="1">IFERROR(__xludf.DUMMYFUNCTION("IFERROR(TEXT((REGEXEXTRACT($C798, M$4)),""00""), ""&lt;&gt;"")"),"&lt;&gt;")</f>
        <v>&lt;&gt;</v>
      </c>
      <c r="N798" s="7" t="str">
        <f ca="1">IFERROR(__xludf.DUMMYFUNCTION("IFERROR(TEXT((REGEXEXTRACT($C798, N$4)),""00""), ""&lt;&gt;"")"),"&lt;&gt;")</f>
        <v>&lt;&gt;</v>
      </c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x14ac:dyDescent="0.2">
      <c r="A799" s="7"/>
      <c r="B799" s="8" t="str">
        <f ca="1">IFERROR(__xludf.DUMMYFUNCTION("IFERROR(REGEXEXTRACT($A799, B$4), ""&lt;&gt;"")"),"&lt;&gt;")</f>
        <v>&lt;&gt;</v>
      </c>
      <c r="C799" s="7" t="str">
        <f ca="1">IFERROR(__xludf.DUMMYFUNCTION("IFERROR(REGEXEXTRACT($A799, C$4), ""&lt;&gt;"")"),"&lt;&gt;")</f>
        <v>&lt;&gt;</v>
      </c>
      <c r="D799" s="7"/>
      <c r="E799" s="7" t="str">
        <f ca="1">IFERROR(__xludf.DUMMYFUNCTION("IFERROR(REGEXEXTRACT($C799, E$4), ""&lt;&gt;"")"),"&lt;&gt;")</f>
        <v>&lt;&gt;</v>
      </c>
      <c r="F799" s="7" t="str">
        <f ca="1">IFERROR(__xludf.DUMMYFUNCTION("IFERROR(HEX2DEC(REGEXEXTRACT($C799, F$4)), ""&lt;&gt;"")"),"&lt;&gt;")</f>
        <v>&lt;&gt;</v>
      </c>
      <c r="G799" s="7" t="str">
        <f ca="1">IFERROR(__xludf.DUMMYFUNCTION("IFERROR(HEX2DEC(REGEXEXTRACT($C799, G$4)), ""&lt;&gt;"")"),"&lt;&gt;")</f>
        <v>&lt;&gt;</v>
      </c>
      <c r="H799" s="7"/>
      <c r="I799" s="7" t="str">
        <f ca="1">IFERROR(__xludf.DUMMYFUNCTION("IFERROR(TEXT((REGEXEXTRACT($C799, I$4)),""00""), ""&lt;&gt;"")"),"&lt;&gt;")</f>
        <v>&lt;&gt;</v>
      </c>
      <c r="J799" s="7" t="str">
        <f ca="1">IFERROR(__xludf.DUMMYFUNCTION("IFERROR(TEXT((REGEXEXTRACT($C799, J$4)),""00""), ""&lt;&gt;"")"),"&lt;&gt;")</f>
        <v>&lt;&gt;</v>
      </c>
      <c r="K799" s="7" t="str">
        <f ca="1">IFERROR(__xludf.DUMMYFUNCTION("IFERROR(TEXT((REGEXEXTRACT($C799, K$4)),""00""), ""&lt;&gt;"")"),"&lt;&gt;")</f>
        <v>&lt;&gt;</v>
      </c>
      <c r="L799" s="7" t="str">
        <f ca="1">IFERROR(__xludf.DUMMYFUNCTION("IFERROR(TEXT((REGEXEXTRACT($C799, L$4)),""00""), ""&lt;&gt;"")"),"&lt;&gt;")</f>
        <v>&lt;&gt;</v>
      </c>
      <c r="M799" s="7" t="str">
        <f ca="1">IFERROR(__xludf.DUMMYFUNCTION("IFERROR(TEXT((REGEXEXTRACT($C799, M$4)),""00""), ""&lt;&gt;"")"),"&lt;&gt;")</f>
        <v>&lt;&gt;</v>
      </c>
      <c r="N799" s="7" t="str">
        <f ca="1">IFERROR(__xludf.DUMMYFUNCTION("IFERROR(TEXT((REGEXEXTRACT($C799, N$4)),""00""), ""&lt;&gt;"")"),"&lt;&gt;")</f>
        <v>&lt;&gt;</v>
      </c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x14ac:dyDescent="0.2">
      <c r="A800" s="7"/>
      <c r="B800" s="8" t="str">
        <f ca="1">IFERROR(__xludf.DUMMYFUNCTION("IFERROR(REGEXEXTRACT($A800, B$4), ""&lt;&gt;"")"),"&lt;&gt;")</f>
        <v>&lt;&gt;</v>
      </c>
      <c r="C800" s="7" t="str">
        <f ca="1">IFERROR(__xludf.DUMMYFUNCTION("IFERROR(REGEXEXTRACT($A800, C$4), ""&lt;&gt;"")"),"&lt;&gt;")</f>
        <v>&lt;&gt;</v>
      </c>
      <c r="D800" s="7"/>
      <c r="E800" s="7" t="str">
        <f ca="1">IFERROR(__xludf.DUMMYFUNCTION("IFERROR(REGEXEXTRACT($C800, E$4), ""&lt;&gt;"")"),"&lt;&gt;")</f>
        <v>&lt;&gt;</v>
      </c>
      <c r="F800" s="7" t="str">
        <f ca="1">IFERROR(__xludf.DUMMYFUNCTION("IFERROR(HEX2DEC(REGEXEXTRACT($C800, F$4)), ""&lt;&gt;"")"),"&lt;&gt;")</f>
        <v>&lt;&gt;</v>
      </c>
      <c r="G800" s="7" t="str">
        <f ca="1">IFERROR(__xludf.DUMMYFUNCTION("IFERROR(HEX2DEC(REGEXEXTRACT($C800, G$4)), ""&lt;&gt;"")"),"&lt;&gt;")</f>
        <v>&lt;&gt;</v>
      </c>
      <c r="H800" s="7"/>
      <c r="I800" s="7" t="str">
        <f ca="1">IFERROR(__xludf.DUMMYFUNCTION("IFERROR(TEXT((REGEXEXTRACT($C800, I$4)),""00""), ""&lt;&gt;"")"),"&lt;&gt;")</f>
        <v>&lt;&gt;</v>
      </c>
      <c r="J800" s="7" t="str">
        <f ca="1">IFERROR(__xludf.DUMMYFUNCTION("IFERROR(TEXT((REGEXEXTRACT($C800, J$4)),""00""), ""&lt;&gt;"")"),"&lt;&gt;")</f>
        <v>&lt;&gt;</v>
      </c>
      <c r="K800" s="7" t="str">
        <f ca="1">IFERROR(__xludf.DUMMYFUNCTION("IFERROR(TEXT((REGEXEXTRACT($C800, K$4)),""00""), ""&lt;&gt;"")"),"&lt;&gt;")</f>
        <v>&lt;&gt;</v>
      </c>
      <c r="L800" s="7" t="str">
        <f ca="1">IFERROR(__xludf.DUMMYFUNCTION("IFERROR(TEXT((REGEXEXTRACT($C800, L$4)),""00""), ""&lt;&gt;"")"),"&lt;&gt;")</f>
        <v>&lt;&gt;</v>
      </c>
      <c r="M800" s="7" t="str">
        <f ca="1">IFERROR(__xludf.DUMMYFUNCTION("IFERROR(TEXT((REGEXEXTRACT($C800, M$4)),""00""), ""&lt;&gt;"")"),"&lt;&gt;")</f>
        <v>&lt;&gt;</v>
      </c>
      <c r="N800" s="7" t="str">
        <f ca="1">IFERROR(__xludf.DUMMYFUNCTION("IFERROR(TEXT((REGEXEXTRACT($C800, N$4)),""00""), ""&lt;&gt;"")"),"&lt;&gt;")</f>
        <v>&lt;&gt;</v>
      </c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x14ac:dyDescent="0.2">
      <c r="A801" s="7"/>
      <c r="B801" s="8" t="str">
        <f ca="1">IFERROR(__xludf.DUMMYFUNCTION("IFERROR(REGEXEXTRACT($A801, B$4), ""&lt;&gt;"")"),"&lt;&gt;")</f>
        <v>&lt;&gt;</v>
      </c>
      <c r="C801" s="7" t="str">
        <f ca="1">IFERROR(__xludf.DUMMYFUNCTION("IFERROR(REGEXEXTRACT($A801, C$4), ""&lt;&gt;"")"),"&lt;&gt;")</f>
        <v>&lt;&gt;</v>
      </c>
      <c r="D801" s="7"/>
      <c r="E801" s="7" t="str">
        <f ca="1">IFERROR(__xludf.DUMMYFUNCTION("IFERROR(REGEXEXTRACT($C801, E$4), ""&lt;&gt;"")"),"&lt;&gt;")</f>
        <v>&lt;&gt;</v>
      </c>
      <c r="F801" s="7" t="str">
        <f ca="1">IFERROR(__xludf.DUMMYFUNCTION("IFERROR(HEX2DEC(REGEXEXTRACT($C801, F$4)), ""&lt;&gt;"")"),"&lt;&gt;")</f>
        <v>&lt;&gt;</v>
      </c>
      <c r="G801" s="7" t="str">
        <f ca="1">IFERROR(__xludf.DUMMYFUNCTION("IFERROR(HEX2DEC(REGEXEXTRACT($C801, G$4)), ""&lt;&gt;"")"),"&lt;&gt;")</f>
        <v>&lt;&gt;</v>
      </c>
      <c r="H801" s="7"/>
      <c r="I801" s="7" t="str">
        <f ca="1">IFERROR(__xludf.DUMMYFUNCTION("IFERROR(TEXT((REGEXEXTRACT($C801, I$4)),""00""), ""&lt;&gt;"")"),"&lt;&gt;")</f>
        <v>&lt;&gt;</v>
      </c>
      <c r="J801" s="7" t="str">
        <f ca="1">IFERROR(__xludf.DUMMYFUNCTION("IFERROR(TEXT((REGEXEXTRACT($C801, J$4)),""00""), ""&lt;&gt;"")"),"&lt;&gt;")</f>
        <v>&lt;&gt;</v>
      </c>
      <c r="K801" s="7" t="str">
        <f ca="1">IFERROR(__xludf.DUMMYFUNCTION("IFERROR(TEXT((REGEXEXTRACT($C801, K$4)),""00""), ""&lt;&gt;"")"),"&lt;&gt;")</f>
        <v>&lt;&gt;</v>
      </c>
      <c r="L801" s="7" t="str">
        <f ca="1">IFERROR(__xludf.DUMMYFUNCTION("IFERROR(TEXT((REGEXEXTRACT($C801, L$4)),""00""), ""&lt;&gt;"")"),"&lt;&gt;")</f>
        <v>&lt;&gt;</v>
      </c>
      <c r="M801" s="7" t="str">
        <f ca="1">IFERROR(__xludf.DUMMYFUNCTION("IFERROR(TEXT((REGEXEXTRACT($C801, M$4)),""00""), ""&lt;&gt;"")"),"&lt;&gt;")</f>
        <v>&lt;&gt;</v>
      </c>
      <c r="N801" s="7" t="str">
        <f ca="1">IFERROR(__xludf.DUMMYFUNCTION("IFERROR(TEXT((REGEXEXTRACT($C801, N$4)),""00""), ""&lt;&gt;"")"),"&lt;&gt;")</f>
        <v>&lt;&gt;</v>
      </c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x14ac:dyDescent="0.2">
      <c r="A802" s="7"/>
      <c r="B802" s="8" t="str">
        <f ca="1">IFERROR(__xludf.DUMMYFUNCTION("IFERROR(REGEXEXTRACT($A802, B$4), ""&lt;&gt;"")"),"&lt;&gt;")</f>
        <v>&lt;&gt;</v>
      </c>
      <c r="C802" s="7" t="str">
        <f ca="1">IFERROR(__xludf.DUMMYFUNCTION("IFERROR(REGEXEXTRACT($A802, C$4), ""&lt;&gt;"")"),"&lt;&gt;")</f>
        <v>&lt;&gt;</v>
      </c>
      <c r="D802" s="7"/>
      <c r="E802" s="7" t="str">
        <f ca="1">IFERROR(__xludf.DUMMYFUNCTION("IFERROR(REGEXEXTRACT($C802, E$4), ""&lt;&gt;"")"),"&lt;&gt;")</f>
        <v>&lt;&gt;</v>
      </c>
      <c r="F802" s="7" t="str">
        <f ca="1">IFERROR(__xludf.DUMMYFUNCTION("IFERROR(HEX2DEC(REGEXEXTRACT($C802, F$4)), ""&lt;&gt;"")"),"&lt;&gt;")</f>
        <v>&lt;&gt;</v>
      </c>
      <c r="G802" s="7" t="str">
        <f ca="1">IFERROR(__xludf.DUMMYFUNCTION("IFERROR(HEX2DEC(REGEXEXTRACT($C802, G$4)), ""&lt;&gt;"")"),"&lt;&gt;")</f>
        <v>&lt;&gt;</v>
      </c>
      <c r="H802" s="7"/>
      <c r="I802" s="7" t="str">
        <f ca="1">IFERROR(__xludf.DUMMYFUNCTION("IFERROR(TEXT((REGEXEXTRACT($C802, I$4)),""00""), ""&lt;&gt;"")"),"&lt;&gt;")</f>
        <v>&lt;&gt;</v>
      </c>
      <c r="J802" s="7" t="str">
        <f ca="1">IFERROR(__xludf.DUMMYFUNCTION("IFERROR(TEXT((REGEXEXTRACT($C802, J$4)),""00""), ""&lt;&gt;"")"),"&lt;&gt;")</f>
        <v>&lt;&gt;</v>
      </c>
      <c r="K802" s="7" t="str">
        <f ca="1">IFERROR(__xludf.DUMMYFUNCTION("IFERROR(TEXT((REGEXEXTRACT($C802, K$4)),""00""), ""&lt;&gt;"")"),"&lt;&gt;")</f>
        <v>&lt;&gt;</v>
      </c>
      <c r="L802" s="7" t="str">
        <f ca="1">IFERROR(__xludf.DUMMYFUNCTION("IFERROR(TEXT((REGEXEXTRACT($C802, L$4)),""00""), ""&lt;&gt;"")"),"&lt;&gt;")</f>
        <v>&lt;&gt;</v>
      </c>
      <c r="M802" s="7" t="str">
        <f ca="1">IFERROR(__xludf.DUMMYFUNCTION("IFERROR(TEXT((REGEXEXTRACT($C802, M$4)),""00""), ""&lt;&gt;"")"),"&lt;&gt;")</f>
        <v>&lt;&gt;</v>
      </c>
      <c r="N802" s="7" t="str">
        <f ca="1">IFERROR(__xludf.DUMMYFUNCTION("IFERROR(TEXT((REGEXEXTRACT($C802, N$4)),""00""), ""&lt;&gt;"")"),"&lt;&gt;")</f>
        <v>&lt;&gt;</v>
      </c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x14ac:dyDescent="0.2">
      <c r="A803" s="7"/>
      <c r="B803" s="8" t="str">
        <f ca="1">IFERROR(__xludf.DUMMYFUNCTION("IFERROR(REGEXEXTRACT($A803, B$4), ""&lt;&gt;"")"),"&lt;&gt;")</f>
        <v>&lt;&gt;</v>
      </c>
      <c r="C803" s="7" t="str">
        <f ca="1">IFERROR(__xludf.DUMMYFUNCTION("IFERROR(REGEXEXTRACT($A803, C$4), ""&lt;&gt;"")"),"&lt;&gt;")</f>
        <v>&lt;&gt;</v>
      </c>
      <c r="D803" s="7"/>
      <c r="E803" s="7" t="str">
        <f ca="1">IFERROR(__xludf.DUMMYFUNCTION("IFERROR(REGEXEXTRACT($C803, E$4), ""&lt;&gt;"")"),"&lt;&gt;")</f>
        <v>&lt;&gt;</v>
      </c>
      <c r="F803" s="7" t="str">
        <f ca="1">IFERROR(__xludf.DUMMYFUNCTION("IFERROR(HEX2DEC(REGEXEXTRACT($C803, F$4)), ""&lt;&gt;"")"),"&lt;&gt;")</f>
        <v>&lt;&gt;</v>
      </c>
      <c r="G803" s="7" t="str">
        <f ca="1">IFERROR(__xludf.DUMMYFUNCTION("IFERROR(HEX2DEC(REGEXEXTRACT($C803, G$4)), ""&lt;&gt;"")"),"&lt;&gt;")</f>
        <v>&lt;&gt;</v>
      </c>
      <c r="H803" s="7"/>
      <c r="I803" s="7" t="str">
        <f ca="1">IFERROR(__xludf.DUMMYFUNCTION("IFERROR(TEXT((REGEXEXTRACT($C803, I$4)),""00""), ""&lt;&gt;"")"),"&lt;&gt;")</f>
        <v>&lt;&gt;</v>
      </c>
      <c r="J803" s="7" t="str">
        <f ca="1">IFERROR(__xludf.DUMMYFUNCTION("IFERROR(TEXT((REGEXEXTRACT($C803, J$4)),""00""), ""&lt;&gt;"")"),"&lt;&gt;")</f>
        <v>&lt;&gt;</v>
      </c>
      <c r="K803" s="7" t="str">
        <f ca="1">IFERROR(__xludf.DUMMYFUNCTION("IFERROR(TEXT((REGEXEXTRACT($C803, K$4)),""00""), ""&lt;&gt;"")"),"&lt;&gt;")</f>
        <v>&lt;&gt;</v>
      </c>
      <c r="L803" s="7" t="str">
        <f ca="1">IFERROR(__xludf.DUMMYFUNCTION("IFERROR(TEXT((REGEXEXTRACT($C803, L$4)),""00""), ""&lt;&gt;"")"),"&lt;&gt;")</f>
        <v>&lt;&gt;</v>
      </c>
      <c r="M803" s="7" t="str">
        <f ca="1">IFERROR(__xludf.DUMMYFUNCTION("IFERROR(TEXT((REGEXEXTRACT($C803, M$4)),""00""), ""&lt;&gt;"")"),"&lt;&gt;")</f>
        <v>&lt;&gt;</v>
      </c>
      <c r="N803" s="7" t="str">
        <f ca="1">IFERROR(__xludf.DUMMYFUNCTION("IFERROR(TEXT((REGEXEXTRACT($C803, N$4)),""00""), ""&lt;&gt;"")"),"&lt;&gt;")</f>
        <v>&lt;&gt;</v>
      </c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x14ac:dyDescent="0.2">
      <c r="A804" s="7"/>
      <c r="B804" s="8" t="str">
        <f ca="1">IFERROR(__xludf.DUMMYFUNCTION("IFERROR(REGEXEXTRACT($A804, B$4), ""&lt;&gt;"")"),"&lt;&gt;")</f>
        <v>&lt;&gt;</v>
      </c>
      <c r="C804" s="7" t="str">
        <f ca="1">IFERROR(__xludf.DUMMYFUNCTION("IFERROR(REGEXEXTRACT($A804, C$4), ""&lt;&gt;"")"),"&lt;&gt;")</f>
        <v>&lt;&gt;</v>
      </c>
      <c r="D804" s="7"/>
      <c r="E804" s="7" t="str">
        <f ca="1">IFERROR(__xludf.DUMMYFUNCTION("IFERROR(REGEXEXTRACT($C804, E$4), ""&lt;&gt;"")"),"&lt;&gt;")</f>
        <v>&lt;&gt;</v>
      </c>
      <c r="F804" s="7" t="str">
        <f ca="1">IFERROR(__xludf.DUMMYFUNCTION("IFERROR(HEX2DEC(REGEXEXTRACT($C804, F$4)), ""&lt;&gt;"")"),"&lt;&gt;")</f>
        <v>&lt;&gt;</v>
      </c>
      <c r="G804" s="7" t="str">
        <f ca="1">IFERROR(__xludf.DUMMYFUNCTION("IFERROR(HEX2DEC(REGEXEXTRACT($C804, G$4)), ""&lt;&gt;"")"),"&lt;&gt;")</f>
        <v>&lt;&gt;</v>
      </c>
      <c r="H804" s="7"/>
      <c r="I804" s="7" t="str">
        <f ca="1">IFERROR(__xludf.DUMMYFUNCTION("IFERROR(TEXT((REGEXEXTRACT($C804, I$4)),""00""), ""&lt;&gt;"")"),"&lt;&gt;")</f>
        <v>&lt;&gt;</v>
      </c>
      <c r="J804" s="7" t="str">
        <f ca="1">IFERROR(__xludf.DUMMYFUNCTION("IFERROR(TEXT((REGEXEXTRACT($C804, J$4)),""00""), ""&lt;&gt;"")"),"&lt;&gt;")</f>
        <v>&lt;&gt;</v>
      </c>
      <c r="K804" s="7" t="str">
        <f ca="1">IFERROR(__xludf.DUMMYFUNCTION("IFERROR(TEXT((REGEXEXTRACT($C804, K$4)),""00""), ""&lt;&gt;"")"),"&lt;&gt;")</f>
        <v>&lt;&gt;</v>
      </c>
      <c r="L804" s="7" t="str">
        <f ca="1">IFERROR(__xludf.DUMMYFUNCTION("IFERROR(TEXT((REGEXEXTRACT($C804, L$4)),""00""), ""&lt;&gt;"")"),"&lt;&gt;")</f>
        <v>&lt;&gt;</v>
      </c>
      <c r="M804" s="7" t="str">
        <f ca="1">IFERROR(__xludf.DUMMYFUNCTION("IFERROR(TEXT((REGEXEXTRACT($C804, M$4)),""00""), ""&lt;&gt;"")"),"&lt;&gt;")</f>
        <v>&lt;&gt;</v>
      </c>
      <c r="N804" s="7" t="str">
        <f ca="1">IFERROR(__xludf.DUMMYFUNCTION("IFERROR(TEXT((REGEXEXTRACT($C804, N$4)),""00""), ""&lt;&gt;"")"),"&lt;&gt;")</f>
        <v>&lt;&gt;</v>
      </c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x14ac:dyDescent="0.2">
      <c r="A805" s="7"/>
      <c r="B805" s="8" t="str">
        <f ca="1">IFERROR(__xludf.DUMMYFUNCTION("IFERROR(REGEXEXTRACT($A805, B$4), ""&lt;&gt;"")"),"&lt;&gt;")</f>
        <v>&lt;&gt;</v>
      </c>
      <c r="C805" s="7" t="str">
        <f ca="1">IFERROR(__xludf.DUMMYFUNCTION("IFERROR(REGEXEXTRACT($A805, C$4), ""&lt;&gt;"")"),"&lt;&gt;")</f>
        <v>&lt;&gt;</v>
      </c>
      <c r="D805" s="7"/>
      <c r="E805" s="7" t="str">
        <f ca="1">IFERROR(__xludf.DUMMYFUNCTION("IFERROR(REGEXEXTRACT($C805, E$4), ""&lt;&gt;"")"),"&lt;&gt;")</f>
        <v>&lt;&gt;</v>
      </c>
      <c r="F805" s="7" t="str">
        <f ca="1">IFERROR(__xludf.DUMMYFUNCTION("IFERROR(HEX2DEC(REGEXEXTRACT($C805, F$4)), ""&lt;&gt;"")"),"&lt;&gt;")</f>
        <v>&lt;&gt;</v>
      </c>
      <c r="G805" s="7" t="str">
        <f ca="1">IFERROR(__xludf.DUMMYFUNCTION("IFERROR(HEX2DEC(REGEXEXTRACT($C805, G$4)), ""&lt;&gt;"")"),"&lt;&gt;")</f>
        <v>&lt;&gt;</v>
      </c>
      <c r="H805" s="7"/>
      <c r="I805" s="7" t="str">
        <f ca="1">IFERROR(__xludf.DUMMYFUNCTION("IFERROR(TEXT((REGEXEXTRACT($C805, I$4)),""00""), ""&lt;&gt;"")"),"&lt;&gt;")</f>
        <v>&lt;&gt;</v>
      </c>
      <c r="J805" s="7" t="str">
        <f ca="1">IFERROR(__xludf.DUMMYFUNCTION("IFERROR(TEXT((REGEXEXTRACT($C805, J$4)),""00""), ""&lt;&gt;"")"),"&lt;&gt;")</f>
        <v>&lt;&gt;</v>
      </c>
      <c r="K805" s="7" t="str">
        <f ca="1">IFERROR(__xludf.DUMMYFUNCTION("IFERROR(TEXT((REGEXEXTRACT($C805, K$4)),""00""), ""&lt;&gt;"")"),"&lt;&gt;")</f>
        <v>&lt;&gt;</v>
      </c>
      <c r="L805" s="7" t="str">
        <f ca="1">IFERROR(__xludf.DUMMYFUNCTION("IFERROR(TEXT((REGEXEXTRACT($C805, L$4)),""00""), ""&lt;&gt;"")"),"&lt;&gt;")</f>
        <v>&lt;&gt;</v>
      </c>
      <c r="M805" s="7" t="str">
        <f ca="1">IFERROR(__xludf.DUMMYFUNCTION("IFERROR(TEXT((REGEXEXTRACT($C805, M$4)),""00""), ""&lt;&gt;"")"),"&lt;&gt;")</f>
        <v>&lt;&gt;</v>
      </c>
      <c r="N805" s="7" t="str">
        <f ca="1">IFERROR(__xludf.DUMMYFUNCTION("IFERROR(TEXT((REGEXEXTRACT($C805, N$4)),""00""), ""&lt;&gt;"")"),"&lt;&gt;")</f>
        <v>&lt;&gt;</v>
      </c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x14ac:dyDescent="0.2">
      <c r="A806" s="7"/>
      <c r="B806" s="8" t="str">
        <f ca="1">IFERROR(__xludf.DUMMYFUNCTION("IFERROR(REGEXEXTRACT($A806, B$4), ""&lt;&gt;"")"),"&lt;&gt;")</f>
        <v>&lt;&gt;</v>
      </c>
      <c r="C806" s="7" t="str">
        <f ca="1">IFERROR(__xludf.DUMMYFUNCTION("IFERROR(REGEXEXTRACT($A806, C$4), ""&lt;&gt;"")"),"&lt;&gt;")</f>
        <v>&lt;&gt;</v>
      </c>
      <c r="D806" s="7"/>
      <c r="E806" s="7" t="str">
        <f ca="1">IFERROR(__xludf.DUMMYFUNCTION("IFERROR(REGEXEXTRACT($C806, E$4), ""&lt;&gt;"")"),"&lt;&gt;")</f>
        <v>&lt;&gt;</v>
      </c>
      <c r="F806" s="7" t="str">
        <f ca="1">IFERROR(__xludf.DUMMYFUNCTION("IFERROR(HEX2DEC(REGEXEXTRACT($C806, F$4)), ""&lt;&gt;"")"),"&lt;&gt;")</f>
        <v>&lt;&gt;</v>
      </c>
      <c r="G806" s="7" t="str">
        <f ca="1">IFERROR(__xludf.DUMMYFUNCTION("IFERROR(HEX2DEC(REGEXEXTRACT($C806, G$4)), ""&lt;&gt;"")"),"&lt;&gt;")</f>
        <v>&lt;&gt;</v>
      </c>
      <c r="H806" s="7"/>
      <c r="I806" s="7" t="str">
        <f ca="1">IFERROR(__xludf.DUMMYFUNCTION("IFERROR(TEXT((REGEXEXTRACT($C806, I$4)),""00""), ""&lt;&gt;"")"),"&lt;&gt;")</f>
        <v>&lt;&gt;</v>
      </c>
      <c r="J806" s="7" t="str">
        <f ca="1">IFERROR(__xludf.DUMMYFUNCTION("IFERROR(TEXT((REGEXEXTRACT($C806, J$4)),""00""), ""&lt;&gt;"")"),"&lt;&gt;")</f>
        <v>&lt;&gt;</v>
      </c>
      <c r="K806" s="7" t="str">
        <f ca="1">IFERROR(__xludf.DUMMYFUNCTION("IFERROR(TEXT((REGEXEXTRACT($C806, K$4)),""00""), ""&lt;&gt;"")"),"&lt;&gt;")</f>
        <v>&lt;&gt;</v>
      </c>
      <c r="L806" s="7" t="str">
        <f ca="1">IFERROR(__xludf.DUMMYFUNCTION("IFERROR(TEXT((REGEXEXTRACT($C806, L$4)),""00""), ""&lt;&gt;"")"),"&lt;&gt;")</f>
        <v>&lt;&gt;</v>
      </c>
      <c r="M806" s="7" t="str">
        <f ca="1">IFERROR(__xludf.DUMMYFUNCTION("IFERROR(TEXT((REGEXEXTRACT($C806, M$4)),""00""), ""&lt;&gt;"")"),"&lt;&gt;")</f>
        <v>&lt;&gt;</v>
      </c>
      <c r="N806" s="7" t="str">
        <f ca="1">IFERROR(__xludf.DUMMYFUNCTION("IFERROR(TEXT((REGEXEXTRACT($C806, N$4)),""00""), ""&lt;&gt;"")"),"&lt;&gt;")</f>
        <v>&lt;&gt;</v>
      </c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x14ac:dyDescent="0.2">
      <c r="A807" s="7"/>
      <c r="B807" s="8" t="str">
        <f ca="1">IFERROR(__xludf.DUMMYFUNCTION("IFERROR(REGEXEXTRACT($A807, B$4), ""&lt;&gt;"")"),"&lt;&gt;")</f>
        <v>&lt;&gt;</v>
      </c>
      <c r="C807" s="7" t="str">
        <f ca="1">IFERROR(__xludf.DUMMYFUNCTION("IFERROR(REGEXEXTRACT($A807, C$4), ""&lt;&gt;"")"),"&lt;&gt;")</f>
        <v>&lt;&gt;</v>
      </c>
      <c r="D807" s="7"/>
      <c r="E807" s="7" t="str">
        <f ca="1">IFERROR(__xludf.DUMMYFUNCTION("IFERROR(REGEXEXTRACT($C807, E$4), ""&lt;&gt;"")"),"&lt;&gt;")</f>
        <v>&lt;&gt;</v>
      </c>
      <c r="F807" s="7" t="str">
        <f ca="1">IFERROR(__xludf.DUMMYFUNCTION("IFERROR(HEX2DEC(REGEXEXTRACT($C807, F$4)), ""&lt;&gt;"")"),"&lt;&gt;")</f>
        <v>&lt;&gt;</v>
      </c>
      <c r="G807" s="7" t="str">
        <f ca="1">IFERROR(__xludf.DUMMYFUNCTION("IFERROR(HEX2DEC(REGEXEXTRACT($C807, G$4)), ""&lt;&gt;"")"),"&lt;&gt;")</f>
        <v>&lt;&gt;</v>
      </c>
      <c r="H807" s="7"/>
      <c r="I807" s="7" t="str">
        <f ca="1">IFERROR(__xludf.DUMMYFUNCTION("IFERROR(TEXT((REGEXEXTRACT($C807, I$4)),""00""), ""&lt;&gt;"")"),"&lt;&gt;")</f>
        <v>&lt;&gt;</v>
      </c>
      <c r="J807" s="7" t="str">
        <f ca="1">IFERROR(__xludf.DUMMYFUNCTION("IFERROR(TEXT((REGEXEXTRACT($C807, J$4)),""00""), ""&lt;&gt;"")"),"&lt;&gt;")</f>
        <v>&lt;&gt;</v>
      </c>
      <c r="K807" s="7" t="str">
        <f ca="1">IFERROR(__xludf.DUMMYFUNCTION("IFERROR(TEXT((REGEXEXTRACT($C807, K$4)),""00""), ""&lt;&gt;"")"),"&lt;&gt;")</f>
        <v>&lt;&gt;</v>
      </c>
      <c r="L807" s="7" t="str">
        <f ca="1">IFERROR(__xludf.DUMMYFUNCTION("IFERROR(TEXT((REGEXEXTRACT($C807, L$4)),""00""), ""&lt;&gt;"")"),"&lt;&gt;")</f>
        <v>&lt;&gt;</v>
      </c>
      <c r="M807" s="7" t="str">
        <f ca="1">IFERROR(__xludf.DUMMYFUNCTION("IFERROR(TEXT((REGEXEXTRACT($C807, M$4)),""00""), ""&lt;&gt;"")"),"&lt;&gt;")</f>
        <v>&lt;&gt;</v>
      </c>
      <c r="N807" s="7" t="str">
        <f ca="1">IFERROR(__xludf.DUMMYFUNCTION("IFERROR(TEXT((REGEXEXTRACT($C807, N$4)),""00""), ""&lt;&gt;"")"),"&lt;&gt;")</f>
        <v>&lt;&gt;</v>
      </c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x14ac:dyDescent="0.2">
      <c r="A808" s="7"/>
      <c r="B808" s="8" t="str">
        <f ca="1">IFERROR(__xludf.DUMMYFUNCTION("IFERROR(REGEXEXTRACT($A808, B$4), ""&lt;&gt;"")"),"&lt;&gt;")</f>
        <v>&lt;&gt;</v>
      </c>
      <c r="C808" s="7" t="str">
        <f ca="1">IFERROR(__xludf.DUMMYFUNCTION("IFERROR(REGEXEXTRACT($A808, C$4), ""&lt;&gt;"")"),"&lt;&gt;")</f>
        <v>&lt;&gt;</v>
      </c>
      <c r="D808" s="7"/>
      <c r="E808" s="7" t="str">
        <f ca="1">IFERROR(__xludf.DUMMYFUNCTION("IFERROR(REGEXEXTRACT($C808, E$4), ""&lt;&gt;"")"),"&lt;&gt;")</f>
        <v>&lt;&gt;</v>
      </c>
      <c r="F808" s="7" t="str">
        <f ca="1">IFERROR(__xludf.DUMMYFUNCTION("IFERROR(HEX2DEC(REGEXEXTRACT($C808, F$4)), ""&lt;&gt;"")"),"&lt;&gt;")</f>
        <v>&lt;&gt;</v>
      </c>
      <c r="G808" s="7" t="str">
        <f ca="1">IFERROR(__xludf.DUMMYFUNCTION("IFERROR(HEX2DEC(REGEXEXTRACT($C808, G$4)), ""&lt;&gt;"")"),"&lt;&gt;")</f>
        <v>&lt;&gt;</v>
      </c>
      <c r="H808" s="7"/>
      <c r="I808" s="7" t="str">
        <f ca="1">IFERROR(__xludf.DUMMYFUNCTION("IFERROR(TEXT((REGEXEXTRACT($C808, I$4)),""00""), ""&lt;&gt;"")"),"&lt;&gt;")</f>
        <v>&lt;&gt;</v>
      </c>
      <c r="J808" s="7" t="str">
        <f ca="1">IFERROR(__xludf.DUMMYFUNCTION("IFERROR(TEXT((REGEXEXTRACT($C808, J$4)),""00""), ""&lt;&gt;"")"),"&lt;&gt;")</f>
        <v>&lt;&gt;</v>
      </c>
      <c r="K808" s="7" t="str">
        <f ca="1">IFERROR(__xludf.DUMMYFUNCTION("IFERROR(TEXT((REGEXEXTRACT($C808, K$4)),""00""), ""&lt;&gt;"")"),"&lt;&gt;")</f>
        <v>&lt;&gt;</v>
      </c>
      <c r="L808" s="7" t="str">
        <f ca="1">IFERROR(__xludf.DUMMYFUNCTION("IFERROR(TEXT((REGEXEXTRACT($C808, L$4)),""00""), ""&lt;&gt;"")"),"&lt;&gt;")</f>
        <v>&lt;&gt;</v>
      </c>
      <c r="M808" s="7" t="str">
        <f ca="1">IFERROR(__xludf.DUMMYFUNCTION("IFERROR(TEXT((REGEXEXTRACT($C808, M$4)),""00""), ""&lt;&gt;"")"),"&lt;&gt;")</f>
        <v>&lt;&gt;</v>
      </c>
      <c r="N808" s="7" t="str">
        <f ca="1">IFERROR(__xludf.DUMMYFUNCTION("IFERROR(TEXT((REGEXEXTRACT($C808, N$4)),""00""), ""&lt;&gt;"")"),"&lt;&gt;")</f>
        <v>&lt;&gt;</v>
      </c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x14ac:dyDescent="0.2">
      <c r="A809" s="7"/>
      <c r="B809" s="8" t="str">
        <f ca="1">IFERROR(__xludf.DUMMYFUNCTION("IFERROR(REGEXEXTRACT($A809, B$4), ""&lt;&gt;"")"),"&lt;&gt;")</f>
        <v>&lt;&gt;</v>
      </c>
      <c r="C809" s="7" t="str">
        <f ca="1">IFERROR(__xludf.DUMMYFUNCTION("IFERROR(REGEXEXTRACT($A809, C$4), ""&lt;&gt;"")"),"&lt;&gt;")</f>
        <v>&lt;&gt;</v>
      </c>
      <c r="D809" s="7"/>
      <c r="E809" s="7" t="str">
        <f ca="1">IFERROR(__xludf.DUMMYFUNCTION("IFERROR(REGEXEXTRACT($C809, E$4), ""&lt;&gt;"")"),"&lt;&gt;")</f>
        <v>&lt;&gt;</v>
      </c>
      <c r="F809" s="7" t="str">
        <f ca="1">IFERROR(__xludf.DUMMYFUNCTION("IFERROR(HEX2DEC(REGEXEXTRACT($C809, F$4)), ""&lt;&gt;"")"),"&lt;&gt;")</f>
        <v>&lt;&gt;</v>
      </c>
      <c r="G809" s="7" t="str">
        <f ca="1">IFERROR(__xludf.DUMMYFUNCTION("IFERROR(HEX2DEC(REGEXEXTRACT($C809, G$4)), ""&lt;&gt;"")"),"&lt;&gt;")</f>
        <v>&lt;&gt;</v>
      </c>
      <c r="H809" s="7"/>
      <c r="I809" s="7" t="str">
        <f ca="1">IFERROR(__xludf.DUMMYFUNCTION("IFERROR(TEXT((REGEXEXTRACT($C809, I$4)),""00""), ""&lt;&gt;"")"),"&lt;&gt;")</f>
        <v>&lt;&gt;</v>
      </c>
      <c r="J809" s="7" t="str">
        <f ca="1">IFERROR(__xludf.DUMMYFUNCTION("IFERROR(TEXT((REGEXEXTRACT($C809, J$4)),""00""), ""&lt;&gt;"")"),"&lt;&gt;")</f>
        <v>&lt;&gt;</v>
      </c>
      <c r="K809" s="7" t="str">
        <f ca="1">IFERROR(__xludf.DUMMYFUNCTION("IFERROR(TEXT((REGEXEXTRACT($C809, K$4)),""00""), ""&lt;&gt;"")"),"&lt;&gt;")</f>
        <v>&lt;&gt;</v>
      </c>
      <c r="L809" s="7" t="str">
        <f ca="1">IFERROR(__xludf.DUMMYFUNCTION("IFERROR(TEXT((REGEXEXTRACT($C809, L$4)),""00""), ""&lt;&gt;"")"),"&lt;&gt;")</f>
        <v>&lt;&gt;</v>
      </c>
      <c r="M809" s="7" t="str">
        <f ca="1">IFERROR(__xludf.DUMMYFUNCTION("IFERROR(TEXT((REGEXEXTRACT($C809, M$4)),""00""), ""&lt;&gt;"")"),"&lt;&gt;")</f>
        <v>&lt;&gt;</v>
      </c>
      <c r="N809" s="7" t="str">
        <f ca="1">IFERROR(__xludf.DUMMYFUNCTION("IFERROR(TEXT((REGEXEXTRACT($C809, N$4)),""00""), ""&lt;&gt;"")"),"&lt;&gt;")</f>
        <v>&lt;&gt;</v>
      </c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x14ac:dyDescent="0.2">
      <c r="A810" s="7"/>
      <c r="B810" s="8" t="str">
        <f ca="1">IFERROR(__xludf.DUMMYFUNCTION("IFERROR(REGEXEXTRACT($A810, B$4), ""&lt;&gt;"")"),"&lt;&gt;")</f>
        <v>&lt;&gt;</v>
      </c>
      <c r="C810" s="7" t="str">
        <f ca="1">IFERROR(__xludf.DUMMYFUNCTION("IFERROR(REGEXEXTRACT($A810, C$4), ""&lt;&gt;"")"),"&lt;&gt;")</f>
        <v>&lt;&gt;</v>
      </c>
      <c r="D810" s="7"/>
      <c r="E810" s="7" t="str">
        <f ca="1">IFERROR(__xludf.DUMMYFUNCTION("IFERROR(REGEXEXTRACT($C810, E$4), ""&lt;&gt;"")"),"&lt;&gt;")</f>
        <v>&lt;&gt;</v>
      </c>
      <c r="F810" s="7" t="str">
        <f ca="1">IFERROR(__xludf.DUMMYFUNCTION("IFERROR(HEX2DEC(REGEXEXTRACT($C810, F$4)), ""&lt;&gt;"")"),"&lt;&gt;")</f>
        <v>&lt;&gt;</v>
      </c>
      <c r="G810" s="7" t="str">
        <f ca="1">IFERROR(__xludf.DUMMYFUNCTION("IFERROR(HEX2DEC(REGEXEXTRACT($C810, G$4)), ""&lt;&gt;"")"),"&lt;&gt;")</f>
        <v>&lt;&gt;</v>
      </c>
      <c r="H810" s="7"/>
      <c r="I810" s="7" t="str">
        <f ca="1">IFERROR(__xludf.DUMMYFUNCTION("IFERROR(TEXT((REGEXEXTRACT($C810, I$4)),""00""), ""&lt;&gt;"")"),"&lt;&gt;")</f>
        <v>&lt;&gt;</v>
      </c>
      <c r="J810" s="7" t="str">
        <f ca="1">IFERROR(__xludf.DUMMYFUNCTION("IFERROR(TEXT((REGEXEXTRACT($C810, J$4)),""00""), ""&lt;&gt;"")"),"&lt;&gt;")</f>
        <v>&lt;&gt;</v>
      </c>
      <c r="K810" s="7" t="str">
        <f ca="1">IFERROR(__xludf.DUMMYFUNCTION("IFERROR(TEXT((REGEXEXTRACT($C810, K$4)),""00""), ""&lt;&gt;"")"),"&lt;&gt;")</f>
        <v>&lt;&gt;</v>
      </c>
      <c r="L810" s="7" t="str">
        <f ca="1">IFERROR(__xludf.DUMMYFUNCTION("IFERROR(TEXT((REGEXEXTRACT($C810, L$4)),""00""), ""&lt;&gt;"")"),"&lt;&gt;")</f>
        <v>&lt;&gt;</v>
      </c>
      <c r="M810" s="7" t="str">
        <f ca="1">IFERROR(__xludf.DUMMYFUNCTION("IFERROR(TEXT((REGEXEXTRACT($C810, M$4)),""00""), ""&lt;&gt;"")"),"&lt;&gt;")</f>
        <v>&lt;&gt;</v>
      </c>
      <c r="N810" s="7" t="str">
        <f ca="1">IFERROR(__xludf.DUMMYFUNCTION("IFERROR(TEXT((REGEXEXTRACT($C810, N$4)),""00""), ""&lt;&gt;"")"),"&lt;&gt;")</f>
        <v>&lt;&gt;</v>
      </c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x14ac:dyDescent="0.2">
      <c r="A811" s="7"/>
      <c r="B811" s="8" t="str">
        <f ca="1">IFERROR(__xludf.DUMMYFUNCTION("IFERROR(REGEXEXTRACT($A811, B$4), ""&lt;&gt;"")"),"&lt;&gt;")</f>
        <v>&lt;&gt;</v>
      </c>
      <c r="C811" s="7" t="str">
        <f ca="1">IFERROR(__xludf.DUMMYFUNCTION("IFERROR(REGEXEXTRACT($A811, C$4), ""&lt;&gt;"")"),"&lt;&gt;")</f>
        <v>&lt;&gt;</v>
      </c>
      <c r="D811" s="7"/>
      <c r="E811" s="7" t="str">
        <f ca="1">IFERROR(__xludf.DUMMYFUNCTION("IFERROR(REGEXEXTRACT($C811, E$4), ""&lt;&gt;"")"),"&lt;&gt;")</f>
        <v>&lt;&gt;</v>
      </c>
      <c r="F811" s="7" t="str">
        <f ca="1">IFERROR(__xludf.DUMMYFUNCTION("IFERROR(HEX2DEC(REGEXEXTRACT($C811, F$4)), ""&lt;&gt;"")"),"&lt;&gt;")</f>
        <v>&lt;&gt;</v>
      </c>
      <c r="G811" s="7" t="str">
        <f ca="1">IFERROR(__xludf.DUMMYFUNCTION("IFERROR(HEX2DEC(REGEXEXTRACT($C811, G$4)), ""&lt;&gt;"")"),"&lt;&gt;")</f>
        <v>&lt;&gt;</v>
      </c>
      <c r="H811" s="7"/>
      <c r="I811" s="7" t="str">
        <f ca="1">IFERROR(__xludf.DUMMYFUNCTION("IFERROR(TEXT((REGEXEXTRACT($C811, I$4)),""00""), ""&lt;&gt;"")"),"&lt;&gt;")</f>
        <v>&lt;&gt;</v>
      </c>
      <c r="J811" s="7" t="str">
        <f ca="1">IFERROR(__xludf.DUMMYFUNCTION("IFERROR(TEXT((REGEXEXTRACT($C811, J$4)),""00""), ""&lt;&gt;"")"),"&lt;&gt;")</f>
        <v>&lt;&gt;</v>
      </c>
      <c r="K811" s="7" t="str">
        <f ca="1">IFERROR(__xludf.DUMMYFUNCTION("IFERROR(TEXT((REGEXEXTRACT($C811, K$4)),""00""), ""&lt;&gt;"")"),"&lt;&gt;")</f>
        <v>&lt;&gt;</v>
      </c>
      <c r="L811" s="7" t="str">
        <f ca="1">IFERROR(__xludf.DUMMYFUNCTION("IFERROR(TEXT((REGEXEXTRACT($C811, L$4)),""00""), ""&lt;&gt;"")"),"&lt;&gt;")</f>
        <v>&lt;&gt;</v>
      </c>
      <c r="M811" s="7" t="str">
        <f ca="1">IFERROR(__xludf.DUMMYFUNCTION("IFERROR(TEXT((REGEXEXTRACT($C811, M$4)),""00""), ""&lt;&gt;"")"),"&lt;&gt;")</f>
        <v>&lt;&gt;</v>
      </c>
      <c r="N811" s="7" t="str">
        <f ca="1">IFERROR(__xludf.DUMMYFUNCTION("IFERROR(TEXT((REGEXEXTRACT($C811, N$4)),""00""), ""&lt;&gt;"")"),"&lt;&gt;")</f>
        <v>&lt;&gt;</v>
      </c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x14ac:dyDescent="0.2">
      <c r="A812" s="7"/>
      <c r="B812" s="8" t="str">
        <f ca="1">IFERROR(__xludf.DUMMYFUNCTION("IFERROR(REGEXEXTRACT($A812, B$4), ""&lt;&gt;"")"),"&lt;&gt;")</f>
        <v>&lt;&gt;</v>
      </c>
      <c r="C812" s="7" t="str">
        <f ca="1">IFERROR(__xludf.DUMMYFUNCTION("IFERROR(REGEXEXTRACT($A812, C$4), ""&lt;&gt;"")"),"&lt;&gt;")</f>
        <v>&lt;&gt;</v>
      </c>
      <c r="D812" s="7"/>
      <c r="E812" s="7" t="str">
        <f ca="1">IFERROR(__xludf.DUMMYFUNCTION("IFERROR(REGEXEXTRACT($C812, E$4), ""&lt;&gt;"")"),"&lt;&gt;")</f>
        <v>&lt;&gt;</v>
      </c>
      <c r="F812" s="7" t="str">
        <f ca="1">IFERROR(__xludf.DUMMYFUNCTION("IFERROR(HEX2DEC(REGEXEXTRACT($C812, F$4)), ""&lt;&gt;"")"),"&lt;&gt;")</f>
        <v>&lt;&gt;</v>
      </c>
      <c r="G812" s="7" t="str">
        <f ca="1">IFERROR(__xludf.DUMMYFUNCTION("IFERROR(HEX2DEC(REGEXEXTRACT($C812, G$4)), ""&lt;&gt;"")"),"&lt;&gt;")</f>
        <v>&lt;&gt;</v>
      </c>
      <c r="H812" s="7"/>
      <c r="I812" s="7" t="str">
        <f ca="1">IFERROR(__xludf.DUMMYFUNCTION("IFERROR(TEXT((REGEXEXTRACT($C812, I$4)),""00""), ""&lt;&gt;"")"),"&lt;&gt;")</f>
        <v>&lt;&gt;</v>
      </c>
      <c r="J812" s="7" t="str">
        <f ca="1">IFERROR(__xludf.DUMMYFUNCTION("IFERROR(TEXT((REGEXEXTRACT($C812, J$4)),""00""), ""&lt;&gt;"")"),"&lt;&gt;")</f>
        <v>&lt;&gt;</v>
      </c>
      <c r="K812" s="7" t="str">
        <f ca="1">IFERROR(__xludf.DUMMYFUNCTION("IFERROR(TEXT((REGEXEXTRACT($C812, K$4)),""00""), ""&lt;&gt;"")"),"&lt;&gt;")</f>
        <v>&lt;&gt;</v>
      </c>
      <c r="L812" s="7" t="str">
        <f ca="1">IFERROR(__xludf.DUMMYFUNCTION("IFERROR(TEXT((REGEXEXTRACT($C812, L$4)),""00""), ""&lt;&gt;"")"),"&lt;&gt;")</f>
        <v>&lt;&gt;</v>
      </c>
      <c r="M812" s="7" t="str">
        <f ca="1">IFERROR(__xludf.DUMMYFUNCTION("IFERROR(TEXT((REGEXEXTRACT($C812, M$4)),""00""), ""&lt;&gt;"")"),"&lt;&gt;")</f>
        <v>&lt;&gt;</v>
      </c>
      <c r="N812" s="7" t="str">
        <f ca="1">IFERROR(__xludf.DUMMYFUNCTION("IFERROR(TEXT((REGEXEXTRACT($C812, N$4)),""00""), ""&lt;&gt;"")"),"&lt;&gt;")</f>
        <v>&lt;&gt;</v>
      </c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x14ac:dyDescent="0.2">
      <c r="A813" s="7"/>
      <c r="B813" s="8" t="str">
        <f ca="1">IFERROR(__xludf.DUMMYFUNCTION("IFERROR(REGEXEXTRACT($A813, B$4), ""&lt;&gt;"")"),"&lt;&gt;")</f>
        <v>&lt;&gt;</v>
      </c>
      <c r="C813" s="7" t="str">
        <f ca="1">IFERROR(__xludf.DUMMYFUNCTION("IFERROR(REGEXEXTRACT($A813, C$4), ""&lt;&gt;"")"),"&lt;&gt;")</f>
        <v>&lt;&gt;</v>
      </c>
      <c r="D813" s="7"/>
      <c r="E813" s="7" t="str">
        <f ca="1">IFERROR(__xludf.DUMMYFUNCTION("IFERROR(REGEXEXTRACT($C813, E$4), ""&lt;&gt;"")"),"&lt;&gt;")</f>
        <v>&lt;&gt;</v>
      </c>
      <c r="F813" s="7" t="str">
        <f ca="1">IFERROR(__xludf.DUMMYFUNCTION("IFERROR(HEX2DEC(REGEXEXTRACT($C813, F$4)), ""&lt;&gt;"")"),"&lt;&gt;")</f>
        <v>&lt;&gt;</v>
      </c>
      <c r="G813" s="7" t="str">
        <f ca="1">IFERROR(__xludf.DUMMYFUNCTION("IFERROR(HEX2DEC(REGEXEXTRACT($C813, G$4)), ""&lt;&gt;"")"),"&lt;&gt;")</f>
        <v>&lt;&gt;</v>
      </c>
      <c r="H813" s="7"/>
      <c r="I813" s="7" t="str">
        <f ca="1">IFERROR(__xludf.DUMMYFUNCTION("IFERROR(TEXT((REGEXEXTRACT($C813, I$4)),""00""), ""&lt;&gt;"")"),"&lt;&gt;")</f>
        <v>&lt;&gt;</v>
      </c>
      <c r="J813" s="7" t="str">
        <f ca="1">IFERROR(__xludf.DUMMYFUNCTION("IFERROR(TEXT((REGEXEXTRACT($C813, J$4)),""00""), ""&lt;&gt;"")"),"&lt;&gt;")</f>
        <v>&lt;&gt;</v>
      </c>
      <c r="K813" s="7" t="str">
        <f ca="1">IFERROR(__xludf.DUMMYFUNCTION("IFERROR(TEXT((REGEXEXTRACT($C813, K$4)),""00""), ""&lt;&gt;"")"),"&lt;&gt;")</f>
        <v>&lt;&gt;</v>
      </c>
      <c r="L813" s="7" t="str">
        <f ca="1">IFERROR(__xludf.DUMMYFUNCTION("IFERROR(TEXT((REGEXEXTRACT($C813, L$4)),""00""), ""&lt;&gt;"")"),"&lt;&gt;")</f>
        <v>&lt;&gt;</v>
      </c>
      <c r="M813" s="7" t="str">
        <f ca="1">IFERROR(__xludf.DUMMYFUNCTION("IFERROR(TEXT((REGEXEXTRACT($C813, M$4)),""00""), ""&lt;&gt;"")"),"&lt;&gt;")</f>
        <v>&lt;&gt;</v>
      </c>
      <c r="N813" s="7" t="str">
        <f ca="1">IFERROR(__xludf.DUMMYFUNCTION("IFERROR(TEXT((REGEXEXTRACT($C813, N$4)),""00""), ""&lt;&gt;"")"),"&lt;&gt;")</f>
        <v>&lt;&gt;</v>
      </c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x14ac:dyDescent="0.2">
      <c r="A814" s="7"/>
      <c r="B814" s="8" t="str">
        <f ca="1">IFERROR(__xludf.DUMMYFUNCTION("IFERROR(REGEXEXTRACT($A814, B$4), ""&lt;&gt;"")"),"&lt;&gt;")</f>
        <v>&lt;&gt;</v>
      </c>
      <c r="C814" s="7" t="str">
        <f ca="1">IFERROR(__xludf.DUMMYFUNCTION("IFERROR(REGEXEXTRACT($A814, C$4), ""&lt;&gt;"")"),"&lt;&gt;")</f>
        <v>&lt;&gt;</v>
      </c>
      <c r="D814" s="7"/>
      <c r="E814" s="7" t="str">
        <f ca="1">IFERROR(__xludf.DUMMYFUNCTION("IFERROR(REGEXEXTRACT($C814, E$4), ""&lt;&gt;"")"),"&lt;&gt;")</f>
        <v>&lt;&gt;</v>
      </c>
      <c r="F814" s="7" t="str">
        <f ca="1">IFERROR(__xludf.DUMMYFUNCTION("IFERROR(HEX2DEC(REGEXEXTRACT($C814, F$4)), ""&lt;&gt;"")"),"&lt;&gt;")</f>
        <v>&lt;&gt;</v>
      </c>
      <c r="G814" s="7" t="str">
        <f ca="1">IFERROR(__xludf.DUMMYFUNCTION("IFERROR(HEX2DEC(REGEXEXTRACT($C814, G$4)), ""&lt;&gt;"")"),"&lt;&gt;")</f>
        <v>&lt;&gt;</v>
      </c>
      <c r="H814" s="7"/>
      <c r="I814" s="7" t="str">
        <f ca="1">IFERROR(__xludf.DUMMYFUNCTION("IFERROR(TEXT((REGEXEXTRACT($C814, I$4)),""00""), ""&lt;&gt;"")"),"&lt;&gt;")</f>
        <v>&lt;&gt;</v>
      </c>
      <c r="J814" s="7" t="str">
        <f ca="1">IFERROR(__xludf.DUMMYFUNCTION("IFERROR(TEXT((REGEXEXTRACT($C814, J$4)),""00""), ""&lt;&gt;"")"),"&lt;&gt;")</f>
        <v>&lt;&gt;</v>
      </c>
      <c r="K814" s="7" t="str">
        <f ca="1">IFERROR(__xludf.DUMMYFUNCTION("IFERROR(TEXT((REGEXEXTRACT($C814, K$4)),""00""), ""&lt;&gt;"")"),"&lt;&gt;")</f>
        <v>&lt;&gt;</v>
      </c>
      <c r="L814" s="7" t="str">
        <f ca="1">IFERROR(__xludf.DUMMYFUNCTION("IFERROR(TEXT((REGEXEXTRACT($C814, L$4)),""00""), ""&lt;&gt;"")"),"&lt;&gt;")</f>
        <v>&lt;&gt;</v>
      </c>
      <c r="M814" s="7" t="str">
        <f ca="1">IFERROR(__xludf.DUMMYFUNCTION("IFERROR(TEXT((REGEXEXTRACT($C814, M$4)),""00""), ""&lt;&gt;"")"),"&lt;&gt;")</f>
        <v>&lt;&gt;</v>
      </c>
      <c r="N814" s="7" t="str">
        <f ca="1">IFERROR(__xludf.DUMMYFUNCTION("IFERROR(TEXT((REGEXEXTRACT($C814, N$4)),""00""), ""&lt;&gt;"")"),"&lt;&gt;")</f>
        <v>&lt;&gt;</v>
      </c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x14ac:dyDescent="0.2">
      <c r="A815" s="7"/>
      <c r="B815" s="8" t="str">
        <f ca="1">IFERROR(__xludf.DUMMYFUNCTION("IFERROR(REGEXEXTRACT($A815, B$4), ""&lt;&gt;"")"),"&lt;&gt;")</f>
        <v>&lt;&gt;</v>
      </c>
      <c r="C815" s="7" t="str">
        <f ca="1">IFERROR(__xludf.DUMMYFUNCTION("IFERROR(REGEXEXTRACT($A815, C$4), ""&lt;&gt;"")"),"&lt;&gt;")</f>
        <v>&lt;&gt;</v>
      </c>
      <c r="D815" s="7"/>
      <c r="E815" s="7" t="str">
        <f ca="1">IFERROR(__xludf.DUMMYFUNCTION("IFERROR(REGEXEXTRACT($C815, E$4), ""&lt;&gt;"")"),"&lt;&gt;")</f>
        <v>&lt;&gt;</v>
      </c>
      <c r="F815" s="7" t="str">
        <f ca="1">IFERROR(__xludf.DUMMYFUNCTION("IFERROR(HEX2DEC(REGEXEXTRACT($C815, F$4)), ""&lt;&gt;"")"),"&lt;&gt;")</f>
        <v>&lt;&gt;</v>
      </c>
      <c r="G815" s="7" t="str">
        <f ca="1">IFERROR(__xludf.DUMMYFUNCTION("IFERROR(HEX2DEC(REGEXEXTRACT($C815, G$4)), ""&lt;&gt;"")"),"&lt;&gt;")</f>
        <v>&lt;&gt;</v>
      </c>
      <c r="H815" s="7"/>
      <c r="I815" s="7" t="str">
        <f ca="1">IFERROR(__xludf.DUMMYFUNCTION("IFERROR(TEXT((REGEXEXTRACT($C815, I$4)),""00""), ""&lt;&gt;"")"),"&lt;&gt;")</f>
        <v>&lt;&gt;</v>
      </c>
      <c r="J815" s="7" t="str">
        <f ca="1">IFERROR(__xludf.DUMMYFUNCTION("IFERROR(TEXT((REGEXEXTRACT($C815, J$4)),""00""), ""&lt;&gt;"")"),"&lt;&gt;")</f>
        <v>&lt;&gt;</v>
      </c>
      <c r="K815" s="7" t="str">
        <f ca="1">IFERROR(__xludf.DUMMYFUNCTION("IFERROR(TEXT((REGEXEXTRACT($C815, K$4)),""00""), ""&lt;&gt;"")"),"&lt;&gt;")</f>
        <v>&lt;&gt;</v>
      </c>
      <c r="L815" s="7" t="str">
        <f ca="1">IFERROR(__xludf.DUMMYFUNCTION("IFERROR(TEXT((REGEXEXTRACT($C815, L$4)),""00""), ""&lt;&gt;"")"),"&lt;&gt;")</f>
        <v>&lt;&gt;</v>
      </c>
      <c r="M815" s="7" t="str">
        <f ca="1">IFERROR(__xludf.DUMMYFUNCTION("IFERROR(TEXT((REGEXEXTRACT($C815, M$4)),""00""), ""&lt;&gt;"")"),"&lt;&gt;")</f>
        <v>&lt;&gt;</v>
      </c>
      <c r="N815" s="7" t="str">
        <f ca="1">IFERROR(__xludf.DUMMYFUNCTION("IFERROR(TEXT((REGEXEXTRACT($C815, N$4)),""00""), ""&lt;&gt;"")"),"&lt;&gt;")</f>
        <v>&lt;&gt;</v>
      </c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x14ac:dyDescent="0.2">
      <c r="A816" s="7"/>
      <c r="B816" s="8" t="str">
        <f ca="1">IFERROR(__xludf.DUMMYFUNCTION("IFERROR(REGEXEXTRACT($A816, B$4), ""&lt;&gt;"")"),"&lt;&gt;")</f>
        <v>&lt;&gt;</v>
      </c>
      <c r="C816" s="7" t="str">
        <f ca="1">IFERROR(__xludf.DUMMYFUNCTION("IFERROR(REGEXEXTRACT($A816, C$4), ""&lt;&gt;"")"),"&lt;&gt;")</f>
        <v>&lt;&gt;</v>
      </c>
      <c r="D816" s="7"/>
      <c r="E816" s="7" t="str">
        <f ca="1">IFERROR(__xludf.DUMMYFUNCTION("IFERROR(REGEXEXTRACT($C816, E$4), ""&lt;&gt;"")"),"&lt;&gt;")</f>
        <v>&lt;&gt;</v>
      </c>
      <c r="F816" s="7" t="str">
        <f ca="1">IFERROR(__xludf.DUMMYFUNCTION("IFERROR(HEX2DEC(REGEXEXTRACT($C816, F$4)), ""&lt;&gt;"")"),"&lt;&gt;")</f>
        <v>&lt;&gt;</v>
      </c>
      <c r="G816" s="7" t="str">
        <f ca="1">IFERROR(__xludf.DUMMYFUNCTION("IFERROR(HEX2DEC(REGEXEXTRACT($C816, G$4)), ""&lt;&gt;"")"),"&lt;&gt;")</f>
        <v>&lt;&gt;</v>
      </c>
      <c r="H816" s="7"/>
      <c r="I816" s="7" t="str">
        <f ca="1">IFERROR(__xludf.DUMMYFUNCTION("IFERROR(TEXT((REGEXEXTRACT($C816, I$4)),""00""), ""&lt;&gt;"")"),"&lt;&gt;")</f>
        <v>&lt;&gt;</v>
      </c>
      <c r="J816" s="7" t="str">
        <f ca="1">IFERROR(__xludf.DUMMYFUNCTION("IFERROR(TEXT((REGEXEXTRACT($C816, J$4)),""00""), ""&lt;&gt;"")"),"&lt;&gt;")</f>
        <v>&lt;&gt;</v>
      </c>
      <c r="K816" s="7" t="str">
        <f ca="1">IFERROR(__xludf.DUMMYFUNCTION("IFERROR(TEXT((REGEXEXTRACT($C816, K$4)),""00""), ""&lt;&gt;"")"),"&lt;&gt;")</f>
        <v>&lt;&gt;</v>
      </c>
      <c r="L816" s="7" t="str">
        <f ca="1">IFERROR(__xludf.DUMMYFUNCTION("IFERROR(TEXT((REGEXEXTRACT($C816, L$4)),""00""), ""&lt;&gt;"")"),"&lt;&gt;")</f>
        <v>&lt;&gt;</v>
      </c>
      <c r="M816" s="7" t="str">
        <f ca="1">IFERROR(__xludf.DUMMYFUNCTION("IFERROR(TEXT((REGEXEXTRACT($C816, M$4)),""00""), ""&lt;&gt;"")"),"&lt;&gt;")</f>
        <v>&lt;&gt;</v>
      </c>
      <c r="N816" s="7" t="str">
        <f ca="1">IFERROR(__xludf.DUMMYFUNCTION("IFERROR(TEXT((REGEXEXTRACT($C816, N$4)),""00""), ""&lt;&gt;"")"),"&lt;&gt;")</f>
        <v>&lt;&gt;</v>
      </c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x14ac:dyDescent="0.2">
      <c r="A817" s="7"/>
      <c r="B817" s="8" t="str">
        <f ca="1">IFERROR(__xludf.DUMMYFUNCTION("IFERROR(REGEXEXTRACT($A817, B$4), ""&lt;&gt;"")"),"&lt;&gt;")</f>
        <v>&lt;&gt;</v>
      </c>
      <c r="C817" s="7" t="str">
        <f ca="1">IFERROR(__xludf.DUMMYFUNCTION("IFERROR(REGEXEXTRACT($A817, C$4), ""&lt;&gt;"")"),"&lt;&gt;")</f>
        <v>&lt;&gt;</v>
      </c>
      <c r="D817" s="7"/>
      <c r="E817" s="7" t="str">
        <f ca="1">IFERROR(__xludf.DUMMYFUNCTION("IFERROR(REGEXEXTRACT($C817, E$4), ""&lt;&gt;"")"),"&lt;&gt;")</f>
        <v>&lt;&gt;</v>
      </c>
      <c r="F817" s="7" t="str">
        <f ca="1">IFERROR(__xludf.DUMMYFUNCTION("IFERROR(HEX2DEC(REGEXEXTRACT($C817, F$4)), ""&lt;&gt;"")"),"&lt;&gt;")</f>
        <v>&lt;&gt;</v>
      </c>
      <c r="G817" s="7" t="str">
        <f ca="1">IFERROR(__xludf.DUMMYFUNCTION("IFERROR(HEX2DEC(REGEXEXTRACT($C817, G$4)), ""&lt;&gt;"")"),"&lt;&gt;")</f>
        <v>&lt;&gt;</v>
      </c>
      <c r="H817" s="7"/>
      <c r="I817" s="7" t="str">
        <f ca="1">IFERROR(__xludf.DUMMYFUNCTION("IFERROR(TEXT((REGEXEXTRACT($C817, I$4)),""00""), ""&lt;&gt;"")"),"&lt;&gt;")</f>
        <v>&lt;&gt;</v>
      </c>
      <c r="J817" s="7" t="str">
        <f ca="1">IFERROR(__xludf.DUMMYFUNCTION("IFERROR(TEXT((REGEXEXTRACT($C817, J$4)),""00""), ""&lt;&gt;"")"),"&lt;&gt;")</f>
        <v>&lt;&gt;</v>
      </c>
      <c r="K817" s="7" t="str">
        <f ca="1">IFERROR(__xludf.DUMMYFUNCTION("IFERROR(TEXT((REGEXEXTRACT($C817, K$4)),""00""), ""&lt;&gt;"")"),"&lt;&gt;")</f>
        <v>&lt;&gt;</v>
      </c>
      <c r="L817" s="7" t="str">
        <f ca="1">IFERROR(__xludf.DUMMYFUNCTION("IFERROR(TEXT((REGEXEXTRACT($C817, L$4)),""00""), ""&lt;&gt;"")"),"&lt;&gt;")</f>
        <v>&lt;&gt;</v>
      </c>
      <c r="M817" s="7" t="str">
        <f ca="1">IFERROR(__xludf.DUMMYFUNCTION("IFERROR(TEXT((REGEXEXTRACT($C817, M$4)),""00""), ""&lt;&gt;"")"),"&lt;&gt;")</f>
        <v>&lt;&gt;</v>
      </c>
      <c r="N817" s="7" t="str">
        <f ca="1">IFERROR(__xludf.DUMMYFUNCTION("IFERROR(TEXT((REGEXEXTRACT($C817, N$4)),""00""), ""&lt;&gt;"")"),"&lt;&gt;")</f>
        <v>&lt;&gt;</v>
      </c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x14ac:dyDescent="0.2">
      <c r="A818" s="7"/>
      <c r="B818" s="8" t="str">
        <f ca="1">IFERROR(__xludf.DUMMYFUNCTION("IFERROR(REGEXEXTRACT($A818, B$4), ""&lt;&gt;"")"),"&lt;&gt;")</f>
        <v>&lt;&gt;</v>
      </c>
      <c r="C818" s="7" t="str">
        <f ca="1">IFERROR(__xludf.DUMMYFUNCTION("IFERROR(REGEXEXTRACT($A818, C$4), ""&lt;&gt;"")"),"&lt;&gt;")</f>
        <v>&lt;&gt;</v>
      </c>
      <c r="D818" s="7"/>
      <c r="E818" s="7" t="str">
        <f ca="1">IFERROR(__xludf.DUMMYFUNCTION("IFERROR(REGEXEXTRACT($C818, E$4), ""&lt;&gt;"")"),"&lt;&gt;")</f>
        <v>&lt;&gt;</v>
      </c>
      <c r="F818" s="7" t="str">
        <f ca="1">IFERROR(__xludf.DUMMYFUNCTION("IFERROR(HEX2DEC(REGEXEXTRACT($C818, F$4)), ""&lt;&gt;"")"),"&lt;&gt;")</f>
        <v>&lt;&gt;</v>
      </c>
      <c r="G818" s="7" t="str">
        <f ca="1">IFERROR(__xludf.DUMMYFUNCTION("IFERROR(HEX2DEC(REGEXEXTRACT($C818, G$4)), ""&lt;&gt;"")"),"&lt;&gt;")</f>
        <v>&lt;&gt;</v>
      </c>
      <c r="H818" s="7"/>
      <c r="I818" s="7" t="str">
        <f ca="1">IFERROR(__xludf.DUMMYFUNCTION("IFERROR(TEXT((REGEXEXTRACT($C818, I$4)),""00""), ""&lt;&gt;"")"),"&lt;&gt;")</f>
        <v>&lt;&gt;</v>
      </c>
      <c r="J818" s="7" t="str">
        <f ca="1">IFERROR(__xludf.DUMMYFUNCTION("IFERROR(TEXT((REGEXEXTRACT($C818, J$4)),""00""), ""&lt;&gt;"")"),"&lt;&gt;")</f>
        <v>&lt;&gt;</v>
      </c>
      <c r="K818" s="7" t="str">
        <f ca="1">IFERROR(__xludf.DUMMYFUNCTION("IFERROR(TEXT((REGEXEXTRACT($C818, K$4)),""00""), ""&lt;&gt;"")"),"&lt;&gt;")</f>
        <v>&lt;&gt;</v>
      </c>
      <c r="L818" s="7" t="str">
        <f ca="1">IFERROR(__xludf.DUMMYFUNCTION("IFERROR(TEXT((REGEXEXTRACT($C818, L$4)),""00""), ""&lt;&gt;"")"),"&lt;&gt;")</f>
        <v>&lt;&gt;</v>
      </c>
      <c r="M818" s="7" t="str">
        <f ca="1">IFERROR(__xludf.DUMMYFUNCTION("IFERROR(TEXT((REGEXEXTRACT($C818, M$4)),""00""), ""&lt;&gt;"")"),"&lt;&gt;")</f>
        <v>&lt;&gt;</v>
      </c>
      <c r="N818" s="7" t="str">
        <f ca="1">IFERROR(__xludf.DUMMYFUNCTION("IFERROR(TEXT((REGEXEXTRACT($C818, N$4)),""00""), ""&lt;&gt;"")"),"&lt;&gt;")</f>
        <v>&lt;&gt;</v>
      </c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x14ac:dyDescent="0.2">
      <c r="A819" s="7"/>
      <c r="B819" s="8" t="str">
        <f ca="1">IFERROR(__xludf.DUMMYFUNCTION("IFERROR(REGEXEXTRACT($A819, B$4), ""&lt;&gt;"")"),"&lt;&gt;")</f>
        <v>&lt;&gt;</v>
      </c>
      <c r="C819" s="7" t="str">
        <f ca="1">IFERROR(__xludf.DUMMYFUNCTION("IFERROR(REGEXEXTRACT($A819, C$4), ""&lt;&gt;"")"),"&lt;&gt;")</f>
        <v>&lt;&gt;</v>
      </c>
      <c r="D819" s="7"/>
      <c r="E819" s="7" t="str">
        <f ca="1">IFERROR(__xludf.DUMMYFUNCTION("IFERROR(REGEXEXTRACT($C819, E$4), ""&lt;&gt;"")"),"&lt;&gt;")</f>
        <v>&lt;&gt;</v>
      </c>
      <c r="F819" s="7" t="str">
        <f ca="1">IFERROR(__xludf.DUMMYFUNCTION("IFERROR(HEX2DEC(REGEXEXTRACT($C819, F$4)), ""&lt;&gt;"")"),"&lt;&gt;")</f>
        <v>&lt;&gt;</v>
      </c>
      <c r="G819" s="7" t="str">
        <f ca="1">IFERROR(__xludf.DUMMYFUNCTION("IFERROR(HEX2DEC(REGEXEXTRACT($C819, G$4)), ""&lt;&gt;"")"),"&lt;&gt;")</f>
        <v>&lt;&gt;</v>
      </c>
      <c r="H819" s="7"/>
      <c r="I819" s="7" t="str">
        <f ca="1">IFERROR(__xludf.DUMMYFUNCTION("IFERROR(TEXT((REGEXEXTRACT($C819, I$4)),""00""), ""&lt;&gt;"")"),"&lt;&gt;")</f>
        <v>&lt;&gt;</v>
      </c>
      <c r="J819" s="7" t="str">
        <f ca="1">IFERROR(__xludf.DUMMYFUNCTION("IFERROR(TEXT((REGEXEXTRACT($C819, J$4)),""00""), ""&lt;&gt;"")"),"&lt;&gt;")</f>
        <v>&lt;&gt;</v>
      </c>
      <c r="K819" s="7" t="str">
        <f ca="1">IFERROR(__xludf.DUMMYFUNCTION("IFERROR(TEXT((REGEXEXTRACT($C819, K$4)),""00""), ""&lt;&gt;"")"),"&lt;&gt;")</f>
        <v>&lt;&gt;</v>
      </c>
      <c r="L819" s="7" t="str">
        <f ca="1">IFERROR(__xludf.DUMMYFUNCTION("IFERROR(TEXT((REGEXEXTRACT($C819, L$4)),""00""), ""&lt;&gt;"")"),"&lt;&gt;")</f>
        <v>&lt;&gt;</v>
      </c>
      <c r="M819" s="7" t="str">
        <f ca="1">IFERROR(__xludf.DUMMYFUNCTION("IFERROR(TEXT((REGEXEXTRACT($C819, M$4)),""00""), ""&lt;&gt;"")"),"&lt;&gt;")</f>
        <v>&lt;&gt;</v>
      </c>
      <c r="N819" s="7" t="str">
        <f ca="1">IFERROR(__xludf.DUMMYFUNCTION("IFERROR(TEXT((REGEXEXTRACT($C819, N$4)),""00""), ""&lt;&gt;"")"),"&lt;&gt;")</f>
        <v>&lt;&gt;</v>
      </c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x14ac:dyDescent="0.2">
      <c r="A820" s="7"/>
      <c r="B820" s="8" t="str">
        <f ca="1">IFERROR(__xludf.DUMMYFUNCTION("IFERROR(REGEXEXTRACT($A820, B$4), ""&lt;&gt;"")"),"&lt;&gt;")</f>
        <v>&lt;&gt;</v>
      </c>
      <c r="C820" s="7" t="str">
        <f ca="1">IFERROR(__xludf.DUMMYFUNCTION("IFERROR(REGEXEXTRACT($A820, C$4), ""&lt;&gt;"")"),"&lt;&gt;")</f>
        <v>&lt;&gt;</v>
      </c>
      <c r="D820" s="7"/>
      <c r="E820" s="7" t="str">
        <f ca="1">IFERROR(__xludf.DUMMYFUNCTION("IFERROR(REGEXEXTRACT($C820, E$4), ""&lt;&gt;"")"),"&lt;&gt;")</f>
        <v>&lt;&gt;</v>
      </c>
      <c r="F820" s="7" t="str">
        <f ca="1">IFERROR(__xludf.DUMMYFUNCTION("IFERROR(HEX2DEC(REGEXEXTRACT($C820, F$4)), ""&lt;&gt;"")"),"&lt;&gt;")</f>
        <v>&lt;&gt;</v>
      </c>
      <c r="G820" s="7" t="str">
        <f ca="1">IFERROR(__xludf.DUMMYFUNCTION("IFERROR(HEX2DEC(REGEXEXTRACT($C820, G$4)), ""&lt;&gt;"")"),"&lt;&gt;")</f>
        <v>&lt;&gt;</v>
      </c>
      <c r="H820" s="7"/>
      <c r="I820" s="7" t="str">
        <f ca="1">IFERROR(__xludf.DUMMYFUNCTION("IFERROR(TEXT((REGEXEXTRACT($C820, I$4)),""00""), ""&lt;&gt;"")"),"&lt;&gt;")</f>
        <v>&lt;&gt;</v>
      </c>
      <c r="J820" s="7" t="str">
        <f ca="1">IFERROR(__xludf.DUMMYFUNCTION("IFERROR(TEXT((REGEXEXTRACT($C820, J$4)),""00""), ""&lt;&gt;"")"),"&lt;&gt;")</f>
        <v>&lt;&gt;</v>
      </c>
      <c r="K820" s="7" t="str">
        <f ca="1">IFERROR(__xludf.DUMMYFUNCTION("IFERROR(TEXT((REGEXEXTRACT($C820, K$4)),""00""), ""&lt;&gt;"")"),"&lt;&gt;")</f>
        <v>&lt;&gt;</v>
      </c>
      <c r="L820" s="7" t="str">
        <f ca="1">IFERROR(__xludf.DUMMYFUNCTION("IFERROR(TEXT((REGEXEXTRACT($C820, L$4)),""00""), ""&lt;&gt;"")"),"&lt;&gt;")</f>
        <v>&lt;&gt;</v>
      </c>
      <c r="M820" s="7" t="str">
        <f ca="1">IFERROR(__xludf.DUMMYFUNCTION("IFERROR(TEXT((REGEXEXTRACT($C820, M$4)),""00""), ""&lt;&gt;"")"),"&lt;&gt;")</f>
        <v>&lt;&gt;</v>
      </c>
      <c r="N820" s="7" t="str">
        <f ca="1">IFERROR(__xludf.DUMMYFUNCTION("IFERROR(TEXT((REGEXEXTRACT($C820, N$4)),""00""), ""&lt;&gt;"")"),"&lt;&gt;")</f>
        <v>&lt;&gt;</v>
      </c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x14ac:dyDescent="0.2">
      <c r="A821" s="7"/>
      <c r="B821" s="8" t="str">
        <f ca="1">IFERROR(__xludf.DUMMYFUNCTION("IFERROR(REGEXEXTRACT($A821, B$4), ""&lt;&gt;"")"),"&lt;&gt;")</f>
        <v>&lt;&gt;</v>
      </c>
      <c r="C821" s="7" t="str">
        <f ca="1">IFERROR(__xludf.DUMMYFUNCTION("IFERROR(REGEXEXTRACT($A821, C$4), ""&lt;&gt;"")"),"&lt;&gt;")</f>
        <v>&lt;&gt;</v>
      </c>
      <c r="D821" s="7"/>
      <c r="E821" s="7" t="str">
        <f ca="1">IFERROR(__xludf.DUMMYFUNCTION("IFERROR(REGEXEXTRACT($C821, E$4), ""&lt;&gt;"")"),"&lt;&gt;")</f>
        <v>&lt;&gt;</v>
      </c>
      <c r="F821" s="7" t="str">
        <f ca="1">IFERROR(__xludf.DUMMYFUNCTION("IFERROR(HEX2DEC(REGEXEXTRACT($C821, F$4)), ""&lt;&gt;"")"),"&lt;&gt;")</f>
        <v>&lt;&gt;</v>
      </c>
      <c r="G821" s="7" t="str">
        <f ca="1">IFERROR(__xludf.DUMMYFUNCTION("IFERROR(HEX2DEC(REGEXEXTRACT($C821, G$4)), ""&lt;&gt;"")"),"&lt;&gt;")</f>
        <v>&lt;&gt;</v>
      </c>
      <c r="H821" s="7"/>
      <c r="I821" s="7" t="str">
        <f ca="1">IFERROR(__xludf.DUMMYFUNCTION("IFERROR(TEXT((REGEXEXTRACT($C821, I$4)),""00""), ""&lt;&gt;"")"),"&lt;&gt;")</f>
        <v>&lt;&gt;</v>
      </c>
      <c r="J821" s="7" t="str">
        <f ca="1">IFERROR(__xludf.DUMMYFUNCTION("IFERROR(TEXT((REGEXEXTRACT($C821, J$4)),""00""), ""&lt;&gt;"")"),"&lt;&gt;")</f>
        <v>&lt;&gt;</v>
      </c>
      <c r="K821" s="7" t="str">
        <f ca="1">IFERROR(__xludf.DUMMYFUNCTION("IFERROR(TEXT((REGEXEXTRACT($C821, K$4)),""00""), ""&lt;&gt;"")"),"&lt;&gt;")</f>
        <v>&lt;&gt;</v>
      </c>
      <c r="L821" s="7" t="str">
        <f ca="1">IFERROR(__xludf.DUMMYFUNCTION("IFERROR(TEXT((REGEXEXTRACT($C821, L$4)),""00""), ""&lt;&gt;"")"),"&lt;&gt;")</f>
        <v>&lt;&gt;</v>
      </c>
      <c r="M821" s="7" t="str">
        <f ca="1">IFERROR(__xludf.DUMMYFUNCTION("IFERROR(TEXT((REGEXEXTRACT($C821, M$4)),""00""), ""&lt;&gt;"")"),"&lt;&gt;")</f>
        <v>&lt;&gt;</v>
      </c>
      <c r="N821" s="7" t="str">
        <f ca="1">IFERROR(__xludf.DUMMYFUNCTION("IFERROR(TEXT((REGEXEXTRACT($C821, N$4)),""00""), ""&lt;&gt;"")"),"&lt;&gt;")</f>
        <v>&lt;&gt;</v>
      </c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x14ac:dyDescent="0.2">
      <c r="A822" s="7"/>
      <c r="B822" s="8" t="str">
        <f ca="1">IFERROR(__xludf.DUMMYFUNCTION("IFERROR(REGEXEXTRACT($A822, B$4), ""&lt;&gt;"")"),"&lt;&gt;")</f>
        <v>&lt;&gt;</v>
      </c>
      <c r="C822" s="7" t="str">
        <f ca="1">IFERROR(__xludf.DUMMYFUNCTION("IFERROR(REGEXEXTRACT($A822, C$4), ""&lt;&gt;"")"),"&lt;&gt;")</f>
        <v>&lt;&gt;</v>
      </c>
      <c r="D822" s="7"/>
      <c r="E822" s="7" t="str">
        <f ca="1">IFERROR(__xludf.DUMMYFUNCTION("IFERROR(REGEXEXTRACT($C822, E$4), ""&lt;&gt;"")"),"&lt;&gt;")</f>
        <v>&lt;&gt;</v>
      </c>
      <c r="F822" s="7" t="str">
        <f ca="1">IFERROR(__xludf.DUMMYFUNCTION("IFERROR(HEX2DEC(REGEXEXTRACT($C822, F$4)), ""&lt;&gt;"")"),"&lt;&gt;")</f>
        <v>&lt;&gt;</v>
      </c>
      <c r="G822" s="7" t="str">
        <f ca="1">IFERROR(__xludf.DUMMYFUNCTION("IFERROR(HEX2DEC(REGEXEXTRACT($C822, G$4)), ""&lt;&gt;"")"),"&lt;&gt;")</f>
        <v>&lt;&gt;</v>
      </c>
      <c r="H822" s="7"/>
      <c r="I822" s="7" t="str">
        <f ca="1">IFERROR(__xludf.DUMMYFUNCTION("IFERROR(TEXT((REGEXEXTRACT($C822, I$4)),""00""), ""&lt;&gt;"")"),"&lt;&gt;")</f>
        <v>&lt;&gt;</v>
      </c>
      <c r="J822" s="7" t="str">
        <f ca="1">IFERROR(__xludf.DUMMYFUNCTION("IFERROR(TEXT((REGEXEXTRACT($C822, J$4)),""00""), ""&lt;&gt;"")"),"&lt;&gt;")</f>
        <v>&lt;&gt;</v>
      </c>
      <c r="K822" s="7" t="str">
        <f ca="1">IFERROR(__xludf.DUMMYFUNCTION("IFERROR(TEXT((REGEXEXTRACT($C822, K$4)),""00""), ""&lt;&gt;"")"),"&lt;&gt;")</f>
        <v>&lt;&gt;</v>
      </c>
      <c r="L822" s="7" t="str">
        <f ca="1">IFERROR(__xludf.DUMMYFUNCTION("IFERROR(TEXT((REGEXEXTRACT($C822, L$4)),""00""), ""&lt;&gt;"")"),"&lt;&gt;")</f>
        <v>&lt;&gt;</v>
      </c>
      <c r="M822" s="7" t="str">
        <f ca="1">IFERROR(__xludf.DUMMYFUNCTION("IFERROR(TEXT((REGEXEXTRACT($C822, M$4)),""00""), ""&lt;&gt;"")"),"&lt;&gt;")</f>
        <v>&lt;&gt;</v>
      </c>
      <c r="N822" s="7" t="str">
        <f ca="1">IFERROR(__xludf.DUMMYFUNCTION("IFERROR(TEXT((REGEXEXTRACT($C822, N$4)),""00""), ""&lt;&gt;"")"),"&lt;&gt;")</f>
        <v>&lt;&gt;</v>
      </c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x14ac:dyDescent="0.2">
      <c r="A823" s="7"/>
      <c r="B823" s="8" t="str">
        <f ca="1">IFERROR(__xludf.DUMMYFUNCTION("IFERROR(REGEXEXTRACT($A823, B$4), ""&lt;&gt;"")"),"&lt;&gt;")</f>
        <v>&lt;&gt;</v>
      </c>
      <c r="C823" s="7" t="str">
        <f ca="1">IFERROR(__xludf.DUMMYFUNCTION("IFERROR(REGEXEXTRACT($A823, C$4), ""&lt;&gt;"")"),"&lt;&gt;")</f>
        <v>&lt;&gt;</v>
      </c>
      <c r="D823" s="7"/>
      <c r="E823" s="7" t="str">
        <f ca="1">IFERROR(__xludf.DUMMYFUNCTION("IFERROR(REGEXEXTRACT($C823, E$4), ""&lt;&gt;"")"),"&lt;&gt;")</f>
        <v>&lt;&gt;</v>
      </c>
      <c r="F823" s="7" t="str">
        <f ca="1">IFERROR(__xludf.DUMMYFUNCTION("IFERROR(HEX2DEC(REGEXEXTRACT($C823, F$4)), ""&lt;&gt;"")"),"&lt;&gt;")</f>
        <v>&lt;&gt;</v>
      </c>
      <c r="G823" s="7" t="str">
        <f ca="1">IFERROR(__xludf.DUMMYFUNCTION("IFERROR(HEX2DEC(REGEXEXTRACT($C823, G$4)), ""&lt;&gt;"")"),"&lt;&gt;")</f>
        <v>&lt;&gt;</v>
      </c>
      <c r="H823" s="7"/>
      <c r="I823" s="7" t="str">
        <f ca="1">IFERROR(__xludf.DUMMYFUNCTION("IFERROR(TEXT((REGEXEXTRACT($C823, I$4)),""00""), ""&lt;&gt;"")"),"&lt;&gt;")</f>
        <v>&lt;&gt;</v>
      </c>
      <c r="J823" s="7" t="str">
        <f ca="1">IFERROR(__xludf.DUMMYFUNCTION("IFERROR(TEXT((REGEXEXTRACT($C823, J$4)),""00""), ""&lt;&gt;"")"),"&lt;&gt;")</f>
        <v>&lt;&gt;</v>
      </c>
      <c r="K823" s="7" t="str">
        <f ca="1">IFERROR(__xludf.DUMMYFUNCTION("IFERROR(TEXT((REGEXEXTRACT($C823, K$4)),""00""), ""&lt;&gt;"")"),"&lt;&gt;")</f>
        <v>&lt;&gt;</v>
      </c>
      <c r="L823" s="7" t="str">
        <f ca="1">IFERROR(__xludf.DUMMYFUNCTION("IFERROR(TEXT((REGEXEXTRACT($C823, L$4)),""00""), ""&lt;&gt;"")"),"&lt;&gt;")</f>
        <v>&lt;&gt;</v>
      </c>
      <c r="M823" s="7" t="str">
        <f ca="1">IFERROR(__xludf.DUMMYFUNCTION("IFERROR(TEXT((REGEXEXTRACT($C823, M$4)),""00""), ""&lt;&gt;"")"),"&lt;&gt;")</f>
        <v>&lt;&gt;</v>
      </c>
      <c r="N823" s="7" t="str">
        <f ca="1">IFERROR(__xludf.DUMMYFUNCTION("IFERROR(TEXT((REGEXEXTRACT($C823, N$4)),""00""), ""&lt;&gt;"")"),"&lt;&gt;")</f>
        <v>&lt;&gt;</v>
      </c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x14ac:dyDescent="0.2">
      <c r="A824" s="7"/>
      <c r="B824" s="8" t="str">
        <f ca="1">IFERROR(__xludf.DUMMYFUNCTION("IFERROR(REGEXEXTRACT($A824, B$4), ""&lt;&gt;"")"),"&lt;&gt;")</f>
        <v>&lt;&gt;</v>
      </c>
      <c r="C824" s="7" t="str">
        <f ca="1">IFERROR(__xludf.DUMMYFUNCTION("IFERROR(REGEXEXTRACT($A824, C$4), ""&lt;&gt;"")"),"&lt;&gt;")</f>
        <v>&lt;&gt;</v>
      </c>
      <c r="D824" s="7"/>
      <c r="E824" s="7" t="str">
        <f ca="1">IFERROR(__xludf.DUMMYFUNCTION("IFERROR(REGEXEXTRACT($C824, E$4), ""&lt;&gt;"")"),"&lt;&gt;")</f>
        <v>&lt;&gt;</v>
      </c>
      <c r="F824" s="7" t="str">
        <f ca="1">IFERROR(__xludf.DUMMYFUNCTION("IFERROR(HEX2DEC(REGEXEXTRACT($C824, F$4)), ""&lt;&gt;"")"),"&lt;&gt;")</f>
        <v>&lt;&gt;</v>
      </c>
      <c r="G824" s="7" t="str">
        <f ca="1">IFERROR(__xludf.DUMMYFUNCTION("IFERROR(HEX2DEC(REGEXEXTRACT($C824, G$4)), ""&lt;&gt;"")"),"&lt;&gt;")</f>
        <v>&lt;&gt;</v>
      </c>
      <c r="H824" s="7"/>
      <c r="I824" s="7" t="str">
        <f ca="1">IFERROR(__xludf.DUMMYFUNCTION("IFERROR(TEXT((REGEXEXTRACT($C824, I$4)),""00""), ""&lt;&gt;"")"),"&lt;&gt;")</f>
        <v>&lt;&gt;</v>
      </c>
      <c r="J824" s="7" t="str">
        <f ca="1">IFERROR(__xludf.DUMMYFUNCTION("IFERROR(TEXT((REGEXEXTRACT($C824, J$4)),""00""), ""&lt;&gt;"")"),"&lt;&gt;")</f>
        <v>&lt;&gt;</v>
      </c>
      <c r="K824" s="7" t="str">
        <f ca="1">IFERROR(__xludf.DUMMYFUNCTION("IFERROR(TEXT((REGEXEXTRACT($C824, K$4)),""00""), ""&lt;&gt;"")"),"&lt;&gt;")</f>
        <v>&lt;&gt;</v>
      </c>
      <c r="L824" s="7" t="str">
        <f ca="1">IFERROR(__xludf.DUMMYFUNCTION("IFERROR(TEXT((REGEXEXTRACT($C824, L$4)),""00""), ""&lt;&gt;"")"),"&lt;&gt;")</f>
        <v>&lt;&gt;</v>
      </c>
      <c r="M824" s="7" t="str">
        <f ca="1">IFERROR(__xludf.DUMMYFUNCTION("IFERROR(TEXT((REGEXEXTRACT($C824, M$4)),""00""), ""&lt;&gt;"")"),"&lt;&gt;")</f>
        <v>&lt;&gt;</v>
      </c>
      <c r="N824" s="7" t="str">
        <f ca="1">IFERROR(__xludf.DUMMYFUNCTION("IFERROR(TEXT((REGEXEXTRACT($C824, N$4)),""00""), ""&lt;&gt;"")"),"&lt;&gt;")</f>
        <v>&lt;&gt;</v>
      </c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x14ac:dyDescent="0.2">
      <c r="A825" s="7"/>
      <c r="B825" s="8" t="str">
        <f ca="1">IFERROR(__xludf.DUMMYFUNCTION("IFERROR(REGEXEXTRACT($A825, B$4), ""&lt;&gt;"")"),"&lt;&gt;")</f>
        <v>&lt;&gt;</v>
      </c>
      <c r="C825" s="7" t="str">
        <f ca="1">IFERROR(__xludf.DUMMYFUNCTION("IFERROR(REGEXEXTRACT($A825, C$4), ""&lt;&gt;"")"),"&lt;&gt;")</f>
        <v>&lt;&gt;</v>
      </c>
      <c r="D825" s="7"/>
      <c r="E825" s="7" t="str">
        <f ca="1">IFERROR(__xludf.DUMMYFUNCTION("IFERROR(REGEXEXTRACT($C825, E$4), ""&lt;&gt;"")"),"&lt;&gt;")</f>
        <v>&lt;&gt;</v>
      </c>
      <c r="F825" s="7" t="str">
        <f ca="1">IFERROR(__xludf.DUMMYFUNCTION("IFERROR(HEX2DEC(REGEXEXTRACT($C825, F$4)), ""&lt;&gt;"")"),"&lt;&gt;")</f>
        <v>&lt;&gt;</v>
      </c>
      <c r="G825" s="7" t="str">
        <f ca="1">IFERROR(__xludf.DUMMYFUNCTION("IFERROR(HEX2DEC(REGEXEXTRACT($C825, G$4)), ""&lt;&gt;"")"),"&lt;&gt;")</f>
        <v>&lt;&gt;</v>
      </c>
      <c r="H825" s="7"/>
      <c r="I825" s="7" t="str">
        <f ca="1">IFERROR(__xludf.DUMMYFUNCTION("IFERROR(TEXT((REGEXEXTRACT($C825, I$4)),""00""), ""&lt;&gt;"")"),"&lt;&gt;")</f>
        <v>&lt;&gt;</v>
      </c>
      <c r="J825" s="7" t="str">
        <f ca="1">IFERROR(__xludf.DUMMYFUNCTION("IFERROR(TEXT((REGEXEXTRACT($C825, J$4)),""00""), ""&lt;&gt;"")"),"&lt;&gt;")</f>
        <v>&lt;&gt;</v>
      </c>
      <c r="K825" s="7" t="str">
        <f ca="1">IFERROR(__xludf.DUMMYFUNCTION("IFERROR(TEXT((REGEXEXTRACT($C825, K$4)),""00""), ""&lt;&gt;"")"),"&lt;&gt;")</f>
        <v>&lt;&gt;</v>
      </c>
      <c r="L825" s="7" t="str">
        <f ca="1">IFERROR(__xludf.DUMMYFUNCTION("IFERROR(TEXT((REGEXEXTRACT($C825, L$4)),""00""), ""&lt;&gt;"")"),"&lt;&gt;")</f>
        <v>&lt;&gt;</v>
      </c>
      <c r="M825" s="7" t="str">
        <f ca="1">IFERROR(__xludf.DUMMYFUNCTION("IFERROR(TEXT((REGEXEXTRACT($C825, M$4)),""00""), ""&lt;&gt;"")"),"&lt;&gt;")</f>
        <v>&lt;&gt;</v>
      </c>
      <c r="N825" s="7" t="str">
        <f ca="1">IFERROR(__xludf.DUMMYFUNCTION("IFERROR(TEXT((REGEXEXTRACT($C825, N$4)),""00""), ""&lt;&gt;"")"),"&lt;&gt;")</f>
        <v>&lt;&gt;</v>
      </c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x14ac:dyDescent="0.2">
      <c r="A826" s="7"/>
      <c r="B826" s="8" t="str">
        <f ca="1">IFERROR(__xludf.DUMMYFUNCTION("IFERROR(REGEXEXTRACT($A826, B$4), ""&lt;&gt;"")"),"&lt;&gt;")</f>
        <v>&lt;&gt;</v>
      </c>
      <c r="C826" s="7" t="str">
        <f ca="1">IFERROR(__xludf.DUMMYFUNCTION("IFERROR(REGEXEXTRACT($A826, C$4), ""&lt;&gt;"")"),"&lt;&gt;")</f>
        <v>&lt;&gt;</v>
      </c>
      <c r="D826" s="7"/>
      <c r="E826" s="7" t="str">
        <f ca="1">IFERROR(__xludf.DUMMYFUNCTION("IFERROR(REGEXEXTRACT($C826, E$4), ""&lt;&gt;"")"),"&lt;&gt;")</f>
        <v>&lt;&gt;</v>
      </c>
      <c r="F826" s="7" t="str">
        <f ca="1">IFERROR(__xludf.DUMMYFUNCTION("IFERROR(HEX2DEC(REGEXEXTRACT($C826, F$4)), ""&lt;&gt;"")"),"&lt;&gt;")</f>
        <v>&lt;&gt;</v>
      </c>
      <c r="G826" s="7" t="str">
        <f ca="1">IFERROR(__xludf.DUMMYFUNCTION("IFERROR(HEX2DEC(REGEXEXTRACT($C826, G$4)), ""&lt;&gt;"")"),"&lt;&gt;")</f>
        <v>&lt;&gt;</v>
      </c>
      <c r="H826" s="7"/>
      <c r="I826" s="7" t="str">
        <f ca="1">IFERROR(__xludf.DUMMYFUNCTION("IFERROR(TEXT((REGEXEXTRACT($C826, I$4)),""00""), ""&lt;&gt;"")"),"&lt;&gt;")</f>
        <v>&lt;&gt;</v>
      </c>
      <c r="J826" s="7" t="str">
        <f ca="1">IFERROR(__xludf.DUMMYFUNCTION("IFERROR(TEXT((REGEXEXTRACT($C826, J$4)),""00""), ""&lt;&gt;"")"),"&lt;&gt;")</f>
        <v>&lt;&gt;</v>
      </c>
      <c r="K826" s="7" t="str">
        <f ca="1">IFERROR(__xludf.DUMMYFUNCTION("IFERROR(TEXT((REGEXEXTRACT($C826, K$4)),""00""), ""&lt;&gt;"")"),"&lt;&gt;")</f>
        <v>&lt;&gt;</v>
      </c>
      <c r="L826" s="7" t="str">
        <f ca="1">IFERROR(__xludf.DUMMYFUNCTION("IFERROR(TEXT((REGEXEXTRACT($C826, L$4)),""00""), ""&lt;&gt;"")"),"&lt;&gt;")</f>
        <v>&lt;&gt;</v>
      </c>
      <c r="M826" s="7" t="str">
        <f ca="1">IFERROR(__xludf.DUMMYFUNCTION("IFERROR(TEXT((REGEXEXTRACT($C826, M$4)),""00""), ""&lt;&gt;"")"),"&lt;&gt;")</f>
        <v>&lt;&gt;</v>
      </c>
      <c r="N826" s="7" t="str">
        <f ca="1">IFERROR(__xludf.DUMMYFUNCTION("IFERROR(TEXT((REGEXEXTRACT($C826, N$4)),""00""), ""&lt;&gt;"")"),"&lt;&gt;")</f>
        <v>&lt;&gt;</v>
      </c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x14ac:dyDescent="0.2">
      <c r="A827" s="7"/>
      <c r="B827" s="8" t="str">
        <f ca="1">IFERROR(__xludf.DUMMYFUNCTION("IFERROR(REGEXEXTRACT($A827, B$4), ""&lt;&gt;"")"),"&lt;&gt;")</f>
        <v>&lt;&gt;</v>
      </c>
      <c r="C827" s="7" t="str">
        <f ca="1">IFERROR(__xludf.DUMMYFUNCTION("IFERROR(REGEXEXTRACT($A827, C$4), ""&lt;&gt;"")"),"&lt;&gt;")</f>
        <v>&lt;&gt;</v>
      </c>
      <c r="D827" s="7"/>
      <c r="E827" s="7" t="str">
        <f ca="1">IFERROR(__xludf.DUMMYFUNCTION("IFERROR(REGEXEXTRACT($C827, E$4), ""&lt;&gt;"")"),"&lt;&gt;")</f>
        <v>&lt;&gt;</v>
      </c>
      <c r="F827" s="7" t="str">
        <f ca="1">IFERROR(__xludf.DUMMYFUNCTION("IFERROR(HEX2DEC(REGEXEXTRACT($C827, F$4)), ""&lt;&gt;"")"),"&lt;&gt;")</f>
        <v>&lt;&gt;</v>
      </c>
      <c r="G827" s="7" t="str">
        <f ca="1">IFERROR(__xludf.DUMMYFUNCTION("IFERROR(HEX2DEC(REGEXEXTRACT($C827, G$4)), ""&lt;&gt;"")"),"&lt;&gt;")</f>
        <v>&lt;&gt;</v>
      </c>
      <c r="H827" s="7"/>
      <c r="I827" s="7" t="str">
        <f ca="1">IFERROR(__xludf.DUMMYFUNCTION("IFERROR(TEXT((REGEXEXTRACT($C827, I$4)),""00""), ""&lt;&gt;"")"),"&lt;&gt;")</f>
        <v>&lt;&gt;</v>
      </c>
      <c r="J827" s="7" t="str">
        <f ca="1">IFERROR(__xludf.DUMMYFUNCTION("IFERROR(TEXT((REGEXEXTRACT($C827, J$4)),""00""), ""&lt;&gt;"")"),"&lt;&gt;")</f>
        <v>&lt;&gt;</v>
      </c>
      <c r="K827" s="7" t="str">
        <f ca="1">IFERROR(__xludf.DUMMYFUNCTION("IFERROR(TEXT((REGEXEXTRACT($C827, K$4)),""00""), ""&lt;&gt;"")"),"&lt;&gt;")</f>
        <v>&lt;&gt;</v>
      </c>
      <c r="L827" s="7" t="str">
        <f ca="1">IFERROR(__xludf.DUMMYFUNCTION("IFERROR(TEXT((REGEXEXTRACT($C827, L$4)),""00""), ""&lt;&gt;"")"),"&lt;&gt;")</f>
        <v>&lt;&gt;</v>
      </c>
      <c r="M827" s="7" t="str">
        <f ca="1">IFERROR(__xludf.DUMMYFUNCTION("IFERROR(TEXT((REGEXEXTRACT($C827, M$4)),""00""), ""&lt;&gt;"")"),"&lt;&gt;")</f>
        <v>&lt;&gt;</v>
      </c>
      <c r="N827" s="7" t="str">
        <f ca="1">IFERROR(__xludf.DUMMYFUNCTION("IFERROR(TEXT((REGEXEXTRACT($C827, N$4)),""00""), ""&lt;&gt;"")"),"&lt;&gt;")</f>
        <v>&lt;&gt;</v>
      </c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x14ac:dyDescent="0.2">
      <c r="A828" s="7"/>
      <c r="B828" s="8" t="str">
        <f ca="1">IFERROR(__xludf.DUMMYFUNCTION("IFERROR(REGEXEXTRACT($A828, B$4), ""&lt;&gt;"")"),"&lt;&gt;")</f>
        <v>&lt;&gt;</v>
      </c>
      <c r="C828" s="7" t="str">
        <f ca="1">IFERROR(__xludf.DUMMYFUNCTION("IFERROR(REGEXEXTRACT($A828, C$4), ""&lt;&gt;"")"),"&lt;&gt;")</f>
        <v>&lt;&gt;</v>
      </c>
      <c r="D828" s="7"/>
      <c r="E828" s="7" t="str">
        <f ca="1">IFERROR(__xludf.DUMMYFUNCTION("IFERROR(REGEXEXTRACT($C828, E$4), ""&lt;&gt;"")"),"&lt;&gt;")</f>
        <v>&lt;&gt;</v>
      </c>
      <c r="F828" s="7" t="str">
        <f ca="1">IFERROR(__xludf.DUMMYFUNCTION("IFERROR(HEX2DEC(REGEXEXTRACT($C828, F$4)), ""&lt;&gt;"")"),"&lt;&gt;")</f>
        <v>&lt;&gt;</v>
      </c>
      <c r="G828" s="7" t="str">
        <f ca="1">IFERROR(__xludf.DUMMYFUNCTION("IFERROR(HEX2DEC(REGEXEXTRACT($C828, G$4)), ""&lt;&gt;"")"),"&lt;&gt;")</f>
        <v>&lt;&gt;</v>
      </c>
      <c r="H828" s="7"/>
      <c r="I828" s="7" t="str">
        <f ca="1">IFERROR(__xludf.DUMMYFUNCTION("IFERROR(TEXT((REGEXEXTRACT($C828, I$4)),""00""), ""&lt;&gt;"")"),"&lt;&gt;")</f>
        <v>&lt;&gt;</v>
      </c>
      <c r="J828" s="7" t="str">
        <f ca="1">IFERROR(__xludf.DUMMYFUNCTION("IFERROR(TEXT((REGEXEXTRACT($C828, J$4)),""00""), ""&lt;&gt;"")"),"&lt;&gt;")</f>
        <v>&lt;&gt;</v>
      </c>
      <c r="K828" s="7" t="str">
        <f ca="1">IFERROR(__xludf.DUMMYFUNCTION("IFERROR(TEXT((REGEXEXTRACT($C828, K$4)),""00""), ""&lt;&gt;"")"),"&lt;&gt;")</f>
        <v>&lt;&gt;</v>
      </c>
      <c r="L828" s="7" t="str">
        <f ca="1">IFERROR(__xludf.DUMMYFUNCTION("IFERROR(TEXT((REGEXEXTRACT($C828, L$4)),""00""), ""&lt;&gt;"")"),"&lt;&gt;")</f>
        <v>&lt;&gt;</v>
      </c>
      <c r="M828" s="7" t="str">
        <f ca="1">IFERROR(__xludf.DUMMYFUNCTION("IFERROR(TEXT((REGEXEXTRACT($C828, M$4)),""00""), ""&lt;&gt;"")"),"&lt;&gt;")</f>
        <v>&lt;&gt;</v>
      </c>
      <c r="N828" s="7" t="str">
        <f ca="1">IFERROR(__xludf.DUMMYFUNCTION("IFERROR(TEXT((REGEXEXTRACT($C828, N$4)),""00""), ""&lt;&gt;"")"),"&lt;&gt;")</f>
        <v>&lt;&gt;</v>
      </c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x14ac:dyDescent="0.2">
      <c r="A829" s="7"/>
      <c r="B829" s="8" t="str">
        <f ca="1">IFERROR(__xludf.DUMMYFUNCTION("IFERROR(REGEXEXTRACT($A829, B$4), ""&lt;&gt;"")"),"&lt;&gt;")</f>
        <v>&lt;&gt;</v>
      </c>
      <c r="C829" s="7" t="str">
        <f ca="1">IFERROR(__xludf.DUMMYFUNCTION("IFERROR(REGEXEXTRACT($A829, C$4), ""&lt;&gt;"")"),"&lt;&gt;")</f>
        <v>&lt;&gt;</v>
      </c>
      <c r="D829" s="7"/>
      <c r="E829" s="7" t="str">
        <f ca="1">IFERROR(__xludf.DUMMYFUNCTION("IFERROR(REGEXEXTRACT($C829, E$4), ""&lt;&gt;"")"),"&lt;&gt;")</f>
        <v>&lt;&gt;</v>
      </c>
      <c r="F829" s="7" t="str">
        <f ca="1">IFERROR(__xludf.DUMMYFUNCTION("IFERROR(HEX2DEC(REGEXEXTRACT($C829, F$4)), ""&lt;&gt;"")"),"&lt;&gt;")</f>
        <v>&lt;&gt;</v>
      </c>
      <c r="G829" s="7" t="str">
        <f ca="1">IFERROR(__xludf.DUMMYFUNCTION("IFERROR(HEX2DEC(REGEXEXTRACT($C829, G$4)), ""&lt;&gt;"")"),"&lt;&gt;")</f>
        <v>&lt;&gt;</v>
      </c>
      <c r="H829" s="7"/>
      <c r="I829" s="7" t="str">
        <f ca="1">IFERROR(__xludf.DUMMYFUNCTION("IFERROR(TEXT((REGEXEXTRACT($C829, I$4)),""00""), ""&lt;&gt;"")"),"&lt;&gt;")</f>
        <v>&lt;&gt;</v>
      </c>
      <c r="J829" s="7" t="str">
        <f ca="1">IFERROR(__xludf.DUMMYFUNCTION("IFERROR(TEXT((REGEXEXTRACT($C829, J$4)),""00""), ""&lt;&gt;"")"),"&lt;&gt;")</f>
        <v>&lt;&gt;</v>
      </c>
      <c r="K829" s="7" t="str">
        <f ca="1">IFERROR(__xludf.DUMMYFUNCTION("IFERROR(TEXT((REGEXEXTRACT($C829, K$4)),""00""), ""&lt;&gt;"")"),"&lt;&gt;")</f>
        <v>&lt;&gt;</v>
      </c>
      <c r="L829" s="7" t="str">
        <f ca="1">IFERROR(__xludf.DUMMYFUNCTION("IFERROR(TEXT((REGEXEXTRACT($C829, L$4)),""00""), ""&lt;&gt;"")"),"&lt;&gt;")</f>
        <v>&lt;&gt;</v>
      </c>
      <c r="M829" s="7" t="str">
        <f ca="1">IFERROR(__xludf.DUMMYFUNCTION("IFERROR(TEXT((REGEXEXTRACT($C829, M$4)),""00""), ""&lt;&gt;"")"),"&lt;&gt;")</f>
        <v>&lt;&gt;</v>
      </c>
      <c r="N829" s="7" t="str">
        <f ca="1">IFERROR(__xludf.DUMMYFUNCTION("IFERROR(TEXT((REGEXEXTRACT($C829, N$4)),""00""), ""&lt;&gt;"")"),"&lt;&gt;")</f>
        <v>&lt;&gt;</v>
      </c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x14ac:dyDescent="0.2">
      <c r="A830" s="7"/>
      <c r="B830" s="8" t="str">
        <f ca="1">IFERROR(__xludf.DUMMYFUNCTION("IFERROR(REGEXEXTRACT($A830, B$4), ""&lt;&gt;"")"),"&lt;&gt;")</f>
        <v>&lt;&gt;</v>
      </c>
      <c r="C830" s="7" t="str">
        <f ca="1">IFERROR(__xludf.DUMMYFUNCTION("IFERROR(REGEXEXTRACT($A830, C$4), ""&lt;&gt;"")"),"&lt;&gt;")</f>
        <v>&lt;&gt;</v>
      </c>
      <c r="D830" s="7"/>
      <c r="E830" s="7" t="str">
        <f ca="1">IFERROR(__xludf.DUMMYFUNCTION("IFERROR(REGEXEXTRACT($C830, E$4), ""&lt;&gt;"")"),"&lt;&gt;")</f>
        <v>&lt;&gt;</v>
      </c>
      <c r="F830" s="7" t="str">
        <f ca="1">IFERROR(__xludf.DUMMYFUNCTION("IFERROR(HEX2DEC(REGEXEXTRACT($C830, F$4)), ""&lt;&gt;"")"),"&lt;&gt;")</f>
        <v>&lt;&gt;</v>
      </c>
      <c r="G830" s="7" t="str">
        <f ca="1">IFERROR(__xludf.DUMMYFUNCTION("IFERROR(HEX2DEC(REGEXEXTRACT($C830, G$4)), ""&lt;&gt;"")"),"&lt;&gt;")</f>
        <v>&lt;&gt;</v>
      </c>
      <c r="H830" s="7"/>
      <c r="I830" s="7" t="str">
        <f ca="1">IFERROR(__xludf.DUMMYFUNCTION("IFERROR(TEXT((REGEXEXTRACT($C830, I$4)),""00""), ""&lt;&gt;"")"),"&lt;&gt;")</f>
        <v>&lt;&gt;</v>
      </c>
      <c r="J830" s="7" t="str">
        <f ca="1">IFERROR(__xludf.DUMMYFUNCTION("IFERROR(TEXT((REGEXEXTRACT($C830, J$4)),""00""), ""&lt;&gt;"")"),"&lt;&gt;")</f>
        <v>&lt;&gt;</v>
      </c>
      <c r="K830" s="7" t="str">
        <f ca="1">IFERROR(__xludf.DUMMYFUNCTION("IFERROR(TEXT((REGEXEXTRACT($C830, K$4)),""00""), ""&lt;&gt;"")"),"&lt;&gt;")</f>
        <v>&lt;&gt;</v>
      </c>
      <c r="L830" s="7" t="str">
        <f ca="1">IFERROR(__xludf.DUMMYFUNCTION("IFERROR(TEXT((REGEXEXTRACT($C830, L$4)),""00""), ""&lt;&gt;"")"),"&lt;&gt;")</f>
        <v>&lt;&gt;</v>
      </c>
      <c r="M830" s="7" t="str">
        <f ca="1">IFERROR(__xludf.DUMMYFUNCTION("IFERROR(TEXT((REGEXEXTRACT($C830, M$4)),""00""), ""&lt;&gt;"")"),"&lt;&gt;")</f>
        <v>&lt;&gt;</v>
      </c>
      <c r="N830" s="7" t="str">
        <f ca="1">IFERROR(__xludf.DUMMYFUNCTION("IFERROR(TEXT((REGEXEXTRACT($C830, N$4)),""00""), ""&lt;&gt;"")"),"&lt;&gt;")</f>
        <v>&lt;&gt;</v>
      </c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x14ac:dyDescent="0.2">
      <c r="A831" s="7"/>
      <c r="B831" s="8" t="str">
        <f ca="1">IFERROR(__xludf.DUMMYFUNCTION("IFERROR(REGEXEXTRACT($A831, B$4), ""&lt;&gt;"")"),"&lt;&gt;")</f>
        <v>&lt;&gt;</v>
      </c>
      <c r="C831" s="7" t="str">
        <f ca="1">IFERROR(__xludf.DUMMYFUNCTION("IFERROR(REGEXEXTRACT($A831, C$4), ""&lt;&gt;"")"),"&lt;&gt;")</f>
        <v>&lt;&gt;</v>
      </c>
      <c r="D831" s="7"/>
      <c r="E831" s="7" t="str">
        <f ca="1">IFERROR(__xludf.DUMMYFUNCTION("IFERROR(REGEXEXTRACT($C831, E$4), ""&lt;&gt;"")"),"&lt;&gt;")</f>
        <v>&lt;&gt;</v>
      </c>
      <c r="F831" s="7" t="str">
        <f ca="1">IFERROR(__xludf.DUMMYFUNCTION("IFERROR(HEX2DEC(REGEXEXTRACT($C831, F$4)), ""&lt;&gt;"")"),"&lt;&gt;")</f>
        <v>&lt;&gt;</v>
      </c>
      <c r="G831" s="7" t="str">
        <f ca="1">IFERROR(__xludf.DUMMYFUNCTION("IFERROR(HEX2DEC(REGEXEXTRACT($C831, G$4)), ""&lt;&gt;"")"),"&lt;&gt;")</f>
        <v>&lt;&gt;</v>
      </c>
      <c r="H831" s="7"/>
      <c r="I831" s="7" t="str">
        <f ca="1">IFERROR(__xludf.DUMMYFUNCTION("IFERROR(TEXT((REGEXEXTRACT($C831, I$4)),""00""), ""&lt;&gt;"")"),"&lt;&gt;")</f>
        <v>&lt;&gt;</v>
      </c>
      <c r="J831" s="7" t="str">
        <f ca="1">IFERROR(__xludf.DUMMYFUNCTION("IFERROR(TEXT((REGEXEXTRACT($C831, J$4)),""00""), ""&lt;&gt;"")"),"&lt;&gt;")</f>
        <v>&lt;&gt;</v>
      </c>
      <c r="K831" s="7" t="str">
        <f ca="1">IFERROR(__xludf.DUMMYFUNCTION("IFERROR(TEXT((REGEXEXTRACT($C831, K$4)),""00""), ""&lt;&gt;"")"),"&lt;&gt;")</f>
        <v>&lt;&gt;</v>
      </c>
      <c r="L831" s="7" t="str">
        <f ca="1">IFERROR(__xludf.DUMMYFUNCTION("IFERROR(TEXT((REGEXEXTRACT($C831, L$4)),""00""), ""&lt;&gt;"")"),"&lt;&gt;")</f>
        <v>&lt;&gt;</v>
      </c>
      <c r="M831" s="7" t="str">
        <f ca="1">IFERROR(__xludf.DUMMYFUNCTION("IFERROR(TEXT((REGEXEXTRACT($C831, M$4)),""00""), ""&lt;&gt;"")"),"&lt;&gt;")</f>
        <v>&lt;&gt;</v>
      </c>
      <c r="N831" s="7" t="str">
        <f ca="1">IFERROR(__xludf.DUMMYFUNCTION("IFERROR(TEXT((REGEXEXTRACT($C831, N$4)),""00""), ""&lt;&gt;"")"),"&lt;&gt;")</f>
        <v>&lt;&gt;</v>
      </c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x14ac:dyDescent="0.2">
      <c r="A832" s="7"/>
      <c r="B832" s="8" t="str">
        <f ca="1">IFERROR(__xludf.DUMMYFUNCTION("IFERROR(REGEXEXTRACT($A832, B$4), ""&lt;&gt;"")"),"&lt;&gt;")</f>
        <v>&lt;&gt;</v>
      </c>
      <c r="C832" s="7" t="str">
        <f ca="1">IFERROR(__xludf.DUMMYFUNCTION("IFERROR(REGEXEXTRACT($A832, C$4), ""&lt;&gt;"")"),"&lt;&gt;")</f>
        <v>&lt;&gt;</v>
      </c>
      <c r="D832" s="7"/>
      <c r="E832" s="7" t="str">
        <f ca="1">IFERROR(__xludf.DUMMYFUNCTION("IFERROR(REGEXEXTRACT($C832, E$4), ""&lt;&gt;"")"),"&lt;&gt;")</f>
        <v>&lt;&gt;</v>
      </c>
      <c r="F832" s="7" t="str">
        <f ca="1">IFERROR(__xludf.DUMMYFUNCTION("IFERROR(HEX2DEC(REGEXEXTRACT($C832, F$4)), ""&lt;&gt;"")"),"&lt;&gt;")</f>
        <v>&lt;&gt;</v>
      </c>
      <c r="G832" s="7" t="str">
        <f ca="1">IFERROR(__xludf.DUMMYFUNCTION("IFERROR(HEX2DEC(REGEXEXTRACT($C832, G$4)), ""&lt;&gt;"")"),"&lt;&gt;")</f>
        <v>&lt;&gt;</v>
      </c>
      <c r="H832" s="7"/>
      <c r="I832" s="7" t="str">
        <f ca="1">IFERROR(__xludf.DUMMYFUNCTION("IFERROR(TEXT((REGEXEXTRACT($C832, I$4)),""00""), ""&lt;&gt;"")"),"&lt;&gt;")</f>
        <v>&lt;&gt;</v>
      </c>
      <c r="J832" s="7" t="str">
        <f ca="1">IFERROR(__xludf.DUMMYFUNCTION("IFERROR(TEXT((REGEXEXTRACT($C832, J$4)),""00""), ""&lt;&gt;"")"),"&lt;&gt;")</f>
        <v>&lt;&gt;</v>
      </c>
      <c r="K832" s="7" t="str">
        <f ca="1">IFERROR(__xludf.DUMMYFUNCTION("IFERROR(TEXT((REGEXEXTRACT($C832, K$4)),""00""), ""&lt;&gt;"")"),"&lt;&gt;")</f>
        <v>&lt;&gt;</v>
      </c>
      <c r="L832" s="7" t="str">
        <f ca="1">IFERROR(__xludf.DUMMYFUNCTION("IFERROR(TEXT((REGEXEXTRACT($C832, L$4)),""00""), ""&lt;&gt;"")"),"&lt;&gt;")</f>
        <v>&lt;&gt;</v>
      </c>
      <c r="M832" s="7" t="str">
        <f ca="1">IFERROR(__xludf.DUMMYFUNCTION("IFERROR(TEXT((REGEXEXTRACT($C832, M$4)),""00""), ""&lt;&gt;"")"),"&lt;&gt;")</f>
        <v>&lt;&gt;</v>
      </c>
      <c r="N832" s="7" t="str">
        <f ca="1">IFERROR(__xludf.DUMMYFUNCTION("IFERROR(TEXT((REGEXEXTRACT($C832, N$4)),""00""), ""&lt;&gt;"")"),"&lt;&gt;")</f>
        <v>&lt;&gt;</v>
      </c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x14ac:dyDescent="0.2">
      <c r="A833" s="7"/>
      <c r="B833" s="8" t="str">
        <f ca="1">IFERROR(__xludf.DUMMYFUNCTION("IFERROR(REGEXEXTRACT($A833, B$4), ""&lt;&gt;"")"),"&lt;&gt;")</f>
        <v>&lt;&gt;</v>
      </c>
      <c r="C833" s="7" t="str">
        <f ca="1">IFERROR(__xludf.DUMMYFUNCTION("IFERROR(REGEXEXTRACT($A833, C$4), ""&lt;&gt;"")"),"&lt;&gt;")</f>
        <v>&lt;&gt;</v>
      </c>
      <c r="D833" s="7"/>
      <c r="E833" s="7" t="str">
        <f ca="1">IFERROR(__xludf.DUMMYFUNCTION("IFERROR(REGEXEXTRACT($C833, E$4), ""&lt;&gt;"")"),"&lt;&gt;")</f>
        <v>&lt;&gt;</v>
      </c>
      <c r="F833" s="7" t="str">
        <f ca="1">IFERROR(__xludf.DUMMYFUNCTION("IFERROR(HEX2DEC(REGEXEXTRACT($C833, F$4)), ""&lt;&gt;"")"),"&lt;&gt;")</f>
        <v>&lt;&gt;</v>
      </c>
      <c r="G833" s="7" t="str">
        <f ca="1">IFERROR(__xludf.DUMMYFUNCTION("IFERROR(HEX2DEC(REGEXEXTRACT($C833, G$4)), ""&lt;&gt;"")"),"&lt;&gt;")</f>
        <v>&lt;&gt;</v>
      </c>
      <c r="H833" s="7"/>
      <c r="I833" s="7" t="str">
        <f ca="1">IFERROR(__xludf.DUMMYFUNCTION("IFERROR(TEXT((REGEXEXTRACT($C833, I$4)),""00""), ""&lt;&gt;"")"),"&lt;&gt;")</f>
        <v>&lt;&gt;</v>
      </c>
      <c r="J833" s="7" t="str">
        <f ca="1">IFERROR(__xludf.DUMMYFUNCTION("IFERROR(TEXT((REGEXEXTRACT($C833, J$4)),""00""), ""&lt;&gt;"")"),"&lt;&gt;")</f>
        <v>&lt;&gt;</v>
      </c>
      <c r="K833" s="7" t="str">
        <f ca="1">IFERROR(__xludf.DUMMYFUNCTION("IFERROR(TEXT((REGEXEXTRACT($C833, K$4)),""00""), ""&lt;&gt;"")"),"&lt;&gt;")</f>
        <v>&lt;&gt;</v>
      </c>
      <c r="L833" s="7" t="str">
        <f ca="1">IFERROR(__xludf.DUMMYFUNCTION("IFERROR(TEXT((REGEXEXTRACT($C833, L$4)),""00""), ""&lt;&gt;"")"),"&lt;&gt;")</f>
        <v>&lt;&gt;</v>
      </c>
      <c r="M833" s="7" t="str">
        <f ca="1">IFERROR(__xludf.DUMMYFUNCTION("IFERROR(TEXT((REGEXEXTRACT($C833, M$4)),""00""), ""&lt;&gt;"")"),"&lt;&gt;")</f>
        <v>&lt;&gt;</v>
      </c>
      <c r="N833" s="7" t="str">
        <f ca="1">IFERROR(__xludf.DUMMYFUNCTION("IFERROR(TEXT((REGEXEXTRACT($C833, N$4)),""00""), ""&lt;&gt;"")"),"&lt;&gt;")</f>
        <v>&lt;&gt;</v>
      </c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x14ac:dyDescent="0.2">
      <c r="A834" s="7"/>
      <c r="B834" s="8" t="str">
        <f ca="1">IFERROR(__xludf.DUMMYFUNCTION("IFERROR(REGEXEXTRACT($A834, B$4), ""&lt;&gt;"")"),"&lt;&gt;")</f>
        <v>&lt;&gt;</v>
      </c>
      <c r="C834" s="7" t="str">
        <f ca="1">IFERROR(__xludf.DUMMYFUNCTION("IFERROR(REGEXEXTRACT($A834, C$4), ""&lt;&gt;"")"),"&lt;&gt;")</f>
        <v>&lt;&gt;</v>
      </c>
      <c r="D834" s="7"/>
      <c r="E834" s="7" t="str">
        <f ca="1">IFERROR(__xludf.DUMMYFUNCTION("IFERROR(REGEXEXTRACT($C834, E$4), ""&lt;&gt;"")"),"&lt;&gt;")</f>
        <v>&lt;&gt;</v>
      </c>
      <c r="F834" s="7" t="str">
        <f ca="1">IFERROR(__xludf.DUMMYFUNCTION("IFERROR(HEX2DEC(REGEXEXTRACT($C834, F$4)), ""&lt;&gt;"")"),"&lt;&gt;")</f>
        <v>&lt;&gt;</v>
      </c>
      <c r="G834" s="7" t="str">
        <f ca="1">IFERROR(__xludf.DUMMYFUNCTION("IFERROR(HEX2DEC(REGEXEXTRACT($C834, G$4)), ""&lt;&gt;"")"),"&lt;&gt;")</f>
        <v>&lt;&gt;</v>
      </c>
      <c r="H834" s="7"/>
      <c r="I834" s="7" t="str">
        <f ca="1">IFERROR(__xludf.DUMMYFUNCTION("IFERROR(TEXT((REGEXEXTRACT($C834, I$4)),""00""), ""&lt;&gt;"")"),"&lt;&gt;")</f>
        <v>&lt;&gt;</v>
      </c>
      <c r="J834" s="7" t="str">
        <f ca="1">IFERROR(__xludf.DUMMYFUNCTION("IFERROR(TEXT((REGEXEXTRACT($C834, J$4)),""00""), ""&lt;&gt;"")"),"&lt;&gt;")</f>
        <v>&lt;&gt;</v>
      </c>
      <c r="K834" s="7" t="str">
        <f ca="1">IFERROR(__xludf.DUMMYFUNCTION("IFERROR(TEXT((REGEXEXTRACT($C834, K$4)),""00""), ""&lt;&gt;"")"),"&lt;&gt;")</f>
        <v>&lt;&gt;</v>
      </c>
      <c r="L834" s="7" t="str">
        <f ca="1">IFERROR(__xludf.DUMMYFUNCTION("IFERROR(TEXT((REGEXEXTRACT($C834, L$4)),""00""), ""&lt;&gt;"")"),"&lt;&gt;")</f>
        <v>&lt;&gt;</v>
      </c>
      <c r="M834" s="7" t="str">
        <f ca="1">IFERROR(__xludf.DUMMYFUNCTION("IFERROR(TEXT((REGEXEXTRACT($C834, M$4)),""00""), ""&lt;&gt;"")"),"&lt;&gt;")</f>
        <v>&lt;&gt;</v>
      </c>
      <c r="N834" s="7" t="str">
        <f ca="1">IFERROR(__xludf.DUMMYFUNCTION("IFERROR(TEXT((REGEXEXTRACT($C834, N$4)),""00""), ""&lt;&gt;"")"),"&lt;&gt;")</f>
        <v>&lt;&gt;</v>
      </c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x14ac:dyDescent="0.2">
      <c r="A835" s="7"/>
      <c r="B835" s="8" t="str">
        <f ca="1">IFERROR(__xludf.DUMMYFUNCTION("IFERROR(REGEXEXTRACT($A835, B$4), ""&lt;&gt;"")"),"&lt;&gt;")</f>
        <v>&lt;&gt;</v>
      </c>
      <c r="C835" s="7" t="str">
        <f ca="1">IFERROR(__xludf.DUMMYFUNCTION("IFERROR(REGEXEXTRACT($A835, C$4), ""&lt;&gt;"")"),"&lt;&gt;")</f>
        <v>&lt;&gt;</v>
      </c>
      <c r="D835" s="7"/>
      <c r="E835" s="7" t="str">
        <f ca="1">IFERROR(__xludf.DUMMYFUNCTION("IFERROR(REGEXEXTRACT($C835, E$4), ""&lt;&gt;"")"),"&lt;&gt;")</f>
        <v>&lt;&gt;</v>
      </c>
      <c r="F835" s="7" t="str">
        <f ca="1">IFERROR(__xludf.DUMMYFUNCTION("IFERROR(HEX2DEC(REGEXEXTRACT($C835, F$4)), ""&lt;&gt;"")"),"&lt;&gt;")</f>
        <v>&lt;&gt;</v>
      </c>
      <c r="G835" s="7" t="str">
        <f ca="1">IFERROR(__xludf.DUMMYFUNCTION("IFERROR(HEX2DEC(REGEXEXTRACT($C835, G$4)), ""&lt;&gt;"")"),"&lt;&gt;")</f>
        <v>&lt;&gt;</v>
      </c>
      <c r="H835" s="7"/>
      <c r="I835" s="7" t="str">
        <f ca="1">IFERROR(__xludf.DUMMYFUNCTION("IFERROR(TEXT((REGEXEXTRACT($C835, I$4)),""00""), ""&lt;&gt;"")"),"&lt;&gt;")</f>
        <v>&lt;&gt;</v>
      </c>
      <c r="J835" s="7" t="str">
        <f ca="1">IFERROR(__xludf.DUMMYFUNCTION("IFERROR(TEXT((REGEXEXTRACT($C835, J$4)),""00""), ""&lt;&gt;"")"),"&lt;&gt;")</f>
        <v>&lt;&gt;</v>
      </c>
      <c r="K835" s="7" t="str">
        <f ca="1">IFERROR(__xludf.DUMMYFUNCTION("IFERROR(TEXT((REGEXEXTRACT($C835, K$4)),""00""), ""&lt;&gt;"")"),"&lt;&gt;")</f>
        <v>&lt;&gt;</v>
      </c>
      <c r="L835" s="7" t="str">
        <f ca="1">IFERROR(__xludf.DUMMYFUNCTION("IFERROR(TEXT((REGEXEXTRACT($C835, L$4)),""00""), ""&lt;&gt;"")"),"&lt;&gt;")</f>
        <v>&lt;&gt;</v>
      </c>
      <c r="M835" s="7" t="str">
        <f ca="1">IFERROR(__xludf.DUMMYFUNCTION("IFERROR(TEXT((REGEXEXTRACT($C835, M$4)),""00""), ""&lt;&gt;"")"),"&lt;&gt;")</f>
        <v>&lt;&gt;</v>
      </c>
      <c r="N835" s="7" t="str">
        <f ca="1">IFERROR(__xludf.DUMMYFUNCTION("IFERROR(TEXT((REGEXEXTRACT($C835, N$4)),""00""), ""&lt;&gt;"")"),"&lt;&gt;")</f>
        <v>&lt;&gt;</v>
      </c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x14ac:dyDescent="0.2">
      <c r="A836" s="7"/>
      <c r="B836" s="8" t="str">
        <f ca="1">IFERROR(__xludf.DUMMYFUNCTION("IFERROR(REGEXEXTRACT($A836, B$4), ""&lt;&gt;"")"),"&lt;&gt;")</f>
        <v>&lt;&gt;</v>
      </c>
      <c r="C836" s="7" t="str">
        <f ca="1">IFERROR(__xludf.DUMMYFUNCTION("IFERROR(REGEXEXTRACT($A836, C$4), ""&lt;&gt;"")"),"&lt;&gt;")</f>
        <v>&lt;&gt;</v>
      </c>
      <c r="D836" s="7"/>
      <c r="E836" s="7" t="str">
        <f ca="1">IFERROR(__xludf.DUMMYFUNCTION("IFERROR(REGEXEXTRACT($C836, E$4), ""&lt;&gt;"")"),"&lt;&gt;")</f>
        <v>&lt;&gt;</v>
      </c>
      <c r="F836" s="7" t="str">
        <f ca="1">IFERROR(__xludf.DUMMYFUNCTION("IFERROR(HEX2DEC(REGEXEXTRACT($C836, F$4)), ""&lt;&gt;"")"),"&lt;&gt;")</f>
        <v>&lt;&gt;</v>
      </c>
      <c r="G836" s="7" t="str">
        <f ca="1">IFERROR(__xludf.DUMMYFUNCTION("IFERROR(HEX2DEC(REGEXEXTRACT($C836, G$4)), ""&lt;&gt;"")"),"&lt;&gt;")</f>
        <v>&lt;&gt;</v>
      </c>
      <c r="H836" s="7"/>
      <c r="I836" s="7" t="str">
        <f ca="1">IFERROR(__xludf.DUMMYFUNCTION("IFERROR(TEXT((REGEXEXTRACT($C836, I$4)),""00""), ""&lt;&gt;"")"),"&lt;&gt;")</f>
        <v>&lt;&gt;</v>
      </c>
      <c r="J836" s="7" t="str">
        <f ca="1">IFERROR(__xludf.DUMMYFUNCTION("IFERROR(TEXT((REGEXEXTRACT($C836, J$4)),""00""), ""&lt;&gt;"")"),"&lt;&gt;")</f>
        <v>&lt;&gt;</v>
      </c>
      <c r="K836" s="7" t="str">
        <f ca="1">IFERROR(__xludf.DUMMYFUNCTION("IFERROR(TEXT((REGEXEXTRACT($C836, K$4)),""00""), ""&lt;&gt;"")"),"&lt;&gt;")</f>
        <v>&lt;&gt;</v>
      </c>
      <c r="L836" s="7" t="str">
        <f ca="1">IFERROR(__xludf.DUMMYFUNCTION("IFERROR(TEXT((REGEXEXTRACT($C836, L$4)),""00""), ""&lt;&gt;"")"),"&lt;&gt;")</f>
        <v>&lt;&gt;</v>
      </c>
      <c r="M836" s="7" t="str">
        <f ca="1">IFERROR(__xludf.DUMMYFUNCTION("IFERROR(TEXT((REGEXEXTRACT($C836, M$4)),""00""), ""&lt;&gt;"")"),"&lt;&gt;")</f>
        <v>&lt;&gt;</v>
      </c>
      <c r="N836" s="7" t="str">
        <f ca="1">IFERROR(__xludf.DUMMYFUNCTION("IFERROR(TEXT((REGEXEXTRACT($C836, N$4)),""00""), ""&lt;&gt;"")"),"&lt;&gt;")</f>
        <v>&lt;&gt;</v>
      </c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x14ac:dyDescent="0.2">
      <c r="A837" s="7"/>
      <c r="B837" s="8" t="str">
        <f ca="1">IFERROR(__xludf.DUMMYFUNCTION("IFERROR(REGEXEXTRACT($A837, B$4), ""&lt;&gt;"")"),"&lt;&gt;")</f>
        <v>&lt;&gt;</v>
      </c>
      <c r="C837" s="7" t="str">
        <f ca="1">IFERROR(__xludf.DUMMYFUNCTION("IFERROR(REGEXEXTRACT($A837, C$4), ""&lt;&gt;"")"),"&lt;&gt;")</f>
        <v>&lt;&gt;</v>
      </c>
      <c r="D837" s="7"/>
      <c r="E837" s="7" t="str">
        <f ca="1">IFERROR(__xludf.DUMMYFUNCTION("IFERROR(REGEXEXTRACT($C837, E$4), ""&lt;&gt;"")"),"&lt;&gt;")</f>
        <v>&lt;&gt;</v>
      </c>
      <c r="F837" s="7" t="str">
        <f ca="1">IFERROR(__xludf.DUMMYFUNCTION("IFERROR(HEX2DEC(REGEXEXTRACT($C837, F$4)), ""&lt;&gt;"")"),"&lt;&gt;")</f>
        <v>&lt;&gt;</v>
      </c>
      <c r="G837" s="7" t="str">
        <f ca="1">IFERROR(__xludf.DUMMYFUNCTION("IFERROR(HEX2DEC(REGEXEXTRACT($C837, G$4)), ""&lt;&gt;"")"),"&lt;&gt;")</f>
        <v>&lt;&gt;</v>
      </c>
      <c r="H837" s="7"/>
      <c r="I837" s="7" t="str">
        <f ca="1">IFERROR(__xludf.DUMMYFUNCTION("IFERROR(TEXT((REGEXEXTRACT($C837, I$4)),""00""), ""&lt;&gt;"")"),"&lt;&gt;")</f>
        <v>&lt;&gt;</v>
      </c>
      <c r="J837" s="7" t="str">
        <f ca="1">IFERROR(__xludf.DUMMYFUNCTION("IFERROR(TEXT((REGEXEXTRACT($C837, J$4)),""00""), ""&lt;&gt;"")"),"&lt;&gt;")</f>
        <v>&lt;&gt;</v>
      </c>
      <c r="K837" s="7" t="str">
        <f ca="1">IFERROR(__xludf.DUMMYFUNCTION("IFERROR(TEXT((REGEXEXTRACT($C837, K$4)),""00""), ""&lt;&gt;"")"),"&lt;&gt;")</f>
        <v>&lt;&gt;</v>
      </c>
      <c r="L837" s="7" t="str">
        <f ca="1">IFERROR(__xludf.DUMMYFUNCTION("IFERROR(TEXT((REGEXEXTRACT($C837, L$4)),""00""), ""&lt;&gt;"")"),"&lt;&gt;")</f>
        <v>&lt;&gt;</v>
      </c>
      <c r="M837" s="7" t="str">
        <f ca="1">IFERROR(__xludf.DUMMYFUNCTION("IFERROR(TEXT((REGEXEXTRACT($C837, M$4)),""00""), ""&lt;&gt;"")"),"&lt;&gt;")</f>
        <v>&lt;&gt;</v>
      </c>
      <c r="N837" s="7" t="str">
        <f ca="1">IFERROR(__xludf.DUMMYFUNCTION("IFERROR(TEXT((REGEXEXTRACT($C837, N$4)),""00""), ""&lt;&gt;"")"),"&lt;&gt;")</f>
        <v>&lt;&gt;</v>
      </c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x14ac:dyDescent="0.2">
      <c r="A838" s="7"/>
      <c r="B838" s="8" t="str">
        <f ca="1">IFERROR(__xludf.DUMMYFUNCTION("IFERROR(REGEXEXTRACT($A838, B$4), ""&lt;&gt;"")"),"&lt;&gt;")</f>
        <v>&lt;&gt;</v>
      </c>
      <c r="C838" s="7" t="str">
        <f ca="1">IFERROR(__xludf.DUMMYFUNCTION("IFERROR(REGEXEXTRACT($A838, C$4), ""&lt;&gt;"")"),"&lt;&gt;")</f>
        <v>&lt;&gt;</v>
      </c>
      <c r="D838" s="7"/>
      <c r="E838" s="7" t="str">
        <f ca="1">IFERROR(__xludf.DUMMYFUNCTION("IFERROR(REGEXEXTRACT($C838, E$4), ""&lt;&gt;"")"),"&lt;&gt;")</f>
        <v>&lt;&gt;</v>
      </c>
      <c r="F838" s="7" t="str">
        <f ca="1">IFERROR(__xludf.DUMMYFUNCTION("IFERROR(HEX2DEC(REGEXEXTRACT($C838, F$4)), ""&lt;&gt;"")"),"&lt;&gt;")</f>
        <v>&lt;&gt;</v>
      </c>
      <c r="G838" s="7" t="str">
        <f ca="1">IFERROR(__xludf.DUMMYFUNCTION("IFERROR(HEX2DEC(REGEXEXTRACT($C838, G$4)), ""&lt;&gt;"")"),"&lt;&gt;")</f>
        <v>&lt;&gt;</v>
      </c>
      <c r="H838" s="7"/>
      <c r="I838" s="7" t="str">
        <f ca="1">IFERROR(__xludf.DUMMYFUNCTION("IFERROR(TEXT((REGEXEXTRACT($C838, I$4)),""00""), ""&lt;&gt;"")"),"&lt;&gt;")</f>
        <v>&lt;&gt;</v>
      </c>
      <c r="J838" s="7" t="str">
        <f ca="1">IFERROR(__xludf.DUMMYFUNCTION("IFERROR(TEXT((REGEXEXTRACT($C838, J$4)),""00""), ""&lt;&gt;"")"),"&lt;&gt;")</f>
        <v>&lt;&gt;</v>
      </c>
      <c r="K838" s="7" t="str">
        <f ca="1">IFERROR(__xludf.DUMMYFUNCTION("IFERROR(TEXT((REGEXEXTRACT($C838, K$4)),""00""), ""&lt;&gt;"")"),"&lt;&gt;")</f>
        <v>&lt;&gt;</v>
      </c>
      <c r="L838" s="7" t="str">
        <f ca="1">IFERROR(__xludf.DUMMYFUNCTION("IFERROR(TEXT((REGEXEXTRACT($C838, L$4)),""00""), ""&lt;&gt;"")"),"&lt;&gt;")</f>
        <v>&lt;&gt;</v>
      </c>
      <c r="M838" s="7" t="str">
        <f ca="1">IFERROR(__xludf.DUMMYFUNCTION("IFERROR(TEXT((REGEXEXTRACT($C838, M$4)),""00""), ""&lt;&gt;"")"),"&lt;&gt;")</f>
        <v>&lt;&gt;</v>
      </c>
      <c r="N838" s="7" t="str">
        <f ca="1">IFERROR(__xludf.DUMMYFUNCTION("IFERROR(TEXT((REGEXEXTRACT($C838, N$4)),""00""), ""&lt;&gt;"")"),"&lt;&gt;")</f>
        <v>&lt;&gt;</v>
      </c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x14ac:dyDescent="0.2">
      <c r="A839" s="7"/>
      <c r="B839" s="8" t="str">
        <f ca="1">IFERROR(__xludf.DUMMYFUNCTION("IFERROR(REGEXEXTRACT($A839, B$4), ""&lt;&gt;"")"),"&lt;&gt;")</f>
        <v>&lt;&gt;</v>
      </c>
      <c r="C839" s="7" t="str">
        <f ca="1">IFERROR(__xludf.DUMMYFUNCTION("IFERROR(REGEXEXTRACT($A839, C$4), ""&lt;&gt;"")"),"&lt;&gt;")</f>
        <v>&lt;&gt;</v>
      </c>
      <c r="D839" s="7"/>
      <c r="E839" s="7" t="str">
        <f ca="1">IFERROR(__xludf.DUMMYFUNCTION("IFERROR(REGEXEXTRACT($C839, E$4), ""&lt;&gt;"")"),"&lt;&gt;")</f>
        <v>&lt;&gt;</v>
      </c>
      <c r="F839" s="7" t="str">
        <f ca="1">IFERROR(__xludf.DUMMYFUNCTION("IFERROR(HEX2DEC(REGEXEXTRACT($C839, F$4)), ""&lt;&gt;"")"),"&lt;&gt;")</f>
        <v>&lt;&gt;</v>
      </c>
      <c r="G839" s="7" t="str">
        <f ca="1">IFERROR(__xludf.DUMMYFUNCTION("IFERROR(HEX2DEC(REGEXEXTRACT($C839, G$4)), ""&lt;&gt;"")"),"&lt;&gt;")</f>
        <v>&lt;&gt;</v>
      </c>
      <c r="H839" s="7"/>
      <c r="I839" s="7" t="str">
        <f ca="1">IFERROR(__xludf.DUMMYFUNCTION("IFERROR(TEXT((REGEXEXTRACT($C839, I$4)),""00""), ""&lt;&gt;"")"),"&lt;&gt;")</f>
        <v>&lt;&gt;</v>
      </c>
      <c r="J839" s="7" t="str">
        <f ca="1">IFERROR(__xludf.DUMMYFUNCTION("IFERROR(TEXT((REGEXEXTRACT($C839, J$4)),""00""), ""&lt;&gt;"")"),"&lt;&gt;")</f>
        <v>&lt;&gt;</v>
      </c>
      <c r="K839" s="7" t="str">
        <f ca="1">IFERROR(__xludf.DUMMYFUNCTION("IFERROR(TEXT((REGEXEXTRACT($C839, K$4)),""00""), ""&lt;&gt;"")"),"&lt;&gt;")</f>
        <v>&lt;&gt;</v>
      </c>
      <c r="L839" s="7" t="str">
        <f ca="1">IFERROR(__xludf.DUMMYFUNCTION("IFERROR(TEXT((REGEXEXTRACT($C839, L$4)),""00""), ""&lt;&gt;"")"),"&lt;&gt;")</f>
        <v>&lt;&gt;</v>
      </c>
      <c r="M839" s="7" t="str">
        <f ca="1">IFERROR(__xludf.DUMMYFUNCTION("IFERROR(TEXT((REGEXEXTRACT($C839, M$4)),""00""), ""&lt;&gt;"")"),"&lt;&gt;")</f>
        <v>&lt;&gt;</v>
      </c>
      <c r="N839" s="7" t="str">
        <f ca="1">IFERROR(__xludf.DUMMYFUNCTION("IFERROR(TEXT((REGEXEXTRACT($C839, N$4)),""00""), ""&lt;&gt;"")"),"&lt;&gt;")</f>
        <v>&lt;&gt;</v>
      </c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x14ac:dyDescent="0.2">
      <c r="A840" s="7"/>
      <c r="B840" s="8" t="str">
        <f ca="1">IFERROR(__xludf.DUMMYFUNCTION("IFERROR(REGEXEXTRACT($A840, B$4), ""&lt;&gt;"")"),"&lt;&gt;")</f>
        <v>&lt;&gt;</v>
      </c>
      <c r="C840" s="7" t="str">
        <f ca="1">IFERROR(__xludf.DUMMYFUNCTION("IFERROR(REGEXEXTRACT($A840, C$4), ""&lt;&gt;"")"),"&lt;&gt;")</f>
        <v>&lt;&gt;</v>
      </c>
      <c r="D840" s="7"/>
      <c r="E840" s="7" t="str">
        <f ca="1">IFERROR(__xludf.DUMMYFUNCTION("IFERROR(REGEXEXTRACT($C840, E$4), ""&lt;&gt;"")"),"&lt;&gt;")</f>
        <v>&lt;&gt;</v>
      </c>
      <c r="F840" s="7" t="str">
        <f ca="1">IFERROR(__xludf.DUMMYFUNCTION("IFERROR(HEX2DEC(REGEXEXTRACT($C840, F$4)), ""&lt;&gt;"")"),"&lt;&gt;")</f>
        <v>&lt;&gt;</v>
      </c>
      <c r="G840" s="7" t="str">
        <f ca="1">IFERROR(__xludf.DUMMYFUNCTION("IFERROR(HEX2DEC(REGEXEXTRACT($C840, G$4)), ""&lt;&gt;"")"),"&lt;&gt;")</f>
        <v>&lt;&gt;</v>
      </c>
      <c r="H840" s="7"/>
      <c r="I840" s="7" t="str">
        <f ca="1">IFERROR(__xludf.DUMMYFUNCTION("IFERROR(TEXT((REGEXEXTRACT($C840, I$4)),""00""), ""&lt;&gt;"")"),"&lt;&gt;")</f>
        <v>&lt;&gt;</v>
      </c>
      <c r="J840" s="7" t="str">
        <f ca="1">IFERROR(__xludf.DUMMYFUNCTION("IFERROR(TEXT((REGEXEXTRACT($C840, J$4)),""00""), ""&lt;&gt;"")"),"&lt;&gt;")</f>
        <v>&lt;&gt;</v>
      </c>
      <c r="K840" s="7" t="str">
        <f ca="1">IFERROR(__xludf.DUMMYFUNCTION("IFERROR(TEXT((REGEXEXTRACT($C840, K$4)),""00""), ""&lt;&gt;"")"),"&lt;&gt;")</f>
        <v>&lt;&gt;</v>
      </c>
      <c r="L840" s="7" t="str">
        <f ca="1">IFERROR(__xludf.DUMMYFUNCTION("IFERROR(TEXT((REGEXEXTRACT($C840, L$4)),""00""), ""&lt;&gt;"")"),"&lt;&gt;")</f>
        <v>&lt;&gt;</v>
      </c>
      <c r="M840" s="7" t="str">
        <f ca="1">IFERROR(__xludf.DUMMYFUNCTION("IFERROR(TEXT((REGEXEXTRACT($C840, M$4)),""00""), ""&lt;&gt;"")"),"&lt;&gt;")</f>
        <v>&lt;&gt;</v>
      </c>
      <c r="N840" s="7" t="str">
        <f ca="1">IFERROR(__xludf.DUMMYFUNCTION("IFERROR(TEXT((REGEXEXTRACT($C840, N$4)),""00""), ""&lt;&gt;"")"),"&lt;&gt;")</f>
        <v>&lt;&gt;</v>
      </c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x14ac:dyDescent="0.2">
      <c r="A841" s="7"/>
      <c r="B841" s="8" t="str">
        <f ca="1">IFERROR(__xludf.DUMMYFUNCTION("IFERROR(REGEXEXTRACT($A841, B$4), ""&lt;&gt;"")"),"&lt;&gt;")</f>
        <v>&lt;&gt;</v>
      </c>
      <c r="C841" s="7" t="str">
        <f ca="1">IFERROR(__xludf.DUMMYFUNCTION("IFERROR(REGEXEXTRACT($A841, C$4), ""&lt;&gt;"")"),"&lt;&gt;")</f>
        <v>&lt;&gt;</v>
      </c>
      <c r="D841" s="7"/>
      <c r="E841" s="7" t="str">
        <f ca="1">IFERROR(__xludf.DUMMYFUNCTION("IFERROR(REGEXEXTRACT($C841, E$4), ""&lt;&gt;"")"),"&lt;&gt;")</f>
        <v>&lt;&gt;</v>
      </c>
      <c r="F841" s="7" t="str">
        <f ca="1">IFERROR(__xludf.DUMMYFUNCTION("IFERROR(HEX2DEC(REGEXEXTRACT($C841, F$4)), ""&lt;&gt;"")"),"&lt;&gt;")</f>
        <v>&lt;&gt;</v>
      </c>
      <c r="G841" s="7" t="str">
        <f ca="1">IFERROR(__xludf.DUMMYFUNCTION("IFERROR(HEX2DEC(REGEXEXTRACT($C841, G$4)), ""&lt;&gt;"")"),"&lt;&gt;")</f>
        <v>&lt;&gt;</v>
      </c>
      <c r="H841" s="7"/>
      <c r="I841" s="7" t="str">
        <f ca="1">IFERROR(__xludf.DUMMYFUNCTION("IFERROR(TEXT((REGEXEXTRACT($C841, I$4)),""00""), ""&lt;&gt;"")"),"&lt;&gt;")</f>
        <v>&lt;&gt;</v>
      </c>
      <c r="J841" s="7" t="str">
        <f ca="1">IFERROR(__xludf.DUMMYFUNCTION("IFERROR(TEXT((REGEXEXTRACT($C841, J$4)),""00""), ""&lt;&gt;"")"),"&lt;&gt;")</f>
        <v>&lt;&gt;</v>
      </c>
      <c r="K841" s="7" t="str">
        <f ca="1">IFERROR(__xludf.DUMMYFUNCTION("IFERROR(TEXT((REGEXEXTRACT($C841, K$4)),""00""), ""&lt;&gt;"")"),"&lt;&gt;")</f>
        <v>&lt;&gt;</v>
      </c>
      <c r="L841" s="7" t="str">
        <f ca="1">IFERROR(__xludf.DUMMYFUNCTION("IFERROR(TEXT((REGEXEXTRACT($C841, L$4)),""00""), ""&lt;&gt;"")"),"&lt;&gt;")</f>
        <v>&lt;&gt;</v>
      </c>
      <c r="M841" s="7" t="str">
        <f ca="1">IFERROR(__xludf.DUMMYFUNCTION("IFERROR(TEXT((REGEXEXTRACT($C841, M$4)),""00""), ""&lt;&gt;"")"),"&lt;&gt;")</f>
        <v>&lt;&gt;</v>
      </c>
      <c r="N841" s="7" t="str">
        <f ca="1">IFERROR(__xludf.DUMMYFUNCTION("IFERROR(TEXT((REGEXEXTRACT($C841, N$4)),""00""), ""&lt;&gt;"")"),"&lt;&gt;")</f>
        <v>&lt;&gt;</v>
      </c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x14ac:dyDescent="0.2">
      <c r="A842" s="7"/>
      <c r="B842" s="8" t="str">
        <f ca="1">IFERROR(__xludf.DUMMYFUNCTION("IFERROR(REGEXEXTRACT($A842, B$4), ""&lt;&gt;"")"),"&lt;&gt;")</f>
        <v>&lt;&gt;</v>
      </c>
      <c r="C842" s="7" t="str">
        <f ca="1">IFERROR(__xludf.DUMMYFUNCTION("IFERROR(REGEXEXTRACT($A842, C$4), ""&lt;&gt;"")"),"&lt;&gt;")</f>
        <v>&lt;&gt;</v>
      </c>
      <c r="D842" s="7"/>
      <c r="E842" s="7" t="str">
        <f ca="1">IFERROR(__xludf.DUMMYFUNCTION("IFERROR(REGEXEXTRACT($C842, E$4), ""&lt;&gt;"")"),"&lt;&gt;")</f>
        <v>&lt;&gt;</v>
      </c>
      <c r="F842" s="7" t="str">
        <f ca="1">IFERROR(__xludf.DUMMYFUNCTION("IFERROR(HEX2DEC(REGEXEXTRACT($C842, F$4)), ""&lt;&gt;"")"),"&lt;&gt;")</f>
        <v>&lt;&gt;</v>
      </c>
      <c r="G842" s="7" t="str">
        <f ca="1">IFERROR(__xludf.DUMMYFUNCTION("IFERROR(HEX2DEC(REGEXEXTRACT($C842, G$4)), ""&lt;&gt;"")"),"&lt;&gt;")</f>
        <v>&lt;&gt;</v>
      </c>
      <c r="H842" s="7"/>
      <c r="I842" s="7" t="str">
        <f ca="1">IFERROR(__xludf.DUMMYFUNCTION("IFERROR(TEXT((REGEXEXTRACT($C842, I$4)),""00""), ""&lt;&gt;"")"),"&lt;&gt;")</f>
        <v>&lt;&gt;</v>
      </c>
      <c r="J842" s="7" t="str">
        <f ca="1">IFERROR(__xludf.DUMMYFUNCTION("IFERROR(TEXT((REGEXEXTRACT($C842, J$4)),""00""), ""&lt;&gt;"")"),"&lt;&gt;")</f>
        <v>&lt;&gt;</v>
      </c>
      <c r="K842" s="7" t="str">
        <f ca="1">IFERROR(__xludf.DUMMYFUNCTION("IFERROR(TEXT((REGEXEXTRACT($C842, K$4)),""00""), ""&lt;&gt;"")"),"&lt;&gt;")</f>
        <v>&lt;&gt;</v>
      </c>
      <c r="L842" s="7" t="str">
        <f ca="1">IFERROR(__xludf.DUMMYFUNCTION("IFERROR(TEXT((REGEXEXTRACT($C842, L$4)),""00""), ""&lt;&gt;"")"),"&lt;&gt;")</f>
        <v>&lt;&gt;</v>
      </c>
      <c r="M842" s="7" t="str">
        <f ca="1">IFERROR(__xludf.DUMMYFUNCTION("IFERROR(TEXT((REGEXEXTRACT($C842, M$4)),""00""), ""&lt;&gt;"")"),"&lt;&gt;")</f>
        <v>&lt;&gt;</v>
      </c>
      <c r="N842" s="7" t="str">
        <f ca="1">IFERROR(__xludf.DUMMYFUNCTION("IFERROR(TEXT((REGEXEXTRACT($C842, N$4)),""00""), ""&lt;&gt;"")"),"&lt;&gt;")</f>
        <v>&lt;&gt;</v>
      </c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x14ac:dyDescent="0.2">
      <c r="A843" s="7"/>
      <c r="B843" s="8" t="str">
        <f ca="1">IFERROR(__xludf.DUMMYFUNCTION("IFERROR(REGEXEXTRACT($A843, B$4), ""&lt;&gt;"")"),"&lt;&gt;")</f>
        <v>&lt;&gt;</v>
      </c>
      <c r="C843" s="7" t="str">
        <f ca="1">IFERROR(__xludf.DUMMYFUNCTION("IFERROR(REGEXEXTRACT($A843, C$4), ""&lt;&gt;"")"),"&lt;&gt;")</f>
        <v>&lt;&gt;</v>
      </c>
      <c r="D843" s="7"/>
      <c r="E843" s="7" t="str">
        <f ca="1">IFERROR(__xludf.DUMMYFUNCTION("IFERROR(REGEXEXTRACT($C843, E$4), ""&lt;&gt;"")"),"&lt;&gt;")</f>
        <v>&lt;&gt;</v>
      </c>
      <c r="F843" s="7" t="str">
        <f ca="1">IFERROR(__xludf.DUMMYFUNCTION("IFERROR(HEX2DEC(REGEXEXTRACT($C843, F$4)), ""&lt;&gt;"")"),"&lt;&gt;")</f>
        <v>&lt;&gt;</v>
      </c>
      <c r="G843" s="7" t="str">
        <f ca="1">IFERROR(__xludf.DUMMYFUNCTION("IFERROR(HEX2DEC(REGEXEXTRACT($C843, G$4)), ""&lt;&gt;"")"),"&lt;&gt;")</f>
        <v>&lt;&gt;</v>
      </c>
      <c r="H843" s="7"/>
      <c r="I843" s="7" t="str">
        <f ca="1">IFERROR(__xludf.DUMMYFUNCTION("IFERROR(TEXT((REGEXEXTRACT($C843, I$4)),""00""), ""&lt;&gt;"")"),"&lt;&gt;")</f>
        <v>&lt;&gt;</v>
      </c>
      <c r="J843" s="7" t="str">
        <f ca="1">IFERROR(__xludf.DUMMYFUNCTION("IFERROR(TEXT((REGEXEXTRACT($C843, J$4)),""00""), ""&lt;&gt;"")"),"&lt;&gt;")</f>
        <v>&lt;&gt;</v>
      </c>
      <c r="K843" s="7" t="str">
        <f ca="1">IFERROR(__xludf.DUMMYFUNCTION("IFERROR(TEXT((REGEXEXTRACT($C843, K$4)),""00""), ""&lt;&gt;"")"),"&lt;&gt;")</f>
        <v>&lt;&gt;</v>
      </c>
      <c r="L843" s="7" t="str">
        <f ca="1">IFERROR(__xludf.DUMMYFUNCTION("IFERROR(TEXT((REGEXEXTRACT($C843, L$4)),""00""), ""&lt;&gt;"")"),"&lt;&gt;")</f>
        <v>&lt;&gt;</v>
      </c>
      <c r="M843" s="7" t="str">
        <f ca="1">IFERROR(__xludf.DUMMYFUNCTION("IFERROR(TEXT((REGEXEXTRACT($C843, M$4)),""00""), ""&lt;&gt;"")"),"&lt;&gt;")</f>
        <v>&lt;&gt;</v>
      </c>
      <c r="N843" s="7" t="str">
        <f ca="1">IFERROR(__xludf.DUMMYFUNCTION("IFERROR(TEXT((REGEXEXTRACT($C843, N$4)),""00""), ""&lt;&gt;"")"),"&lt;&gt;")</f>
        <v>&lt;&gt;</v>
      </c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x14ac:dyDescent="0.2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x14ac:dyDescent="0.2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x14ac:dyDescent="0.2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x14ac:dyDescent="0.2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x14ac:dyDescent="0.2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x14ac:dyDescent="0.2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x14ac:dyDescent="0.2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x14ac:dyDescent="0.2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x14ac:dyDescent="0.2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x14ac:dyDescent="0.2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x14ac:dyDescent="0.2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x14ac:dyDescent="0.2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x14ac:dyDescent="0.2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x14ac:dyDescent="0.2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x14ac:dyDescent="0.2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x14ac:dyDescent="0.2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x14ac:dyDescent="0.2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x14ac:dyDescent="0.2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x14ac:dyDescent="0.2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x14ac:dyDescent="0.2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x14ac:dyDescent="0.2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x14ac:dyDescent="0.2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x14ac:dyDescent="0.2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x14ac:dyDescent="0.2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x14ac:dyDescent="0.2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x14ac:dyDescent="0.2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x14ac:dyDescent="0.2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x14ac:dyDescent="0.2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x14ac:dyDescent="0.2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x14ac:dyDescent="0.2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x14ac:dyDescent="0.2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x14ac:dyDescent="0.2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x14ac:dyDescent="0.2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x14ac:dyDescent="0.2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x14ac:dyDescent="0.2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x14ac:dyDescent="0.2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x14ac:dyDescent="0.2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x14ac:dyDescent="0.2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x14ac:dyDescent="0.2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x14ac:dyDescent="0.2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x14ac:dyDescent="0.2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x14ac:dyDescent="0.2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x14ac:dyDescent="0.2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x14ac:dyDescent="0.2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x14ac:dyDescent="0.2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x14ac:dyDescent="0.2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x14ac:dyDescent="0.2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x14ac:dyDescent="0.2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x14ac:dyDescent="0.2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x14ac:dyDescent="0.2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x14ac:dyDescent="0.2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x14ac:dyDescent="0.2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x14ac:dyDescent="0.2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x14ac:dyDescent="0.2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x14ac:dyDescent="0.2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x14ac:dyDescent="0.2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x14ac:dyDescent="0.2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x14ac:dyDescent="0.2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x14ac:dyDescent="0.2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x14ac:dyDescent="0.2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x14ac:dyDescent="0.2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x14ac:dyDescent="0.2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x14ac:dyDescent="0.2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x14ac:dyDescent="0.2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x14ac:dyDescent="0.2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x14ac:dyDescent="0.2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x14ac:dyDescent="0.2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x14ac:dyDescent="0.2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x14ac:dyDescent="0.2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x14ac:dyDescent="0.2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x14ac:dyDescent="0.2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x14ac:dyDescent="0.2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x14ac:dyDescent="0.2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x14ac:dyDescent="0.2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x14ac:dyDescent="0.2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x14ac:dyDescent="0.2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x14ac:dyDescent="0.2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x14ac:dyDescent="0.2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x14ac:dyDescent="0.2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x14ac:dyDescent="0.2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x14ac:dyDescent="0.2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x14ac:dyDescent="0.2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x14ac:dyDescent="0.2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x14ac:dyDescent="0.2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x14ac:dyDescent="0.2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x14ac:dyDescent="0.2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x14ac:dyDescent="0.2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x14ac:dyDescent="0.2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x14ac:dyDescent="0.2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x14ac:dyDescent="0.2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x14ac:dyDescent="0.2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x14ac:dyDescent="0.2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x14ac:dyDescent="0.2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x14ac:dyDescent="0.2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x14ac:dyDescent="0.2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x14ac:dyDescent="0.2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x14ac:dyDescent="0.2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x14ac:dyDescent="0.2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x14ac:dyDescent="0.2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x14ac:dyDescent="0.2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x14ac:dyDescent="0.2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x14ac:dyDescent="0.2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x14ac:dyDescent="0.2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x14ac:dyDescent="0.2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x14ac:dyDescent="0.2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x14ac:dyDescent="0.2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x14ac:dyDescent="0.2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x14ac:dyDescent="0.2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x14ac:dyDescent="0.2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x14ac:dyDescent="0.2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x14ac:dyDescent="0.2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x14ac:dyDescent="0.2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x14ac:dyDescent="0.2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x14ac:dyDescent="0.2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x14ac:dyDescent="0.2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x14ac:dyDescent="0.2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x14ac:dyDescent="0.2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x14ac:dyDescent="0.2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x14ac:dyDescent="0.2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x14ac:dyDescent="0.2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x14ac:dyDescent="0.2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x14ac:dyDescent="0.2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x14ac:dyDescent="0.2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x14ac:dyDescent="0.2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x14ac:dyDescent="0.2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x14ac:dyDescent="0.2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x14ac:dyDescent="0.2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x14ac:dyDescent="0.2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x14ac:dyDescent="0.2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x14ac:dyDescent="0.2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x14ac:dyDescent="0.2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x14ac:dyDescent="0.2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x14ac:dyDescent="0.2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x14ac:dyDescent="0.2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x14ac:dyDescent="0.2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x14ac:dyDescent="0.2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x14ac:dyDescent="0.2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x14ac:dyDescent="0.2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x14ac:dyDescent="0.2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x14ac:dyDescent="0.2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x14ac:dyDescent="0.2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x14ac:dyDescent="0.2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x14ac:dyDescent="0.2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x14ac:dyDescent="0.2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x14ac:dyDescent="0.2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x14ac:dyDescent="0.2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x14ac:dyDescent="0.2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x14ac:dyDescent="0.2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x14ac:dyDescent="0.2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 x14ac:dyDescent="0.2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 x14ac:dyDescent="0.2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 x14ac:dyDescent="0.2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 x14ac:dyDescent="0.2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 x14ac:dyDescent="0.2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 x14ac:dyDescent="0.2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 x14ac:dyDescent="0.2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 x14ac:dyDescent="0.2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 x14ac:dyDescent="0.2">
      <c r="A1001" s="7"/>
      <c r="B1001" s="8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 x14ac:dyDescent="0.2">
      <c r="A1002" s="7"/>
      <c r="B1002" s="8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 x14ac:dyDescent="0.2">
      <c r="A1003" s="7"/>
      <c r="B1003" s="8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 x14ac:dyDescent="0.2">
      <c r="A1004" s="7"/>
      <c r="B1004" s="8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 x14ac:dyDescent="0.2">
      <c r="A1005" s="7"/>
      <c r="B1005" s="8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 x14ac:dyDescent="0.2">
      <c r="A1006" s="7"/>
      <c r="B1006" s="8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 x14ac:dyDescent="0.2">
      <c r="A1007" s="7"/>
      <c r="B1007" s="8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 x14ac:dyDescent="0.2">
      <c r="A1008" s="7"/>
      <c r="B1008" s="8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 x14ac:dyDescent="0.2">
      <c r="A1009" s="7"/>
      <c r="B1009" s="8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 x14ac:dyDescent="0.2">
      <c r="A1010" s="7"/>
      <c r="B1010" s="8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 x14ac:dyDescent="0.2">
      <c r="A1011" s="7"/>
      <c r="B1011" s="8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 x14ac:dyDescent="0.2">
      <c r="A1012" s="7"/>
      <c r="B1012" s="8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spans="1:28" x14ac:dyDescent="0.2">
      <c r="A1013" s="7"/>
      <c r="B1013" s="8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spans="1:28" x14ac:dyDescent="0.2">
      <c r="A1014" s="7"/>
      <c r="B1014" s="8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spans="1:28" x14ac:dyDescent="0.2">
      <c r="A1015" s="7"/>
      <c r="B1015" s="8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spans="1:28" x14ac:dyDescent="0.2">
      <c r="A1016" s="7"/>
      <c r="B1016" s="8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spans="1:28" x14ac:dyDescent="0.2">
      <c r="A1017" s="7"/>
      <c r="B1017" s="8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spans="1:28" x14ac:dyDescent="0.2">
      <c r="A1018" s="7"/>
      <c r="B1018" s="8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</row>
    <row r="1019" spans="1:28" x14ac:dyDescent="0.2">
      <c r="A1019" s="7"/>
      <c r="B1019" s="8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</row>
    <row r="1020" spans="1:28" x14ac:dyDescent="0.2">
      <c r="A1020" s="7"/>
      <c r="B1020" s="8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</row>
    <row r="1021" spans="1:28" x14ac:dyDescent="0.2">
      <c r="A1021" s="7"/>
      <c r="B1021" s="8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</row>
    <row r="1022" spans="1:28" x14ac:dyDescent="0.2">
      <c r="A1022" s="7"/>
      <c r="B1022" s="8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</row>
    <row r="1023" spans="1:28" x14ac:dyDescent="0.2">
      <c r="A1023" s="7"/>
      <c r="B1023" s="8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</row>
    <row r="1024" spans="1:28" x14ac:dyDescent="0.2">
      <c r="A1024" s="7"/>
      <c r="B1024" s="8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</row>
    <row r="1025" spans="1:28" x14ac:dyDescent="0.2">
      <c r="A1025" s="7"/>
      <c r="B1025" s="8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</row>
    <row r="1026" spans="1:28" x14ac:dyDescent="0.2">
      <c r="A1026" s="7"/>
      <c r="B1026" s="8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</row>
    <row r="1027" spans="1:28" x14ac:dyDescent="0.2">
      <c r="A1027" s="7"/>
      <c r="B1027" s="8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</row>
    <row r="1028" spans="1:28" x14ac:dyDescent="0.2">
      <c r="A1028" s="7"/>
      <c r="B1028" s="8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</row>
    <row r="1029" spans="1:28" x14ac:dyDescent="0.2">
      <c r="A1029" s="7"/>
      <c r="B1029" s="8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</row>
    <row r="1030" spans="1:28" x14ac:dyDescent="0.2">
      <c r="A1030" s="7"/>
      <c r="B1030" s="8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</row>
    <row r="1031" spans="1:28" x14ac:dyDescent="0.2">
      <c r="A1031" s="7"/>
      <c r="B1031" s="8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</row>
    <row r="1032" spans="1:28" x14ac:dyDescent="0.2">
      <c r="A1032" s="7"/>
      <c r="B1032" s="8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</row>
    <row r="1033" spans="1:28" x14ac:dyDescent="0.2">
      <c r="A1033" s="7"/>
      <c r="B1033" s="8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</row>
    <row r="1034" spans="1:28" x14ac:dyDescent="0.2">
      <c r="A1034" s="7"/>
      <c r="B1034" s="8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</row>
    <row r="1035" spans="1:28" x14ac:dyDescent="0.2">
      <c r="A1035" s="7"/>
      <c r="B1035" s="8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</row>
    <row r="1036" spans="1:28" x14ac:dyDescent="0.2">
      <c r="A1036" s="7"/>
      <c r="B1036" s="8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</row>
    <row r="1037" spans="1:28" x14ac:dyDescent="0.2">
      <c r="A1037" s="7"/>
      <c r="B1037" s="8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</row>
    <row r="1038" spans="1:28" x14ac:dyDescent="0.2">
      <c r="A1038" s="7"/>
      <c r="B1038" s="8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</row>
    <row r="1039" spans="1:28" x14ac:dyDescent="0.2">
      <c r="A1039" s="7"/>
      <c r="B1039" s="8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</row>
    <row r="1040" spans="1:28" x14ac:dyDescent="0.2">
      <c r="A1040" s="7"/>
      <c r="B1040" s="8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</row>
    <row r="1041" spans="1:28" x14ac:dyDescent="0.2">
      <c r="A1041" s="7"/>
      <c r="B1041" s="8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</row>
    <row r="1042" spans="1:28" x14ac:dyDescent="0.2">
      <c r="A1042" s="7"/>
      <c r="B1042" s="8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</row>
    <row r="1043" spans="1:28" x14ac:dyDescent="0.2">
      <c r="A1043" s="7"/>
      <c r="B1043" s="8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</row>
    <row r="1044" spans="1:28" x14ac:dyDescent="0.2">
      <c r="A1044" s="7"/>
      <c r="B1044" s="8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</row>
    <row r="1045" spans="1:28" x14ac:dyDescent="0.2">
      <c r="A1045" s="7"/>
      <c r="B1045" s="8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</row>
    <row r="1046" spans="1:28" x14ac:dyDescent="0.2">
      <c r="A1046" s="7"/>
      <c r="B1046" s="8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</row>
    <row r="1047" spans="1:28" x14ac:dyDescent="0.2">
      <c r="A1047" s="7"/>
      <c r="B1047" s="8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</row>
    <row r="1048" spans="1:28" x14ac:dyDescent="0.2">
      <c r="A1048" s="7"/>
      <c r="B1048" s="8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</row>
    <row r="1049" spans="1:28" x14ac:dyDescent="0.2">
      <c r="A1049" s="7"/>
      <c r="B1049" s="8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</row>
    <row r="1050" spans="1:28" x14ac:dyDescent="0.2">
      <c r="A1050" s="7"/>
      <c r="B1050" s="8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</row>
    <row r="1051" spans="1:28" x14ac:dyDescent="0.2">
      <c r="A1051" s="7"/>
      <c r="B1051" s="8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</row>
    <row r="1052" spans="1:28" x14ac:dyDescent="0.2">
      <c r="A1052" s="7"/>
      <c r="B1052" s="8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</row>
    <row r="1053" spans="1:28" x14ac:dyDescent="0.2">
      <c r="A1053" s="7"/>
      <c r="B1053" s="8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</row>
    <row r="1054" spans="1:28" x14ac:dyDescent="0.2">
      <c r="A1054" s="7"/>
      <c r="B1054" s="8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</row>
    <row r="1055" spans="1:28" x14ac:dyDescent="0.2">
      <c r="A1055" s="7"/>
      <c r="B1055" s="8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</row>
    <row r="1056" spans="1:28" x14ac:dyDescent="0.2">
      <c r="A1056" s="7"/>
      <c r="B1056" s="8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</row>
    <row r="1057" spans="1:28" x14ac:dyDescent="0.2">
      <c r="A1057" s="7"/>
      <c r="B1057" s="8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</row>
    <row r="1058" spans="1:28" x14ac:dyDescent="0.2">
      <c r="A1058" s="7"/>
      <c r="B1058" s="8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</row>
    <row r="1059" spans="1:28" x14ac:dyDescent="0.2">
      <c r="A1059" s="7"/>
      <c r="B1059" s="8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</row>
    <row r="1060" spans="1:28" x14ac:dyDescent="0.2">
      <c r="A1060" s="7"/>
      <c r="B1060" s="8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</row>
    <row r="1061" spans="1:28" x14ac:dyDescent="0.2">
      <c r="A1061" s="7"/>
      <c r="B1061" s="8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</row>
    <row r="1062" spans="1:28" x14ac:dyDescent="0.2">
      <c r="A1062" s="7"/>
      <c r="B1062" s="8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</row>
    <row r="1063" spans="1:28" x14ac:dyDescent="0.2">
      <c r="A1063" s="7"/>
      <c r="B1063" s="8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</row>
    <row r="1064" spans="1:28" x14ac:dyDescent="0.2">
      <c r="A1064" s="7"/>
      <c r="B1064" s="8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</row>
    <row r="1065" spans="1:28" x14ac:dyDescent="0.2">
      <c r="A1065" s="7"/>
      <c r="B1065" s="8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</row>
    <row r="1066" spans="1:28" x14ac:dyDescent="0.2">
      <c r="A1066" s="7"/>
      <c r="B1066" s="8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</row>
    <row r="1067" spans="1:28" x14ac:dyDescent="0.2">
      <c r="A1067" s="7"/>
      <c r="B1067" s="8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</row>
    <row r="1068" spans="1:28" x14ac:dyDescent="0.2">
      <c r="A1068" s="7"/>
      <c r="B1068" s="8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</row>
    <row r="1069" spans="1:28" x14ac:dyDescent="0.2">
      <c r="A1069" s="7"/>
      <c r="B1069" s="8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</row>
    <row r="1070" spans="1:28" x14ac:dyDescent="0.2">
      <c r="A1070" s="7"/>
      <c r="B1070" s="8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</row>
    <row r="1071" spans="1:28" x14ac:dyDescent="0.2">
      <c r="A1071" s="7"/>
      <c r="B1071" s="8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</row>
    <row r="1072" spans="1:28" x14ac:dyDescent="0.2">
      <c r="A1072" s="7"/>
      <c r="B1072" s="8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</row>
    <row r="1073" spans="1:28" x14ac:dyDescent="0.2">
      <c r="A1073" s="7"/>
      <c r="B1073" s="8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</row>
    <row r="1074" spans="1:28" x14ac:dyDescent="0.2">
      <c r="A1074" s="7"/>
      <c r="B1074" s="8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</row>
    <row r="1075" spans="1:28" x14ac:dyDescent="0.2">
      <c r="A1075" s="7"/>
      <c r="B1075" s="8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</row>
    <row r="1076" spans="1:28" x14ac:dyDescent="0.2">
      <c r="A1076" s="7"/>
      <c r="B1076" s="8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</row>
    <row r="1077" spans="1:28" x14ac:dyDescent="0.2">
      <c r="A1077" s="7"/>
      <c r="B1077" s="8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</row>
    <row r="1078" spans="1:28" x14ac:dyDescent="0.2">
      <c r="A1078" s="7"/>
      <c r="B1078" s="8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</row>
    <row r="1079" spans="1:28" x14ac:dyDescent="0.2">
      <c r="A1079" s="7"/>
      <c r="B1079" s="8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</row>
    <row r="1080" spans="1:28" x14ac:dyDescent="0.2">
      <c r="A1080" s="7"/>
      <c r="B1080" s="8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</row>
    <row r="1081" spans="1:28" x14ac:dyDescent="0.2">
      <c r="A1081" s="7"/>
      <c r="B1081" s="8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</row>
    <row r="1082" spans="1:28" x14ac:dyDescent="0.2">
      <c r="A1082" s="7"/>
      <c r="B1082" s="8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</row>
    <row r="1083" spans="1:28" x14ac:dyDescent="0.2">
      <c r="A1083" s="7"/>
      <c r="B1083" s="8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</row>
    <row r="1084" spans="1:28" x14ac:dyDescent="0.2">
      <c r="A1084" s="7"/>
      <c r="B1084" s="8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</row>
    <row r="1085" spans="1:28" x14ac:dyDescent="0.2">
      <c r="A1085" s="7"/>
      <c r="B1085" s="8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</row>
    <row r="1086" spans="1:28" x14ac:dyDescent="0.2">
      <c r="A1086" s="7"/>
      <c r="B1086" s="8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</row>
    <row r="1087" spans="1:28" x14ac:dyDescent="0.2">
      <c r="A1087" s="7"/>
      <c r="B1087" s="8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</row>
    <row r="1088" spans="1:28" x14ac:dyDescent="0.2">
      <c r="A1088" s="7"/>
      <c r="B1088" s="8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</row>
    <row r="1089" spans="1:28" x14ac:dyDescent="0.2">
      <c r="A1089" s="7"/>
      <c r="B1089" s="8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</row>
    <row r="1090" spans="1:28" x14ac:dyDescent="0.2">
      <c r="A1090" s="7"/>
      <c r="B1090" s="8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</row>
    <row r="1091" spans="1:28" x14ac:dyDescent="0.2">
      <c r="A1091" s="7"/>
      <c r="B1091" s="8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</row>
    <row r="1092" spans="1:28" x14ac:dyDescent="0.2">
      <c r="A1092" s="7"/>
      <c r="B1092" s="8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</row>
    <row r="1093" spans="1:28" x14ac:dyDescent="0.2">
      <c r="A1093" s="7"/>
      <c r="B1093" s="8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</row>
    <row r="1094" spans="1:28" x14ac:dyDescent="0.2">
      <c r="A1094" s="7"/>
      <c r="B1094" s="8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</row>
    <row r="1095" spans="1:28" x14ac:dyDescent="0.2">
      <c r="A1095" s="7"/>
      <c r="B1095" s="8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</row>
    <row r="1096" spans="1:28" x14ac:dyDescent="0.2">
      <c r="A1096" s="7"/>
      <c r="B1096" s="8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</row>
    <row r="1097" spans="1:28" x14ac:dyDescent="0.2">
      <c r="A1097" s="7"/>
      <c r="B1097" s="8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</row>
    <row r="1098" spans="1:28" x14ac:dyDescent="0.2">
      <c r="A1098" s="7"/>
      <c r="B1098" s="8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</row>
    <row r="1099" spans="1:28" x14ac:dyDescent="0.2">
      <c r="A1099" s="7"/>
      <c r="B1099" s="8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</row>
    <row r="1100" spans="1:28" x14ac:dyDescent="0.2">
      <c r="A1100" s="7"/>
      <c r="B1100" s="8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</row>
    <row r="1101" spans="1:28" x14ac:dyDescent="0.2">
      <c r="A1101" s="7"/>
      <c r="B1101" s="8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</row>
    <row r="1102" spans="1:28" x14ac:dyDescent="0.2">
      <c r="A1102" s="7"/>
      <c r="B1102" s="8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</row>
    <row r="1103" spans="1:28" x14ac:dyDescent="0.2">
      <c r="A1103" s="7"/>
      <c r="B1103" s="8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</row>
    <row r="1104" spans="1:28" x14ac:dyDescent="0.2">
      <c r="A1104" s="7"/>
      <c r="B1104" s="8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</row>
    <row r="1105" spans="1:28" x14ac:dyDescent="0.2">
      <c r="A1105" s="7"/>
      <c r="B1105" s="8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</row>
    <row r="1106" spans="1:28" x14ac:dyDescent="0.2">
      <c r="A1106" s="7"/>
      <c r="B1106" s="8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</row>
    <row r="1107" spans="1:28" x14ac:dyDescent="0.2">
      <c r="A1107" s="7"/>
      <c r="B1107" s="8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</row>
    <row r="1108" spans="1:28" x14ac:dyDescent="0.2">
      <c r="A1108" s="7"/>
      <c r="B1108" s="8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</row>
    <row r="1109" spans="1:28" x14ac:dyDescent="0.2">
      <c r="A1109" s="7"/>
      <c r="B1109" s="8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</row>
    <row r="1110" spans="1:28" x14ac:dyDescent="0.2">
      <c r="A1110" s="7"/>
      <c r="B1110" s="8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</row>
    <row r="1111" spans="1:28" x14ac:dyDescent="0.2">
      <c r="A1111" s="7"/>
      <c r="B1111" s="8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</row>
    <row r="1112" spans="1:28" x14ac:dyDescent="0.2">
      <c r="A1112" s="7"/>
      <c r="B1112" s="8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</row>
    <row r="1113" spans="1:28" x14ac:dyDescent="0.2">
      <c r="A1113" s="7"/>
      <c r="B1113" s="8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</row>
    <row r="1114" spans="1:28" x14ac:dyDescent="0.2">
      <c r="A1114" s="7"/>
      <c r="B1114" s="8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</row>
    <row r="1115" spans="1:28" x14ac:dyDescent="0.2">
      <c r="A1115" s="7"/>
      <c r="B1115" s="8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</row>
    <row r="1116" spans="1:28" x14ac:dyDescent="0.2">
      <c r="A1116" s="7"/>
      <c r="B1116" s="8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</row>
    <row r="1117" spans="1:28" x14ac:dyDescent="0.2">
      <c r="A1117" s="7"/>
      <c r="B1117" s="8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</row>
    <row r="1118" spans="1:28" x14ac:dyDescent="0.2">
      <c r="A1118" s="7"/>
      <c r="B1118" s="8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</row>
    <row r="1119" spans="1:28" x14ac:dyDescent="0.2">
      <c r="A1119" s="7"/>
      <c r="B1119" s="8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</row>
    <row r="1120" spans="1:28" x14ac:dyDescent="0.2">
      <c r="A1120" s="7"/>
      <c r="B1120" s="8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</row>
    <row r="1121" spans="1:28" x14ac:dyDescent="0.2">
      <c r="A1121" s="7"/>
      <c r="B1121" s="8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</row>
    <row r="1122" spans="1:28" x14ac:dyDescent="0.2">
      <c r="A1122" s="7"/>
      <c r="B1122" s="8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</row>
    <row r="1123" spans="1:28" x14ac:dyDescent="0.2">
      <c r="A1123" s="7"/>
      <c r="B1123" s="8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</row>
    <row r="1124" spans="1:28" x14ac:dyDescent="0.2">
      <c r="A1124" s="7"/>
      <c r="B1124" s="8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</row>
    <row r="1125" spans="1:28" x14ac:dyDescent="0.2">
      <c r="A1125" s="7"/>
      <c r="B1125" s="8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</row>
    <row r="1126" spans="1:28" x14ac:dyDescent="0.2">
      <c r="A1126" s="7"/>
      <c r="B1126" s="8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</row>
    <row r="1127" spans="1:28" x14ac:dyDescent="0.2">
      <c r="A1127" s="7"/>
      <c r="B1127" s="8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</row>
    <row r="1128" spans="1:28" x14ac:dyDescent="0.2">
      <c r="A1128" s="7"/>
      <c r="B1128" s="8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</row>
    <row r="1129" spans="1:28" x14ac:dyDescent="0.2">
      <c r="A1129" s="7"/>
      <c r="B1129" s="8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</row>
    <row r="1130" spans="1:28" x14ac:dyDescent="0.2">
      <c r="A1130" s="7"/>
      <c r="B1130" s="8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</row>
    <row r="1131" spans="1:28" x14ac:dyDescent="0.2">
      <c r="A1131" s="7"/>
      <c r="B1131" s="8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</row>
    <row r="1132" spans="1:28" x14ac:dyDescent="0.2">
      <c r="A1132" s="7"/>
      <c r="B1132" s="8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</row>
    <row r="1133" spans="1:28" x14ac:dyDescent="0.2">
      <c r="A1133" s="7"/>
      <c r="B1133" s="8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</row>
    <row r="1134" spans="1:28" x14ac:dyDescent="0.2">
      <c r="A1134" s="7"/>
      <c r="B1134" s="8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</row>
    <row r="1135" spans="1:28" x14ac:dyDescent="0.2">
      <c r="A1135" s="7"/>
      <c r="B1135" s="8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</row>
    <row r="1136" spans="1:28" x14ac:dyDescent="0.2">
      <c r="A1136" s="7"/>
      <c r="B1136" s="8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</row>
    <row r="1137" spans="1:28" x14ac:dyDescent="0.2">
      <c r="A1137" s="7"/>
      <c r="B1137" s="8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</row>
    <row r="1138" spans="1:28" x14ac:dyDescent="0.2">
      <c r="A1138" s="7"/>
      <c r="B1138" s="8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</row>
    <row r="1139" spans="1:28" x14ac:dyDescent="0.2">
      <c r="A1139" s="7"/>
      <c r="B1139" s="8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</row>
    <row r="1140" spans="1:28" x14ac:dyDescent="0.2">
      <c r="A1140" s="7"/>
      <c r="B1140" s="8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</row>
    <row r="1141" spans="1:28" x14ac:dyDescent="0.2">
      <c r="A1141" s="7"/>
      <c r="B1141" s="8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</row>
    <row r="1142" spans="1:28" x14ac:dyDescent="0.2">
      <c r="A1142" s="7"/>
      <c r="B1142" s="8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</row>
    <row r="1143" spans="1:28" x14ac:dyDescent="0.2">
      <c r="A1143" s="7"/>
      <c r="B1143" s="8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</row>
    <row r="1144" spans="1:28" x14ac:dyDescent="0.2">
      <c r="A1144" s="7"/>
      <c r="B1144" s="8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</row>
    <row r="1145" spans="1:28" x14ac:dyDescent="0.2">
      <c r="A1145" s="7"/>
      <c r="B1145" s="8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</row>
    <row r="1146" spans="1:28" x14ac:dyDescent="0.2">
      <c r="A1146" s="7"/>
      <c r="B1146" s="8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</row>
    <row r="1147" spans="1:28" x14ac:dyDescent="0.2">
      <c r="A1147" s="7"/>
      <c r="B1147" s="8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</row>
    <row r="1148" spans="1:28" x14ac:dyDescent="0.2">
      <c r="A1148" s="7"/>
      <c r="B1148" s="8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</row>
    <row r="1149" spans="1:28" x14ac:dyDescent="0.2">
      <c r="A1149" s="7"/>
      <c r="B1149" s="8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</row>
    <row r="1150" spans="1:28" x14ac:dyDescent="0.2">
      <c r="A1150" s="7"/>
      <c r="B1150" s="8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</row>
    <row r="1151" spans="1:28" x14ac:dyDescent="0.2">
      <c r="A1151" s="7"/>
      <c r="B1151" s="8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</row>
    <row r="1152" spans="1:28" x14ac:dyDescent="0.2">
      <c r="A1152" s="7"/>
      <c r="B1152" s="8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</row>
    <row r="1153" spans="1:28" x14ac:dyDescent="0.2">
      <c r="A1153" s="7"/>
      <c r="B1153" s="8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</row>
    <row r="1154" spans="1:28" x14ac:dyDescent="0.2">
      <c r="A1154" s="7"/>
      <c r="B1154" s="8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</row>
    <row r="1155" spans="1:28" x14ac:dyDescent="0.2">
      <c r="A1155" s="7"/>
      <c r="B1155" s="8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</row>
    <row r="1156" spans="1:28" x14ac:dyDescent="0.2">
      <c r="A1156" s="7"/>
      <c r="B1156" s="8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</row>
    <row r="1157" spans="1:28" x14ac:dyDescent="0.2">
      <c r="A1157" s="7"/>
      <c r="B1157" s="8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</row>
    <row r="1158" spans="1:28" x14ac:dyDescent="0.2">
      <c r="A1158" s="7"/>
      <c r="B1158" s="8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</row>
    <row r="1159" spans="1:28" x14ac:dyDescent="0.2">
      <c r="A1159" s="7"/>
      <c r="B1159" s="8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</row>
    <row r="1160" spans="1:28" x14ac:dyDescent="0.2">
      <c r="A1160" s="7"/>
      <c r="B1160" s="8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</row>
    <row r="1161" spans="1:28" x14ac:dyDescent="0.2">
      <c r="A1161" s="7"/>
      <c r="B1161" s="8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</row>
    <row r="1162" spans="1:28" x14ac:dyDescent="0.2">
      <c r="A1162" s="7"/>
      <c r="B1162" s="8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</row>
    <row r="1163" spans="1:28" x14ac:dyDescent="0.2">
      <c r="A1163" s="7"/>
      <c r="B1163" s="8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</row>
    <row r="1164" spans="1:28" x14ac:dyDescent="0.2">
      <c r="A1164" s="7"/>
      <c r="B1164" s="8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</row>
    <row r="1165" spans="1:28" x14ac:dyDescent="0.2">
      <c r="A1165" s="7"/>
      <c r="B1165" s="8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</row>
    <row r="1166" spans="1:28" x14ac:dyDescent="0.2">
      <c r="A1166" s="7"/>
      <c r="B1166" s="8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</row>
    <row r="1167" spans="1:28" x14ac:dyDescent="0.2">
      <c r="A1167" s="7"/>
      <c r="B1167" s="8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</row>
    <row r="1168" spans="1:28" x14ac:dyDescent="0.2">
      <c r="A1168" s="7"/>
      <c r="B1168" s="8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</row>
    <row r="1169" spans="1:28" x14ac:dyDescent="0.2">
      <c r="A1169" s="7"/>
      <c r="B1169" s="8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</row>
    <row r="1170" spans="1:28" x14ac:dyDescent="0.2">
      <c r="A1170" s="7"/>
      <c r="B1170" s="8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</row>
    <row r="1171" spans="1:28" x14ac:dyDescent="0.2">
      <c r="A1171" s="7"/>
      <c r="B1171" s="8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</row>
    <row r="1172" spans="1:28" x14ac:dyDescent="0.2">
      <c r="A1172" s="7"/>
      <c r="B1172" s="8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</row>
    <row r="1173" spans="1:28" x14ac:dyDescent="0.2">
      <c r="A1173" s="7"/>
      <c r="B1173" s="8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</row>
    <row r="1174" spans="1:28" x14ac:dyDescent="0.2">
      <c r="A1174" s="7"/>
      <c r="B1174" s="8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</row>
    <row r="1175" spans="1:28" x14ac:dyDescent="0.2">
      <c r="A1175" s="7"/>
      <c r="B1175" s="8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</row>
    <row r="1176" spans="1:28" x14ac:dyDescent="0.2">
      <c r="A1176" s="7"/>
      <c r="B1176" s="8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</row>
    <row r="1177" spans="1:28" x14ac:dyDescent="0.2">
      <c r="A1177" s="7"/>
      <c r="B1177" s="8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</row>
    <row r="1178" spans="1:28" x14ac:dyDescent="0.2">
      <c r="A1178" s="7"/>
      <c r="B1178" s="8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</row>
    <row r="1179" spans="1:28" x14ac:dyDescent="0.2">
      <c r="A1179" s="7"/>
      <c r="B1179" s="8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</row>
    <row r="1180" spans="1:28" x14ac:dyDescent="0.2">
      <c r="A1180" s="7"/>
      <c r="B1180" s="8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</row>
    <row r="1181" spans="1:28" x14ac:dyDescent="0.2">
      <c r="A1181" s="7"/>
      <c r="B1181" s="8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</row>
    <row r="1182" spans="1:28" x14ac:dyDescent="0.2">
      <c r="A1182" s="7"/>
      <c r="B1182" s="8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</row>
    <row r="1183" spans="1:28" x14ac:dyDescent="0.2">
      <c r="A1183" s="7"/>
      <c r="B1183" s="8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</row>
    <row r="1184" spans="1:28" x14ac:dyDescent="0.2">
      <c r="A1184" s="7"/>
      <c r="B1184" s="8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</row>
    <row r="1185" spans="1:28" x14ac:dyDescent="0.2">
      <c r="A1185" s="7"/>
      <c r="B1185" s="8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</row>
    <row r="1186" spans="1:28" x14ac:dyDescent="0.2">
      <c r="A1186" s="7"/>
      <c r="B1186" s="8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</row>
    <row r="1187" spans="1:28" x14ac:dyDescent="0.2">
      <c r="A1187" s="7"/>
      <c r="B1187" s="8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</row>
    <row r="1188" spans="1:28" x14ac:dyDescent="0.2">
      <c r="A1188" s="7"/>
      <c r="B1188" s="8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</row>
    <row r="1189" spans="1:28" x14ac:dyDescent="0.2">
      <c r="A1189" s="7"/>
      <c r="B1189" s="8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</row>
    <row r="1190" spans="1:28" x14ac:dyDescent="0.2">
      <c r="A1190" s="7"/>
      <c r="B1190" s="8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</row>
    <row r="1191" spans="1:28" x14ac:dyDescent="0.2">
      <c r="A1191" s="7"/>
      <c r="B1191" s="8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</row>
    <row r="1192" spans="1:28" x14ac:dyDescent="0.2">
      <c r="A1192" s="7"/>
      <c r="B1192" s="8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</row>
    <row r="1193" spans="1:28" x14ac:dyDescent="0.2">
      <c r="A1193" s="7"/>
      <c r="B1193" s="8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</row>
    <row r="1194" spans="1:28" x14ac:dyDescent="0.2">
      <c r="A1194" s="7"/>
      <c r="B1194" s="8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</row>
    <row r="1195" spans="1:28" x14ac:dyDescent="0.2">
      <c r="A1195" s="7"/>
      <c r="B1195" s="8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</row>
    <row r="1196" spans="1:28" x14ac:dyDescent="0.2">
      <c r="A1196" s="7"/>
      <c r="B1196" s="8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</row>
    <row r="1197" spans="1:28" x14ac:dyDescent="0.2">
      <c r="A1197" s="7"/>
      <c r="B1197" s="8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</row>
    <row r="1198" spans="1:28" x14ac:dyDescent="0.2">
      <c r="A1198" s="7"/>
      <c r="B1198" s="8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</row>
    <row r="1199" spans="1:28" x14ac:dyDescent="0.2">
      <c r="A1199" s="7"/>
      <c r="B1199" s="8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</row>
    <row r="1200" spans="1:28" x14ac:dyDescent="0.2">
      <c r="A1200" s="7"/>
      <c r="B1200" s="8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</row>
    <row r="1201" spans="1:28" x14ac:dyDescent="0.2">
      <c r="A1201" s="7"/>
      <c r="B1201" s="8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</row>
    <row r="1202" spans="1:28" x14ac:dyDescent="0.2">
      <c r="A1202" s="7"/>
      <c r="B1202" s="8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</row>
    <row r="1203" spans="1:28" x14ac:dyDescent="0.2">
      <c r="A1203" s="7"/>
      <c r="B1203" s="8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</row>
    <row r="1204" spans="1:28" x14ac:dyDescent="0.2">
      <c r="A1204" s="7"/>
      <c r="B1204" s="8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</row>
    <row r="1205" spans="1:28" x14ac:dyDescent="0.2">
      <c r="A1205" s="7"/>
      <c r="B1205" s="8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</row>
    <row r="1206" spans="1:28" x14ac:dyDescent="0.2">
      <c r="A1206" s="7"/>
      <c r="B1206" s="8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</row>
    <row r="1207" spans="1:28" x14ac:dyDescent="0.2">
      <c r="A1207" s="7"/>
      <c r="B1207" s="8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</row>
    <row r="1208" spans="1:28" x14ac:dyDescent="0.2">
      <c r="A1208" s="7"/>
      <c r="B1208" s="8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</row>
    <row r="1209" spans="1:28" x14ac:dyDescent="0.2">
      <c r="A1209" s="7"/>
      <c r="B1209" s="8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</row>
    <row r="1210" spans="1:28" x14ac:dyDescent="0.2">
      <c r="A1210" s="7"/>
      <c r="B1210" s="8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</row>
    <row r="1211" spans="1:28" x14ac:dyDescent="0.2">
      <c r="A1211" s="7"/>
      <c r="B1211" s="8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</row>
    <row r="1212" spans="1:28" x14ac:dyDescent="0.2">
      <c r="A1212" s="7"/>
      <c r="B1212" s="8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</row>
    <row r="1213" spans="1:28" x14ac:dyDescent="0.2">
      <c r="A1213" s="7"/>
      <c r="B1213" s="8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</row>
    <row r="1214" spans="1:28" x14ac:dyDescent="0.2">
      <c r="A1214" s="7"/>
      <c r="B1214" s="8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</row>
    <row r="1215" spans="1:28" x14ac:dyDescent="0.2">
      <c r="A1215" s="7"/>
      <c r="B1215" s="8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</row>
    <row r="1216" spans="1:28" x14ac:dyDescent="0.2">
      <c r="A1216" s="7"/>
      <c r="B1216" s="8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</row>
    <row r="1217" spans="1:28" x14ac:dyDescent="0.2">
      <c r="A1217" s="7"/>
      <c r="B1217" s="8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</row>
    <row r="1218" spans="1:28" x14ac:dyDescent="0.2">
      <c r="A1218" s="7"/>
      <c r="B1218" s="8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</row>
    <row r="1219" spans="1:28" x14ac:dyDescent="0.2">
      <c r="A1219" s="7"/>
      <c r="B1219" s="8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</row>
    <row r="1220" spans="1:28" x14ac:dyDescent="0.2">
      <c r="A1220" s="7"/>
      <c r="B1220" s="8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</row>
    <row r="1221" spans="1:28" x14ac:dyDescent="0.2">
      <c r="A1221" s="7"/>
      <c r="B1221" s="8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</row>
    <row r="1222" spans="1:28" x14ac:dyDescent="0.2">
      <c r="A1222" s="7"/>
      <c r="B1222" s="8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</row>
    <row r="1223" spans="1:28" x14ac:dyDescent="0.2">
      <c r="A1223" s="7"/>
      <c r="B1223" s="8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</row>
    <row r="1224" spans="1:28" x14ac:dyDescent="0.2">
      <c r="A1224" s="7"/>
      <c r="B1224" s="8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</row>
    <row r="1225" spans="1:28" x14ac:dyDescent="0.2">
      <c r="A1225" s="7"/>
      <c r="B1225" s="8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</row>
    <row r="1226" spans="1:28" x14ac:dyDescent="0.2">
      <c r="A1226" s="7"/>
      <c r="B1226" s="8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</row>
    <row r="1227" spans="1:28" x14ac:dyDescent="0.2">
      <c r="A1227" s="7"/>
      <c r="B1227" s="8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</row>
    <row r="1228" spans="1:28" x14ac:dyDescent="0.2">
      <c r="A1228" s="7"/>
      <c r="B1228" s="8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</row>
    <row r="1229" spans="1:28" x14ac:dyDescent="0.2">
      <c r="A1229" s="7"/>
      <c r="B1229" s="8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</row>
    <row r="1230" spans="1:28" x14ac:dyDescent="0.2">
      <c r="A1230" s="7"/>
      <c r="B1230" s="8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</row>
    <row r="1231" spans="1:28" x14ac:dyDescent="0.2">
      <c r="A1231" s="7"/>
      <c r="B1231" s="8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</row>
    <row r="1232" spans="1:28" x14ac:dyDescent="0.2">
      <c r="A1232" s="7"/>
      <c r="B1232" s="8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</row>
    <row r="1233" spans="1:28" x14ac:dyDescent="0.2">
      <c r="A1233" s="7"/>
      <c r="B1233" s="8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</row>
    <row r="1234" spans="1:28" x14ac:dyDescent="0.2">
      <c r="A1234" s="7"/>
      <c r="B1234" s="8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</row>
    <row r="1235" spans="1:28" x14ac:dyDescent="0.2">
      <c r="A1235" s="7"/>
      <c r="B1235" s="8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</row>
    <row r="1236" spans="1:28" x14ac:dyDescent="0.2">
      <c r="A1236" s="7"/>
      <c r="B1236" s="8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</row>
    <row r="1237" spans="1:28" x14ac:dyDescent="0.2">
      <c r="A1237" s="7"/>
      <c r="B1237" s="8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</row>
    <row r="1238" spans="1:28" x14ac:dyDescent="0.2">
      <c r="A1238" s="7"/>
      <c r="B1238" s="8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</row>
    <row r="1239" spans="1:28" x14ac:dyDescent="0.2">
      <c r="A1239" s="7"/>
      <c r="B1239" s="8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</row>
    <row r="1240" spans="1:28" x14ac:dyDescent="0.2">
      <c r="A1240" s="7"/>
      <c r="B1240" s="8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</row>
    <row r="1241" spans="1:28" x14ac:dyDescent="0.2">
      <c r="A1241" s="7"/>
      <c r="B1241" s="8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</row>
    <row r="1242" spans="1:28" x14ac:dyDescent="0.2">
      <c r="A1242" s="7"/>
      <c r="B1242" s="8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</row>
    <row r="1243" spans="1:28" x14ac:dyDescent="0.2">
      <c r="A1243" s="7"/>
      <c r="B1243" s="8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</row>
    <row r="1244" spans="1:28" x14ac:dyDescent="0.2">
      <c r="A1244" s="7"/>
      <c r="B1244" s="8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</row>
    <row r="1245" spans="1:28" x14ac:dyDescent="0.2">
      <c r="A1245" s="7"/>
      <c r="B1245" s="8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</row>
    <row r="1246" spans="1:28" x14ac:dyDescent="0.2">
      <c r="A1246" s="7"/>
      <c r="B1246" s="8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</row>
    <row r="1247" spans="1:28" x14ac:dyDescent="0.2">
      <c r="A1247" s="7"/>
      <c r="B1247" s="8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</row>
    <row r="1248" spans="1:28" x14ac:dyDescent="0.2">
      <c r="A1248" s="7"/>
      <c r="B1248" s="8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</row>
    <row r="1249" spans="1:28" x14ac:dyDescent="0.2">
      <c r="A1249" s="7"/>
      <c r="B1249" s="8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</row>
    <row r="1250" spans="1:28" x14ac:dyDescent="0.2">
      <c r="A1250" s="7"/>
      <c r="B1250" s="8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</row>
    <row r="1251" spans="1:28" x14ac:dyDescent="0.2">
      <c r="A1251" s="7"/>
      <c r="B1251" s="8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</row>
    <row r="1252" spans="1:28" x14ac:dyDescent="0.2">
      <c r="A1252" s="7"/>
      <c r="B1252" s="8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</row>
    <row r="1253" spans="1:28" x14ac:dyDescent="0.2">
      <c r="A1253" s="7"/>
      <c r="B1253" s="8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</row>
    <row r="1254" spans="1:28" x14ac:dyDescent="0.2">
      <c r="A1254" s="7"/>
      <c r="B1254" s="8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</row>
    <row r="1255" spans="1:28" x14ac:dyDescent="0.2">
      <c r="A1255" s="7"/>
      <c r="B1255" s="8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</row>
    <row r="1256" spans="1:28" x14ac:dyDescent="0.2">
      <c r="A1256" s="7"/>
      <c r="B1256" s="8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</row>
    <row r="1257" spans="1:28" x14ac:dyDescent="0.2">
      <c r="A1257" s="7"/>
      <c r="B1257" s="8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</row>
    <row r="1258" spans="1:28" x14ac:dyDescent="0.2">
      <c r="A1258" s="7"/>
      <c r="B1258" s="8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</row>
    <row r="1259" spans="1:28" x14ac:dyDescent="0.2">
      <c r="A1259" s="7"/>
      <c r="B1259" s="8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</row>
    <row r="1260" spans="1:28" x14ac:dyDescent="0.2">
      <c r="A1260" s="7"/>
      <c r="B1260" s="8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</row>
    <row r="1261" spans="1:28" x14ac:dyDescent="0.2">
      <c r="A1261" s="7"/>
      <c r="B1261" s="8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</row>
    <row r="1262" spans="1:28" x14ac:dyDescent="0.2">
      <c r="A1262" s="7"/>
      <c r="B1262" s="8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</row>
    <row r="1263" spans="1:28" x14ac:dyDescent="0.2">
      <c r="A1263" s="7"/>
      <c r="B1263" s="8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</row>
    <row r="1264" spans="1:28" x14ac:dyDescent="0.2">
      <c r="A1264" s="7"/>
      <c r="B1264" s="8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</row>
    <row r="1265" spans="1:28" x14ac:dyDescent="0.2">
      <c r="A1265" s="7"/>
      <c r="B1265" s="8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</row>
    <row r="1266" spans="1:28" x14ac:dyDescent="0.2">
      <c r="A1266" s="7"/>
      <c r="B1266" s="8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</row>
    <row r="1267" spans="1:28" x14ac:dyDescent="0.2">
      <c r="A1267" s="7"/>
      <c r="B1267" s="8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</row>
    <row r="1268" spans="1:28" x14ac:dyDescent="0.2">
      <c r="A1268" s="7"/>
      <c r="B1268" s="8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</row>
    <row r="1269" spans="1:28" x14ac:dyDescent="0.2">
      <c r="A1269" s="7"/>
      <c r="B1269" s="8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</row>
    <row r="1270" spans="1:28" x14ac:dyDescent="0.2">
      <c r="A1270" s="7"/>
      <c r="B1270" s="8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</row>
    <row r="1271" spans="1:28" x14ac:dyDescent="0.2">
      <c r="A1271" s="7"/>
      <c r="B1271" s="8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</row>
    <row r="1272" spans="1:28" x14ac:dyDescent="0.2">
      <c r="A1272" s="7"/>
      <c r="B1272" s="8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</row>
    <row r="1273" spans="1:28" x14ac:dyDescent="0.2">
      <c r="A1273" s="7"/>
      <c r="B1273" s="8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</row>
    <row r="1274" spans="1:28" x14ac:dyDescent="0.2">
      <c r="A1274" s="7"/>
      <c r="B1274" s="8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</row>
    <row r="1275" spans="1:28" x14ac:dyDescent="0.2">
      <c r="A1275" s="7"/>
      <c r="B1275" s="8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</row>
    <row r="1276" spans="1:28" x14ac:dyDescent="0.2">
      <c r="A1276" s="7"/>
      <c r="B1276" s="8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</row>
    <row r="1277" spans="1:28" x14ac:dyDescent="0.2">
      <c r="A1277" s="7"/>
      <c r="B1277" s="8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</row>
    <row r="1278" spans="1:28" x14ac:dyDescent="0.2">
      <c r="A1278" s="7"/>
      <c r="B1278" s="8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</row>
    <row r="1279" spans="1:28" x14ac:dyDescent="0.2">
      <c r="A1279" s="7"/>
      <c r="B1279" s="8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</row>
    <row r="1280" spans="1:28" x14ac:dyDescent="0.2">
      <c r="A1280" s="7"/>
      <c r="B1280" s="8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</row>
    <row r="1281" spans="1:28" x14ac:dyDescent="0.2">
      <c r="A1281" s="7"/>
      <c r="B1281" s="8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</row>
    <row r="1282" spans="1:28" x14ac:dyDescent="0.2">
      <c r="A1282" s="7"/>
      <c r="B1282" s="8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</row>
    <row r="1283" spans="1:28" x14ac:dyDescent="0.2">
      <c r="A1283" s="7"/>
      <c r="B1283" s="8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</row>
    <row r="1284" spans="1:28" x14ac:dyDescent="0.2">
      <c r="A1284" s="7"/>
      <c r="B1284" s="8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</row>
    <row r="1285" spans="1:28" x14ac:dyDescent="0.2">
      <c r="A1285" s="7"/>
      <c r="B1285" s="8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</row>
    <row r="1286" spans="1:28" x14ac:dyDescent="0.2">
      <c r="A1286" s="7"/>
      <c r="B1286" s="8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</row>
    <row r="1287" spans="1:28" x14ac:dyDescent="0.2">
      <c r="A1287" s="7"/>
      <c r="B1287" s="8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</row>
    <row r="1288" spans="1:28" x14ac:dyDescent="0.2">
      <c r="A1288" s="7"/>
      <c r="B1288" s="8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</row>
    <row r="1289" spans="1:28" x14ac:dyDescent="0.2">
      <c r="A1289" s="7"/>
      <c r="B1289" s="8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</row>
    <row r="1290" spans="1:28" x14ac:dyDescent="0.2">
      <c r="A1290" s="7"/>
      <c r="B1290" s="8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</row>
    <row r="1291" spans="1:28" x14ac:dyDescent="0.2">
      <c r="A1291" s="7"/>
      <c r="B1291" s="8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</row>
    <row r="1292" spans="1:28" x14ac:dyDescent="0.2">
      <c r="A1292" s="7"/>
      <c r="B1292" s="8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</row>
    <row r="1293" spans="1:28" x14ac:dyDescent="0.2">
      <c r="A1293" s="7"/>
      <c r="B1293" s="8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</row>
    <row r="1294" spans="1:28" x14ac:dyDescent="0.2">
      <c r="A1294" s="7"/>
      <c r="B1294" s="8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</row>
    <row r="1295" spans="1:28" x14ac:dyDescent="0.2">
      <c r="A1295" s="7"/>
      <c r="B1295" s="8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</row>
    <row r="1296" spans="1:28" x14ac:dyDescent="0.2">
      <c r="A1296" s="7"/>
      <c r="B1296" s="8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</row>
    <row r="1297" spans="1:28" x14ac:dyDescent="0.2">
      <c r="A1297" s="7"/>
      <c r="B1297" s="8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</row>
    <row r="1298" spans="1:28" x14ac:dyDescent="0.2">
      <c r="A1298" s="7"/>
      <c r="B1298" s="8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</row>
    <row r="1299" spans="1:28" x14ac:dyDescent="0.2">
      <c r="A1299" s="7"/>
      <c r="B1299" s="8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</row>
    <row r="1300" spans="1:28" x14ac:dyDescent="0.2">
      <c r="A1300" s="7"/>
      <c r="B1300" s="8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</row>
    <row r="1301" spans="1:28" x14ac:dyDescent="0.2">
      <c r="A1301" s="7"/>
      <c r="B1301" s="8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</row>
    <row r="1302" spans="1:28" x14ac:dyDescent="0.2">
      <c r="A1302" s="7"/>
      <c r="B1302" s="8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</row>
    <row r="1303" spans="1:28" x14ac:dyDescent="0.2">
      <c r="A1303" s="7"/>
      <c r="B1303" s="8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</row>
    <row r="1304" spans="1:28" x14ac:dyDescent="0.2">
      <c r="A1304" s="7"/>
      <c r="B1304" s="8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</row>
    <row r="1305" spans="1:28" x14ac:dyDescent="0.2">
      <c r="A1305" s="7"/>
      <c r="B1305" s="8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</row>
    <row r="1306" spans="1:28" x14ac:dyDescent="0.2">
      <c r="A1306" s="7"/>
      <c r="B1306" s="8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</row>
    <row r="1307" spans="1:28" x14ac:dyDescent="0.2">
      <c r="A1307" s="7"/>
      <c r="B1307" s="8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</row>
    <row r="1308" spans="1:28" x14ac:dyDescent="0.2">
      <c r="A1308" s="7"/>
      <c r="B1308" s="8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</row>
    <row r="1309" spans="1:28" x14ac:dyDescent="0.2">
      <c r="A1309" s="7"/>
      <c r="B1309" s="8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</row>
    <row r="1310" spans="1:28" x14ac:dyDescent="0.2">
      <c r="A1310" s="7"/>
      <c r="B1310" s="8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</row>
    <row r="1311" spans="1:28" x14ac:dyDescent="0.2">
      <c r="A1311" s="7"/>
      <c r="B1311" s="8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</row>
    <row r="1312" spans="1:28" x14ac:dyDescent="0.2">
      <c r="A1312" s="7"/>
      <c r="B1312" s="8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</row>
    <row r="1313" spans="1:28" x14ac:dyDescent="0.2">
      <c r="A1313" s="7"/>
      <c r="B1313" s="8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</row>
    <row r="1314" spans="1:28" x14ac:dyDescent="0.2">
      <c r="A1314" s="7"/>
      <c r="B1314" s="8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</row>
    <row r="1315" spans="1:28" x14ac:dyDescent="0.2">
      <c r="A1315" s="7"/>
      <c r="B1315" s="8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</row>
    <row r="1316" spans="1:28" x14ac:dyDescent="0.2">
      <c r="A1316" s="7"/>
      <c r="B1316" s="8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</row>
    <row r="1317" spans="1:28" x14ac:dyDescent="0.2">
      <c r="A1317" s="7"/>
      <c r="B1317" s="8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</row>
    <row r="1318" spans="1:28" x14ac:dyDescent="0.2">
      <c r="A1318" s="7"/>
      <c r="B1318" s="8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</row>
    <row r="1319" spans="1:28" x14ac:dyDescent="0.2">
      <c r="A1319" s="7"/>
      <c r="B1319" s="8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</row>
    <row r="1320" spans="1:28" x14ac:dyDescent="0.2">
      <c r="A1320" s="7"/>
      <c r="B1320" s="8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</row>
    <row r="1321" spans="1:28" x14ac:dyDescent="0.2">
      <c r="A1321" s="7"/>
      <c r="B1321" s="8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</row>
    <row r="1322" spans="1:28" x14ac:dyDescent="0.2">
      <c r="A1322" s="7"/>
      <c r="B1322" s="8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</row>
    <row r="1323" spans="1:28" x14ac:dyDescent="0.2">
      <c r="A1323" s="7"/>
      <c r="B1323" s="8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</row>
    <row r="1324" spans="1:28" x14ac:dyDescent="0.2">
      <c r="A1324" s="7"/>
      <c r="B1324" s="8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</row>
    <row r="1325" spans="1:28" x14ac:dyDescent="0.2">
      <c r="A1325" s="7"/>
      <c r="B1325" s="8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</row>
    <row r="1326" spans="1:28" x14ac:dyDescent="0.2">
      <c r="A1326" s="7"/>
      <c r="B1326" s="8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</row>
    <row r="1327" spans="1:28" x14ac:dyDescent="0.2">
      <c r="A1327" s="7"/>
      <c r="B1327" s="8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</row>
    <row r="1328" spans="1:28" x14ac:dyDescent="0.2">
      <c r="A1328" s="7"/>
      <c r="B1328" s="8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</row>
    <row r="1329" spans="1:28" x14ac:dyDescent="0.2">
      <c r="A1329" s="7"/>
      <c r="B1329" s="8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</row>
    <row r="1330" spans="1:28" x14ac:dyDescent="0.2">
      <c r="A1330" s="7"/>
      <c r="B1330" s="8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</row>
    <row r="1331" spans="1:28" x14ac:dyDescent="0.2">
      <c r="A1331" s="7"/>
      <c r="B1331" s="8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</row>
    <row r="1332" spans="1:28" x14ac:dyDescent="0.2">
      <c r="A1332" s="7"/>
      <c r="B1332" s="8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</row>
    <row r="1333" spans="1:28" x14ac:dyDescent="0.2">
      <c r="A1333" s="7"/>
      <c r="B1333" s="8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</row>
    <row r="1334" spans="1:28" x14ac:dyDescent="0.2">
      <c r="A1334" s="7"/>
      <c r="B1334" s="8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</row>
    <row r="1335" spans="1:28" x14ac:dyDescent="0.2">
      <c r="A1335" s="7"/>
      <c r="B1335" s="8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</row>
    <row r="1336" spans="1:28" x14ac:dyDescent="0.2">
      <c r="A1336" s="7"/>
      <c r="B1336" s="8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</row>
    <row r="1337" spans="1:28" x14ac:dyDescent="0.2">
      <c r="A1337" s="7"/>
      <c r="B1337" s="8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</row>
    <row r="1338" spans="1:28" x14ac:dyDescent="0.2">
      <c r="A1338" s="7"/>
      <c r="B1338" s="8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</row>
    <row r="1339" spans="1:28" x14ac:dyDescent="0.2">
      <c r="A1339" s="7"/>
      <c r="B1339" s="8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</row>
    <row r="1340" spans="1:28" x14ac:dyDescent="0.2">
      <c r="A1340" s="7"/>
      <c r="B1340" s="8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</row>
    <row r="1341" spans="1:28" x14ac:dyDescent="0.2">
      <c r="A1341" s="7"/>
      <c r="B1341" s="8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</row>
    <row r="1342" spans="1:28" x14ac:dyDescent="0.2">
      <c r="A1342" s="7"/>
      <c r="B1342" s="8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</row>
    <row r="1343" spans="1:28" x14ac:dyDescent="0.2">
      <c r="A1343" s="7"/>
      <c r="B1343" s="8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</row>
    <row r="1344" spans="1:28" x14ac:dyDescent="0.2">
      <c r="A1344" s="7"/>
      <c r="B1344" s="8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</row>
    <row r="1345" spans="1:28" x14ac:dyDescent="0.2">
      <c r="A1345" s="7"/>
      <c r="B1345" s="8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</row>
    <row r="1346" spans="1:28" x14ac:dyDescent="0.2">
      <c r="A1346" s="7"/>
      <c r="B1346" s="8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</row>
    <row r="1347" spans="1:28" x14ac:dyDescent="0.2">
      <c r="A1347" s="7"/>
      <c r="B1347" s="8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</row>
    <row r="1348" spans="1:28" x14ac:dyDescent="0.2">
      <c r="A1348" s="7"/>
      <c r="B1348" s="8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</row>
    <row r="1349" spans="1:28" x14ac:dyDescent="0.2">
      <c r="A1349" s="7"/>
      <c r="B1349" s="8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</row>
    <row r="1350" spans="1:28" x14ac:dyDescent="0.2">
      <c r="A1350" s="7"/>
      <c r="B1350" s="8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</row>
    <row r="1351" spans="1:28" x14ac:dyDescent="0.2">
      <c r="A1351" s="7"/>
      <c r="B1351" s="8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</row>
    <row r="1352" spans="1:28" x14ac:dyDescent="0.2">
      <c r="A1352" s="7"/>
      <c r="B1352" s="8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</row>
    <row r="1353" spans="1:28" x14ac:dyDescent="0.2">
      <c r="A1353" s="7"/>
      <c r="B1353" s="8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</row>
    <row r="1354" spans="1:28" x14ac:dyDescent="0.2">
      <c r="A1354" s="7"/>
      <c r="B1354" s="8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</row>
    <row r="1355" spans="1:28" x14ac:dyDescent="0.2">
      <c r="A1355" s="7"/>
      <c r="B1355" s="8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</row>
    <row r="1356" spans="1:28" x14ac:dyDescent="0.2">
      <c r="A1356" s="7"/>
      <c r="B1356" s="8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</row>
    <row r="1357" spans="1:28" x14ac:dyDescent="0.2">
      <c r="A1357" s="7"/>
      <c r="B1357" s="8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</row>
    <row r="1358" spans="1:28" x14ac:dyDescent="0.2">
      <c r="A1358" s="7"/>
      <c r="B1358" s="8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</row>
    <row r="1359" spans="1:28" x14ac:dyDescent="0.2">
      <c r="A1359" s="7"/>
      <c r="B1359" s="8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</row>
    <row r="1360" spans="1:28" x14ac:dyDescent="0.2">
      <c r="A1360" s="7"/>
      <c r="B1360" s="8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</row>
    <row r="1361" spans="1:28" x14ac:dyDescent="0.2">
      <c r="A1361" s="7"/>
      <c r="B1361" s="8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</row>
    <row r="1362" spans="1:28" x14ac:dyDescent="0.2">
      <c r="A1362" s="7"/>
      <c r="B1362" s="8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</row>
    <row r="1363" spans="1:28" x14ac:dyDescent="0.2">
      <c r="A1363" s="7"/>
      <c r="B1363" s="8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</row>
    <row r="1364" spans="1:28" x14ac:dyDescent="0.2">
      <c r="A1364" s="7"/>
      <c r="B1364" s="8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</row>
    <row r="1365" spans="1:28" x14ac:dyDescent="0.2">
      <c r="A1365" s="7"/>
      <c r="B1365" s="8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</row>
    <row r="1366" spans="1:28" x14ac:dyDescent="0.2">
      <c r="A1366" s="7"/>
      <c r="B1366" s="8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</row>
    <row r="1367" spans="1:28" x14ac:dyDescent="0.2">
      <c r="A1367" s="7"/>
      <c r="B1367" s="8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</row>
    <row r="1368" spans="1:28" x14ac:dyDescent="0.2">
      <c r="A1368" s="7"/>
      <c r="B1368" s="8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</row>
    <row r="1369" spans="1:28" x14ac:dyDescent="0.2">
      <c r="A1369" s="7"/>
      <c r="B1369" s="8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</row>
    <row r="1370" spans="1:28" x14ac:dyDescent="0.2">
      <c r="A1370" s="7"/>
      <c r="B1370" s="8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</row>
    <row r="1371" spans="1:28" x14ac:dyDescent="0.2">
      <c r="A1371" s="7"/>
      <c r="B1371" s="8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</row>
    <row r="1372" spans="1:28" x14ac:dyDescent="0.2">
      <c r="A1372" s="7"/>
      <c r="B1372" s="8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</row>
    <row r="1373" spans="1:28" x14ac:dyDescent="0.2">
      <c r="A1373" s="7"/>
      <c r="B1373" s="8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</row>
    <row r="1374" spans="1:28" x14ac:dyDescent="0.2">
      <c r="A1374" s="7"/>
      <c r="B1374" s="8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</row>
    <row r="1375" spans="1:28" x14ac:dyDescent="0.2">
      <c r="A1375" s="7"/>
      <c r="B1375" s="8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</row>
    <row r="1376" spans="1:28" x14ac:dyDescent="0.2">
      <c r="A1376" s="7"/>
      <c r="B1376" s="8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</row>
    <row r="1377" spans="1:28" x14ac:dyDescent="0.2">
      <c r="A1377" s="7"/>
      <c r="B1377" s="8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</row>
    <row r="1378" spans="1:28" x14ac:dyDescent="0.2">
      <c r="A1378" s="7"/>
      <c r="B1378" s="8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</row>
    <row r="1379" spans="1:28" x14ac:dyDescent="0.2">
      <c r="A1379" s="7"/>
      <c r="B1379" s="8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</row>
    <row r="1380" spans="1:28" x14ac:dyDescent="0.2">
      <c r="A1380" s="7"/>
      <c r="B1380" s="8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</row>
    <row r="1381" spans="1:28" x14ac:dyDescent="0.2">
      <c r="A1381" s="7"/>
      <c r="B1381" s="8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</row>
    <row r="1382" spans="1:28" x14ac:dyDescent="0.2">
      <c r="A1382" s="7"/>
      <c r="B1382" s="8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</row>
    <row r="1383" spans="1:28" x14ac:dyDescent="0.2">
      <c r="A1383" s="7"/>
      <c r="B1383" s="8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</row>
    <row r="1384" spans="1:28" x14ac:dyDescent="0.2">
      <c r="A1384" s="7"/>
      <c r="B1384" s="8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</row>
    <row r="1385" spans="1:28" x14ac:dyDescent="0.2">
      <c r="A1385" s="7"/>
      <c r="B1385" s="8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</row>
    <row r="1386" spans="1:28" x14ac:dyDescent="0.2">
      <c r="A1386" s="7"/>
      <c r="B1386" s="8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</row>
    <row r="1387" spans="1:28" x14ac:dyDescent="0.2">
      <c r="A1387" s="7"/>
      <c r="B1387" s="8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</row>
    <row r="1388" spans="1:28" x14ac:dyDescent="0.2">
      <c r="A1388" s="7"/>
      <c r="B1388" s="8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</row>
    <row r="1389" spans="1:28" x14ac:dyDescent="0.2">
      <c r="A1389" s="7"/>
      <c r="B1389" s="8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</row>
    <row r="1390" spans="1:28" x14ac:dyDescent="0.2">
      <c r="A1390" s="7"/>
      <c r="B1390" s="8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</row>
    <row r="1391" spans="1:28" x14ac:dyDescent="0.2">
      <c r="A1391" s="7"/>
      <c r="B1391" s="8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</row>
    <row r="1392" spans="1:28" x14ac:dyDescent="0.2">
      <c r="A1392" s="7"/>
      <c r="B1392" s="8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</row>
    <row r="1393" spans="1:28" x14ac:dyDescent="0.2">
      <c r="A1393" s="7"/>
      <c r="B1393" s="8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</row>
    <row r="1394" spans="1:28" x14ac:dyDescent="0.2">
      <c r="A1394" s="7"/>
      <c r="B1394" s="8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</row>
    <row r="1395" spans="1:28" x14ac:dyDescent="0.2">
      <c r="A1395" s="7"/>
      <c r="B1395" s="8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</row>
    <row r="1396" spans="1:28" x14ac:dyDescent="0.2">
      <c r="A1396" s="7"/>
      <c r="B1396" s="8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</row>
    <row r="1397" spans="1:28" x14ac:dyDescent="0.2">
      <c r="A1397" s="7"/>
      <c r="B1397" s="8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</row>
    <row r="1398" spans="1:28" x14ac:dyDescent="0.2">
      <c r="A1398" s="7"/>
      <c r="B1398" s="8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</row>
    <row r="1399" spans="1:28" x14ac:dyDescent="0.2">
      <c r="A1399" s="7"/>
      <c r="B1399" s="8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</row>
    <row r="1400" spans="1:28" x14ac:dyDescent="0.2">
      <c r="A1400" s="7"/>
      <c r="B1400" s="8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</row>
    <row r="1401" spans="1:28" x14ac:dyDescent="0.2">
      <c r="A1401" s="7"/>
      <c r="B1401" s="8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</row>
    <row r="1402" spans="1:28" x14ac:dyDescent="0.2">
      <c r="A1402" s="7"/>
      <c r="B1402" s="8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</row>
    <row r="1403" spans="1:28" x14ac:dyDescent="0.2">
      <c r="A1403" s="7"/>
      <c r="B1403" s="8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</row>
    <row r="1404" spans="1:28" x14ac:dyDescent="0.2">
      <c r="A1404" s="7"/>
      <c r="B1404" s="8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</row>
    <row r="1405" spans="1:28" x14ac:dyDescent="0.2">
      <c r="A1405" s="7"/>
      <c r="B1405" s="8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</row>
    <row r="1406" spans="1:28" x14ac:dyDescent="0.2">
      <c r="A1406" s="7"/>
      <c r="B1406" s="8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</row>
    <row r="1407" spans="1:28" x14ac:dyDescent="0.2">
      <c r="A1407" s="7"/>
      <c r="B1407" s="8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</row>
    <row r="1408" spans="1:28" x14ac:dyDescent="0.2">
      <c r="A1408" s="7"/>
      <c r="B1408" s="8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</row>
    <row r="1409" spans="1:28" x14ac:dyDescent="0.2">
      <c r="A1409" s="7"/>
      <c r="B1409" s="8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</row>
    <row r="1410" spans="1:28" x14ac:dyDescent="0.2">
      <c r="A1410" s="7"/>
      <c r="B1410" s="8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</row>
    <row r="1411" spans="1:28" x14ac:dyDescent="0.2">
      <c r="A1411" s="7"/>
      <c r="B1411" s="8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</row>
    <row r="1412" spans="1:28" x14ac:dyDescent="0.2">
      <c r="A1412" s="7"/>
      <c r="B1412" s="8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</row>
    <row r="1413" spans="1:28" x14ac:dyDescent="0.2">
      <c r="A1413" s="7"/>
      <c r="B1413" s="8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</row>
    <row r="1414" spans="1:28" x14ac:dyDescent="0.2">
      <c r="A1414" s="7"/>
      <c r="B1414" s="8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</row>
    <row r="1415" spans="1:28" x14ac:dyDescent="0.2">
      <c r="A1415" s="7"/>
      <c r="B1415" s="8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</row>
    <row r="1416" spans="1:28" x14ac:dyDescent="0.2">
      <c r="A1416" s="7"/>
      <c r="B1416" s="8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</row>
    <row r="1417" spans="1:28" x14ac:dyDescent="0.2">
      <c r="A1417" s="7"/>
      <c r="B1417" s="8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</row>
    <row r="1418" spans="1:28" x14ac:dyDescent="0.2">
      <c r="A1418" s="7"/>
      <c r="B1418" s="8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</row>
    <row r="1419" spans="1:28" x14ac:dyDescent="0.2">
      <c r="A1419" s="7"/>
      <c r="B1419" s="8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</row>
    <row r="1420" spans="1:28" x14ac:dyDescent="0.2">
      <c r="A1420" s="7"/>
      <c r="B1420" s="8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</row>
    <row r="1421" spans="1:28" x14ac:dyDescent="0.2">
      <c r="A1421" s="7"/>
      <c r="B1421" s="8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</row>
    <row r="1422" spans="1:28" x14ac:dyDescent="0.2">
      <c r="A1422" s="7"/>
      <c r="B1422" s="8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</row>
    <row r="1423" spans="1:28" x14ac:dyDescent="0.2">
      <c r="A1423" s="7"/>
      <c r="B1423" s="8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</row>
    <row r="1424" spans="1:28" x14ac:dyDescent="0.2">
      <c r="A1424" s="7"/>
      <c r="B1424" s="8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</row>
    <row r="1425" spans="1:28" x14ac:dyDescent="0.2">
      <c r="A1425" s="7"/>
      <c r="B1425" s="8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</row>
    <row r="1426" spans="1:28" x14ac:dyDescent="0.2">
      <c r="A1426" s="7"/>
      <c r="B1426" s="8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</row>
    <row r="1427" spans="1:28" x14ac:dyDescent="0.2">
      <c r="A1427" s="7"/>
      <c r="B1427" s="8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</row>
    <row r="1428" spans="1:28" x14ac:dyDescent="0.2">
      <c r="A1428" s="7"/>
      <c r="B1428" s="8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</row>
    <row r="1429" spans="1:28" x14ac:dyDescent="0.2">
      <c r="A1429" s="7"/>
      <c r="B1429" s="8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</row>
    <row r="1430" spans="1:28" x14ac:dyDescent="0.2">
      <c r="A1430" s="7"/>
      <c r="B1430" s="8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</row>
    <row r="1431" spans="1:28" x14ac:dyDescent="0.2">
      <c r="A1431" s="7"/>
      <c r="B1431" s="8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</row>
    <row r="1432" spans="1:28" x14ac:dyDescent="0.2">
      <c r="A1432" s="7"/>
      <c r="B1432" s="8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</row>
    <row r="1433" spans="1:28" x14ac:dyDescent="0.2">
      <c r="A1433" s="7"/>
      <c r="B1433" s="8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</row>
    <row r="1434" spans="1:28" x14ac:dyDescent="0.2">
      <c r="A1434" s="7"/>
      <c r="B1434" s="8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</row>
    <row r="1435" spans="1:28" x14ac:dyDescent="0.2">
      <c r="A1435" s="7"/>
      <c r="B1435" s="8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</row>
    <row r="1436" spans="1:28" x14ac:dyDescent="0.2">
      <c r="A1436" s="7"/>
      <c r="B1436" s="8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</row>
    <row r="1437" spans="1:28" x14ac:dyDescent="0.2">
      <c r="A1437" s="7"/>
      <c r="B1437" s="8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</row>
    <row r="1438" spans="1:28" x14ac:dyDescent="0.2">
      <c r="A1438" s="7"/>
      <c r="B1438" s="8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</row>
    <row r="1439" spans="1:28" x14ac:dyDescent="0.2">
      <c r="A1439" s="7"/>
      <c r="B1439" s="8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</row>
    <row r="1440" spans="1:28" x14ac:dyDescent="0.2">
      <c r="A1440" s="7"/>
      <c r="B1440" s="8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</row>
    <row r="1441" spans="1:28" x14ac:dyDescent="0.2">
      <c r="A1441" s="7"/>
      <c r="B1441" s="8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</row>
    <row r="1442" spans="1:28" x14ac:dyDescent="0.2">
      <c r="A1442" s="7"/>
      <c r="B1442" s="8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</row>
    <row r="1443" spans="1:28" x14ac:dyDescent="0.2">
      <c r="A1443" s="7"/>
      <c r="B1443" s="8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</row>
    <row r="1444" spans="1:28" x14ac:dyDescent="0.2">
      <c r="A1444" s="7"/>
      <c r="B1444" s="8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</row>
    <row r="1445" spans="1:28" x14ac:dyDescent="0.2">
      <c r="A1445" s="7"/>
      <c r="B1445" s="8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</row>
    <row r="1446" spans="1:28" x14ac:dyDescent="0.2">
      <c r="A1446" s="7"/>
      <c r="B1446" s="8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</row>
    <row r="1447" spans="1:28" x14ac:dyDescent="0.2">
      <c r="A1447" s="7"/>
      <c r="B1447" s="8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</row>
    <row r="1448" spans="1:28" x14ac:dyDescent="0.2">
      <c r="A1448" s="7"/>
      <c r="B1448" s="8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</row>
    <row r="1449" spans="1:28" x14ac:dyDescent="0.2">
      <c r="A1449" s="7"/>
      <c r="B1449" s="8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</row>
    <row r="1450" spans="1:28" x14ac:dyDescent="0.2">
      <c r="A1450" s="7"/>
      <c r="B1450" s="8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</row>
    <row r="1451" spans="1:28" x14ac:dyDescent="0.2">
      <c r="A1451" s="7"/>
      <c r="B1451" s="8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</row>
    <row r="1452" spans="1:28" x14ac:dyDescent="0.2">
      <c r="A1452" s="7"/>
      <c r="B1452" s="8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</row>
    <row r="1453" spans="1:28" x14ac:dyDescent="0.2">
      <c r="A1453" s="7"/>
      <c r="B1453" s="8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</row>
    <row r="1454" spans="1:28" x14ac:dyDescent="0.2">
      <c r="A1454" s="7"/>
      <c r="B1454" s="8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</row>
    <row r="1455" spans="1:28" x14ac:dyDescent="0.2">
      <c r="A1455" s="7"/>
      <c r="B1455" s="8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</row>
    <row r="1456" spans="1:28" x14ac:dyDescent="0.2">
      <c r="A1456" s="7"/>
      <c r="B1456" s="8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</row>
    <row r="1457" spans="1:28" x14ac:dyDescent="0.2">
      <c r="A1457" s="7"/>
      <c r="B1457" s="8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</row>
    <row r="1458" spans="1:28" x14ac:dyDescent="0.2">
      <c r="A1458" s="7"/>
      <c r="B1458" s="8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</row>
    <row r="1459" spans="1:28" x14ac:dyDescent="0.2">
      <c r="A1459" s="7"/>
      <c r="B1459" s="8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</row>
    <row r="1460" spans="1:28" x14ac:dyDescent="0.2">
      <c r="A1460" s="7"/>
      <c r="B1460" s="8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</row>
    <row r="1461" spans="1:28" x14ac:dyDescent="0.2">
      <c r="A1461" s="7"/>
      <c r="B1461" s="8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</row>
    <row r="1462" spans="1:28" x14ac:dyDescent="0.2">
      <c r="A1462" s="7"/>
      <c r="B1462" s="8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</row>
    <row r="1463" spans="1:28" x14ac:dyDescent="0.2">
      <c r="A1463" s="7"/>
      <c r="B1463" s="8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</row>
    <row r="1464" spans="1:28" x14ac:dyDescent="0.2">
      <c r="A1464" s="7"/>
      <c r="B1464" s="8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</row>
    <row r="1465" spans="1:28" x14ac:dyDescent="0.2">
      <c r="A1465" s="7"/>
      <c r="B1465" s="8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</row>
    <row r="1466" spans="1:28" x14ac:dyDescent="0.2">
      <c r="A1466" s="7"/>
      <c r="B1466" s="8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</row>
    <row r="1467" spans="1:28" x14ac:dyDescent="0.2">
      <c r="A1467" s="7"/>
      <c r="B1467" s="8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</row>
    <row r="1468" spans="1:28" x14ac:dyDescent="0.2">
      <c r="A1468" s="7"/>
      <c r="B1468" s="8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</row>
    <row r="1469" spans="1:28" x14ac:dyDescent="0.2">
      <c r="A1469" s="7"/>
      <c r="B1469" s="8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</row>
    <row r="1470" spans="1:28" x14ac:dyDescent="0.2">
      <c r="A1470" s="7"/>
      <c r="B1470" s="8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</row>
    <row r="1471" spans="1:28" x14ac:dyDescent="0.2">
      <c r="A1471" s="7"/>
      <c r="B1471" s="8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</row>
    <row r="1472" spans="1:28" x14ac:dyDescent="0.2">
      <c r="A1472" s="7"/>
      <c r="B1472" s="8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</row>
    <row r="1473" spans="1:28" x14ac:dyDescent="0.2">
      <c r="A1473" s="7"/>
      <c r="B1473" s="8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</row>
    <row r="1474" spans="1:28" x14ac:dyDescent="0.2">
      <c r="A1474" s="7"/>
      <c r="B1474" s="8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</row>
    <row r="1475" spans="1:28" x14ac:dyDescent="0.2">
      <c r="A1475" s="7"/>
      <c r="B1475" s="8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</row>
    <row r="1476" spans="1:28" x14ac:dyDescent="0.2">
      <c r="A1476" s="7"/>
      <c r="B1476" s="8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</row>
    <row r="1477" spans="1:28" x14ac:dyDescent="0.2">
      <c r="A1477" s="7"/>
      <c r="B1477" s="8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</row>
    <row r="1478" spans="1:28" x14ac:dyDescent="0.2">
      <c r="A1478" s="7"/>
      <c r="B1478" s="8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</row>
    <row r="1479" spans="1:28" x14ac:dyDescent="0.2">
      <c r="A1479" s="7"/>
      <c r="B1479" s="8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</row>
    <row r="1480" spans="1:28" x14ac:dyDescent="0.2">
      <c r="A1480" s="7"/>
      <c r="B1480" s="8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</row>
    <row r="1481" spans="1:28" x14ac:dyDescent="0.2">
      <c r="A1481" s="7"/>
      <c r="B1481" s="8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</row>
    <row r="1482" spans="1:28" x14ac:dyDescent="0.2">
      <c r="A1482" s="7"/>
      <c r="B1482" s="8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</row>
    <row r="1483" spans="1:28" x14ac:dyDescent="0.2">
      <c r="A1483" s="7"/>
      <c r="B1483" s="8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</row>
    <row r="1484" spans="1:28" x14ac:dyDescent="0.2">
      <c r="A1484" s="7"/>
      <c r="B1484" s="8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</row>
    <row r="1485" spans="1:28" x14ac:dyDescent="0.2">
      <c r="A1485" s="7"/>
      <c r="B1485" s="8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</row>
    <row r="1486" spans="1:28" x14ac:dyDescent="0.2">
      <c r="A1486" s="7"/>
      <c r="B1486" s="8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</row>
    <row r="1487" spans="1:28" x14ac:dyDescent="0.2">
      <c r="A1487" s="7"/>
      <c r="B1487" s="8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</row>
    <row r="1488" spans="1:28" x14ac:dyDescent="0.2">
      <c r="A1488" s="7"/>
      <c r="B1488" s="8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</row>
    <row r="1489" spans="1:28" x14ac:dyDescent="0.2">
      <c r="A1489" s="7"/>
      <c r="B1489" s="8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</row>
    <row r="1490" spans="1:28" x14ac:dyDescent="0.2">
      <c r="A1490" s="7"/>
      <c r="B1490" s="8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</row>
    <row r="1491" spans="1:28" x14ac:dyDescent="0.2">
      <c r="A1491" s="7"/>
      <c r="B1491" s="8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</row>
    <row r="1492" spans="1:28" x14ac:dyDescent="0.2">
      <c r="A1492" s="7"/>
      <c r="B1492" s="8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</row>
    <row r="1493" spans="1:28" x14ac:dyDescent="0.2">
      <c r="A1493" s="7"/>
      <c r="B1493" s="8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</row>
    <row r="1494" spans="1:28" x14ac:dyDescent="0.2">
      <c r="A1494" s="7"/>
      <c r="B1494" s="8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</row>
    <row r="1495" spans="1:28" x14ac:dyDescent="0.2">
      <c r="A1495" s="7"/>
      <c r="B1495" s="8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</row>
    <row r="1496" spans="1:28" x14ac:dyDescent="0.2">
      <c r="A1496" s="7"/>
      <c r="B1496" s="8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</row>
    <row r="1497" spans="1:28" x14ac:dyDescent="0.2">
      <c r="A1497" s="7"/>
      <c r="B1497" s="8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</row>
    <row r="1498" spans="1:28" x14ac:dyDescent="0.2">
      <c r="A1498" s="7"/>
      <c r="B1498" s="8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</row>
    <row r="1499" spans="1:28" x14ac:dyDescent="0.2">
      <c r="A1499" s="7"/>
      <c r="B1499" s="8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</row>
    <row r="1500" spans="1:28" x14ac:dyDescent="0.2">
      <c r="A1500" s="7"/>
      <c r="B1500" s="8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</row>
    <row r="1501" spans="1:28" x14ac:dyDescent="0.2">
      <c r="A1501" s="7"/>
      <c r="B1501" s="8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</row>
    <row r="1502" spans="1:28" x14ac:dyDescent="0.2">
      <c r="A1502" s="7"/>
      <c r="B1502" s="8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</row>
    <row r="1503" spans="1:28" x14ac:dyDescent="0.2">
      <c r="A1503" s="7"/>
      <c r="B1503" s="8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</row>
    <row r="1504" spans="1:28" x14ac:dyDescent="0.2">
      <c r="A1504" s="7"/>
      <c r="B1504" s="8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</row>
    <row r="1505" spans="1:28" x14ac:dyDescent="0.2">
      <c r="A1505" s="7"/>
      <c r="B1505" s="8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</row>
    <row r="1506" spans="1:28" x14ac:dyDescent="0.2">
      <c r="A1506" s="7"/>
      <c r="B1506" s="8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</row>
    <row r="1507" spans="1:28" x14ac:dyDescent="0.2">
      <c r="A1507" s="7"/>
      <c r="B1507" s="8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</row>
    <row r="1508" spans="1:28" x14ac:dyDescent="0.2">
      <c r="A1508" s="7"/>
      <c r="B1508" s="8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</row>
    <row r="1509" spans="1:28" x14ac:dyDescent="0.2">
      <c r="A1509" s="7"/>
      <c r="B1509" s="8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</row>
    <row r="1510" spans="1:28" x14ac:dyDescent="0.2">
      <c r="A1510" s="7"/>
      <c r="B1510" s="8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</row>
    <row r="1511" spans="1:28" x14ac:dyDescent="0.2">
      <c r="A1511" s="7"/>
      <c r="B1511" s="8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</row>
    <row r="1512" spans="1:28" x14ac:dyDescent="0.2">
      <c r="A1512" s="7"/>
      <c r="B1512" s="8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</row>
    <row r="1513" spans="1:28" x14ac:dyDescent="0.2">
      <c r="A1513" s="7"/>
      <c r="B1513" s="8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</row>
    <row r="1514" spans="1:28" x14ac:dyDescent="0.2">
      <c r="A1514" s="7"/>
      <c r="B1514" s="8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</row>
    <row r="1515" spans="1:28" x14ac:dyDescent="0.2">
      <c r="A1515" s="7"/>
      <c r="B1515" s="8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</row>
    <row r="1516" spans="1:28" x14ac:dyDescent="0.2">
      <c r="A1516" s="7"/>
      <c r="B1516" s="8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</row>
    <row r="1517" spans="1:28" x14ac:dyDescent="0.2">
      <c r="A1517" s="7"/>
      <c r="B1517" s="8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</row>
    <row r="1518" spans="1:28" x14ac:dyDescent="0.2">
      <c r="A1518" s="7"/>
      <c r="B1518" s="8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</row>
    <row r="1519" spans="1:28" x14ac:dyDescent="0.2">
      <c r="A1519" s="7"/>
      <c r="B1519" s="8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</row>
    <row r="1520" spans="1:28" x14ac:dyDescent="0.2">
      <c r="A1520" s="7"/>
      <c r="B1520" s="8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</row>
    <row r="1521" spans="1:28" x14ac:dyDescent="0.2">
      <c r="A1521" s="7"/>
      <c r="B1521" s="8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</row>
    <row r="1522" spans="1:28" x14ac:dyDescent="0.2">
      <c r="A1522" s="7"/>
      <c r="B1522" s="8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</row>
    <row r="1523" spans="1:28" x14ac:dyDescent="0.2">
      <c r="A1523" s="7"/>
      <c r="B1523" s="8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</row>
    <row r="1524" spans="1:28" x14ac:dyDescent="0.2">
      <c r="A1524" s="7"/>
      <c r="B1524" s="8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</row>
    <row r="1525" spans="1:28" x14ac:dyDescent="0.2">
      <c r="A1525" s="7"/>
      <c r="B1525" s="8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</row>
    <row r="1526" spans="1:28" x14ac:dyDescent="0.2">
      <c r="A1526" s="7"/>
      <c r="B1526" s="8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</row>
    <row r="1527" spans="1:28" x14ac:dyDescent="0.2">
      <c r="A1527" s="7"/>
      <c r="B1527" s="8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</row>
    <row r="1528" spans="1:28" x14ac:dyDescent="0.2">
      <c r="A1528" s="7"/>
      <c r="B1528" s="8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</row>
    <row r="1529" spans="1:28" x14ac:dyDescent="0.2">
      <c r="A1529" s="7"/>
      <c r="B1529" s="8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</row>
    <row r="1530" spans="1:28" x14ac:dyDescent="0.2">
      <c r="A1530" s="7"/>
      <c r="B1530" s="8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</row>
    <row r="1531" spans="1:28" x14ac:dyDescent="0.2">
      <c r="A1531" s="7"/>
      <c r="B1531" s="8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</row>
    <row r="1532" spans="1:28" x14ac:dyDescent="0.2">
      <c r="A1532" s="7"/>
      <c r="B1532" s="8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</row>
    <row r="1533" spans="1:28" x14ac:dyDescent="0.2">
      <c r="A1533" s="7"/>
      <c r="B1533" s="8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</row>
    <row r="1534" spans="1:28" x14ac:dyDescent="0.2">
      <c r="A1534" s="7"/>
      <c r="B1534" s="8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</row>
    <row r="1535" spans="1:28" x14ac:dyDescent="0.2">
      <c r="A1535" s="7"/>
      <c r="B1535" s="8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</row>
    <row r="1536" spans="1:28" x14ac:dyDescent="0.2">
      <c r="A1536" s="7"/>
      <c r="B1536" s="8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</row>
    <row r="1537" spans="1:28" x14ac:dyDescent="0.2">
      <c r="A1537" s="7"/>
      <c r="B1537" s="8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</row>
    <row r="1538" spans="1:28" x14ac:dyDescent="0.2">
      <c r="A1538" s="7"/>
      <c r="B1538" s="8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</row>
    <row r="1539" spans="1:28" x14ac:dyDescent="0.2">
      <c r="A1539" s="7"/>
      <c r="B1539" s="8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</row>
    <row r="1540" spans="1:28" x14ac:dyDescent="0.2">
      <c r="A1540" s="7"/>
      <c r="B1540" s="8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</row>
    <row r="1541" spans="1:28" x14ac:dyDescent="0.2">
      <c r="A1541" s="7"/>
      <c r="B1541" s="8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</row>
    <row r="1542" spans="1:28" x14ac:dyDescent="0.2">
      <c r="A1542" s="7"/>
      <c r="B1542" s="8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</row>
    <row r="1543" spans="1:28" x14ac:dyDescent="0.2">
      <c r="A1543" s="7"/>
      <c r="B1543" s="8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</row>
    <row r="1544" spans="1:28" x14ac:dyDescent="0.2">
      <c r="A1544" s="7"/>
      <c r="B1544" s="8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</row>
    <row r="1545" spans="1:28" x14ac:dyDescent="0.2">
      <c r="A1545" s="7"/>
      <c r="B1545" s="8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</row>
    <row r="1546" spans="1:28" x14ac:dyDescent="0.2">
      <c r="A1546" s="7"/>
      <c r="B1546" s="8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</row>
    <row r="1547" spans="1:28" x14ac:dyDescent="0.2">
      <c r="A1547" s="7"/>
      <c r="B1547" s="8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</row>
    <row r="1548" spans="1:28" x14ac:dyDescent="0.2">
      <c r="A1548" s="7"/>
      <c r="B1548" s="8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</row>
    <row r="1549" spans="1:28" x14ac:dyDescent="0.2">
      <c r="A1549" s="7"/>
      <c r="B1549" s="8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</row>
    <row r="1550" spans="1:28" x14ac:dyDescent="0.2">
      <c r="A1550" s="7"/>
      <c r="B1550" s="8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</row>
    <row r="1551" spans="1:28" x14ac:dyDescent="0.2">
      <c r="A1551" s="7"/>
      <c r="B1551" s="8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</row>
    <row r="1552" spans="1:28" x14ac:dyDescent="0.2">
      <c r="A1552" s="7"/>
      <c r="B1552" s="8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</row>
    <row r="1553" spans="1:28" x14ac:dyDescent="0.2">
      <c r="A1553" s="7"/>
      <c r="B1553" s="8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</row>
    <row r="1554" spans="1:28" x14ac:dyDescent="0.2">
      <c r="A1554" s="7"/>
      <c r="B1554" s="8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</row>
    <row r="1555" spans="1:28" x14ac:dyDescent="0.2">
      <c r="A1555" s="7"/>
      <c r="B1555" s="8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</row>
    <row r="1556" spans="1:28" x14ac:dyDescent="0.2">
      <c r="A1556" s="7"/>
      <c r="B1556" s="8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</row>
    <row r="1557" spans="1:28" x14ac:dyDescent="0.2">
      <c r="A1557" s="7"/>
      <c r="B1557" s="8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</row>
    <row r="1558" spans="1:28" x14ac:dyDescent="0.2">
      <c r="A1558" s="7"/>
      <c r="B1558" s="8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</row>
    <row r="1559" spans="1:28" x14ac:dyDescent="0.2">
      <c r="A1559" s="7"/>
      <c r="B1559" s="8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</row>
    <row r="1560" spans="1:28" x14ac:dyDescent="0.2">
      <c r="A1560" s="7"/>
      <c r="B1560" s="8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</row>
    <row r="1561" spans="1:28" x14ac:dyDescent="0.2">
      <c r="A1561" s="7"/>
      <c r="B1561" s="8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</row>
    <row r="1562" spans="1:28" x14ac:dyDescent="0.2">
      <c r="A1562" s="7"/>
      <c r="B1562" s="8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</row>
    <row r="1563" spans="1:28" x14ac:dyDescent="0.2">
      <c r="A1563" s="7"/>
      <c r="B1563" s="8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</row>
    <row r="1564" spans="1:28" x14ac:dyDescent="0.2">
      <c r="A1564" s="7"/>
      <c r="B1564" s="8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</row>
    <row r="1565" spans="1:28" x14ac:dyDescent="0.2">
      <c r="A1565" s="7"/>
      <c r="B1565" s="8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7"/>
    </row>
    <row r="1566" spans="1:28" x14ac:dyDescent="0.2">
      <c r="A1566" s="7"/>
      <c r="B1566" s="8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</row>
    <row r="1567" spans="1:28" x14ac:dyDescent="0.2">
      <c r="A1567" s="7"/>
      <c r="B1567" s="8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</row>
    <row r="1568" spans="1:28" x14ac:dyDescent="0.2">
      <c r="A1568" s="7"/>
      <c r="B1568" s="8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</row>
    <row r="1569" spans="1:28" x14ac:dyDescent="0.2">
      <c r="A1569" s="7"/>
      <c r="B1569" s="8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</row>
    <row r="1570" spans="1:28" x14ac:dyDescent="0.2">
      <c r="A1570" s="7"/>
      <c r="B1570" s="8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</row>
    <row r="1571" spans="1:28" x14ac:dyDescent="0.2">
      <c r="A1571" s="7"/>
      <c r="B1571" s="8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</row>
    <row r="1572" spans="1:28" x14ac:dyDescent="0.2">
      <c r="A1572" s="7"/>
      <c r="B1572" s="8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</row>
    <row r="1573" spans="1:28" x14ac:dyDescent="0.2">
      <c r="A1573" s="7"/>
      <c r="B1573" s="8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</row>
    <row r="1574" spans="1:28" x14ac:dyDescent="0.2">
      <c r="A1574" s="7"/>
      <c r="B1574" s="8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</row>
    <row r="1575" spans="1:28" x14ac:dyDescent="0.2">
      <c r="A1575" s="7"/>
      <c r="B1575" s="8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</row>
    <row r="1576" spans="1:28" x14ac:dyDescent="0.2">
      <c r="A1576" s="7"/>
      <c r="B1576" s="8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</row>
    <row r="1577" spans="1:28" x14ac:dyDescent="0.2">
      <c r="A1577" s="7"/>
      <c r="B1577" s="8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</row>
    <row r="1578" spans="1:28" x14ac:dyDescent="0.2">
      <c r="A1578" s="7"/>
      <c r="B1578" s="8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</row>
    <row r="1579" spans="1:28" x14ac:dyDescent="0.2">
      <c r="A1579" s="7"/>
      <c r="B1579" s="8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</row>
    <row r="1580" spans="1:28" x14ac:dyDescent="0.2">
      <c r="A1580" s="7"/>
      <c r="B1580" s="8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</row>
    <row r="1581" spans="1:28" x14ac:dyDescent="0.2">
      <c r="A1581" s="7"/>
      <c r="B1581" s="8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</row>
    <row r="1582" spans="1:28" x14ac:dyDescent="0.2">
      <c r="A1582" s="7"/>
      <c r="B1582" s="8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</row>
    <row r="1583" spans="1:28" x14ac:dyDescent="0.2">
      <c r="A1583" s="7"/>
      <c r="B1583" s="8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</row>
    <row r="1584" spans="1:28" x14ac:dyDescent="0.2">
      <c r="A1584" s="7"/>
      <c r="B1584" s="8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</row>
    <row r="1585" spans="1:28" x14ac:dyDescent="0.2">
      <c r="A1585" s="7"/>
      <c r="B1585" s="8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</row>
    <row r="1586" spans="1:28" x14ac:dyDescent="0.2">
      <c r="A1586" s="7"/>
      <c r="B1586" s="8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</row>
    <row r="1587" spans="1:28" x14ac:dyDescent="0.2">
      <c r="A1587" s="7"/>
      <c r="B1587" s="8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</row>
    <row r="1588" spans="1:28" x14ac:dyDescent="0.2">
      <c r="A1588" s="7"/>
      <c r="B1588" s="8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7"/>
    </row>
    <row r="1589" spans="1:28" x14ac:dyDescent="0.2">
      <c r="A1589" s="7"/>
      <c r="B1589" s="8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7"/>
    </row>
    <row r="1590" spans="1:28" x14ac:dyDescent="0.2">
      <c r="A1590" s="7"/>
      <c r="B1590" s="8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</row>
    <row r="1591" spans="1:28" x14ac:dyDescent="0.2">
      <c r="A1591" s="7"/>
      <c r="B1591" s="8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7"/>
    </row>
    <row r="1592" spans="1:28" x14ac:dyDescent="0.2">
      <c r="A1592" s="7"/>
      <c r="B1592" s="8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7"/>
    </row>
    <row r="1593" spans="1:28" x14ac:dyDescent="0.2">
      <c r="A1593" s="7"/>
      <c r="B1593" s="8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</row>
    <row r="1594" spans="1:28" x14ac:dyDescent="0.2">
      <c r="A1594" s="7"/>
      <c r="B1594" s="8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</row>
    <row r="1595" spans="1:28" x14ac:dyDescent="0.2">
      <c r="A1595" s="7"/>
      <c r="B1595" s="8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7"/>
    </row>
    <row r="1596" spans="1:28" x14ac:dyDescent="0.2">
      <c r="A1596" s="7"/>
      <c r="B1596" s="8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7"/>
    </row>
    <row r="1597" spans="1:28" x14ac:dyDescent="0.2">
      <c r="A1597" s="7"/>
      <c r="B1597" s="8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</row>
    <row r="1598" spans="1:28" x14ac:dyDescent="0.2">
      <c r="A1598" s="7"/>
      <c r="B1598" s="8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</row>
    <row r="1599" spans="1:28" x14ac:dyDescent="0.2">
      <c r="A1599" s="7"/>
      <c r="B1599" s="8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</row>
    <row r="1600" spans="1:28" x14ac:dyDescent="0.2">
      <c r="A1600" s="7"/>
      <c r="B1600" s="8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</row>
    <row r="1601" spans="1:28" x14ac:dyDescent="0.2">
      <c r="A1601" s="7"/>
      <c r="B1601" s="8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7"/>
    </row>
    <row r="1602" spans="1:28" x14ac:dyDescent="0.2">
      <c r="A1602" s="7"/>
      <c r="B1602" s="8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</row>
    <row r="1603" spans="1:28" x14ac:dyDescent="0.2">
      <c r="A1603" s="7"/>
      <c r="B1603" s="8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</row>
    <row r="1604" spans="1:28" x14ac:dyDescent="0.2">
      <c r="A1604" s="7"/>
      <c r="B1604" s="8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</row>
    <row r="1605" spans="1:28" x14ac:dyDescent="0.2">
      <c r="A1605" s="7"/>
      <c r="B1605" s="8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7"/>
    </row>
    <row r="1606" spans="1:28" x14ac:dyDescent="0.2">
      <c r="A1606" s="7"/>
      <c r="B1606" s="8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7"/>
    </row>
    <row r="1607" spans="1:28" x14ac:dyDescent="0.2">
      <c r="A1607" s="7"/>
      <c r="B1607" s="8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7"/>
    </row>
    <row r="1608" spans="1:28" x14ac:dyDescent="0.2">
      <c r="A1608" s="7"/>
      <c r="B1608" s="8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</row>
    <row r="1609" spans="1:28" x14ac:dyDescent="0.2">
      <c r="A1609" s="7"/>
      <c r="B1609" s="8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</row>
    <row r="1610" spans="1:28" x14ac:dyDescent="0.2">
      <c r="A1610" s="7"/>
      <c r="B1610" s="8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7"/>
    </row>
    <row r="1611" spans="1:28" x14ac:dyDescent="0.2">
      <c r="A1611" s="7"/>
      <c r="B1611" s="8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</row>
    <row r="1612" spans="1:28" x14ac:dyDescent="0.2">
      <c r="A1612" s="7"/>
      <c r="B1612" s="8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</row>
    <row r="1613" spans="1:28" x14ac:dyDescent="0.2">
      <c r="A1613" s="7"/>
      <c r="B1613" s="8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</row>
    <row r="1614" spans="1:28" x14ac:dyDescent="0.2">
      <c r="A1614" s="7"/>
      <c r="B1614" s="8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</row>
    <row r="1615" spans="1:28" x14ac:dyDescent="0.2">
      <c r="A1615" s="7"/>
      <c r="B1615" s="8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</row>
    <row r="1616" spans="1:28" x14ac:dyDescent="0.2">
      <c r="A1616" s="7"/>
      <c r="B1616" s="8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</row>
    <row r="1617" spans="1:28" x14ac:dyDescent="0.2">
      <c r="A1617" s="7"/>
      <c r="B1617" s="8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</row>
    <row r="1618" spans="1:28" x14ac:dyDescent="0.2">
      <c r="A1618" s="7"/>
      <c r="B1618" s="8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</row>
    <row r="1619" spans="1:28" x14ac:dyDescent="0.2">
      <c r="A1619" s="7"/>
      <c r="B1619" s="8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7"/>
    </row>
    <row r="1620" spans="1:28" x14ac:dyDescent="0.2">
      <c r="A1620" s="7"/>
      <c r="B1620" s="8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</row>
    <row r="1621" spans="1:28" x14ac:dyDescent="0.2">
      <c r="A1621" s="7"/>
      <c r="B1621" s="8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</row>
    <row r="1622" spans="1:28" x14ac:dyDescent="0.2">
      <c r="A1622" s="7"/>
      <c r="B1622" s="8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</row>
    <row r="1623" spans="1:28" x14ac:dyDescent="0.2">
      <c r="A1623" s="7"/>
      <c r="B1623" s="8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</row>
    <row r="1624" spans="1:28" x14ac:dyDescent="0.2">
      <c r="A1624" s="7"/>
      <c r="B1624" s="8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7"/>
    </row>
    <row r="1625" spans="1:28" x14ac:dyDescent="0.2">
      <c r="A1625" s="7"/>
      <c r="B1625" s="8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</row>
    <row r="1626" spans="1:28" x14ac:dyDescent="0.2">
      <c r="A1626" s="7"/>
      <c r="B1626" s="8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</row>
    <row r="1627" spans="1:28" x14ac:dyDescent="0.2">
      <c r="A1627" s="7"/>
      <c r="B1627" s="8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</row>
    <row r="1628" spans="1:28" x14ac:dyDescent="0.2">
      <c r="A1628" s="7"/>
      <c r="B1628" s="8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</row>
    <row r="1629" spans="1:28" x14ac:dyDescent="0.2">
      <c r="A1629" s="7"/>
      <c r="B1629" s="8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</row>
    <row r="1630" spans="1:28" x14ac:dyDescent="0.2">
      <c r="A1630" s="7"/>
      <c r="B1630" s="8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</row>
    <row r="1631" spans="1:28" x14ac:dyDescent="0.2">
      <c r="A1631" s="7"/>
      <c r="B1631" s="8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</row>
    <row r="1632" spans="1:28" x14ac:dyDescent="0.2">
      <c r="A1632" s="7"/>
      <c r="B1632" s="8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</row>
    <row r="1633" spans="1:28" x14ac:dyDescent="0.2">
      <c r="A1633" s="7"/>
      <c r="B1633" s="8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</row>
    <row r="1634" spans="1:28" x14ac:dyDescent="0.2">
      <c r="A1634" s="7"/>
      <c r="B1634" s="8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7"/>
    </row>
    <row r="1635" spans="1:28" x14ac:dyDescent="0.2">
      <c r="A1635" s="7"/>
      <c r="B1635" s="8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</row>
    <row r="1636" spans="1:28" x14ac:dyDescent="0.2">
      <c r="A1636" s="7"/>
      <c r="B1636" s="8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</row>
    <row r="1637" spans="1:28" x14ac:dyDescent="0.2">
      <c r="A1637" s="7"/>
      <c r="B1637" s="8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</row>
    <row r="1638" spans="1:28" x14ac:dyDescent="0.2">
      <c r="A1638" s="7"/>
      <c r="B1638" s="8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</row>
    <row r="1639" spans="1:28" x14ac:dyDescent="0.2">
      <c r="A1639" s="7"/>
      <c r="B1639" s="8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</row>
    <row r="1640" spans="1:28" x14ac:dyDescent="0.2">
      <c r="A1640" s="7"/>
      <c r="B1640" s="8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</row>
    <row r="1641" spans="1:28" x14ac:dyDescent="0.2">
      <c r="A1641" s="7"/>
      <c r="B1641" s="8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</row>
    <row r="1642" spans="1:28" x14ac:dyDescent="0.2">
      <c r="A1642" s="7"/>
      <c r="B1642" s="8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</row>
    <row r="1643" spans="1:28" x14ac:dyDescent="0.2">
      <c r="A1643" s="7"/>
      <c r="B1643" s="8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</row>
    <row r="1644" spans="1:28" x14ac:dyDescent="0.2">
      <c r="A1644" s="7"/>
      <c r="B1644" s="8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</row>
    <row r="1645" spans="1:28" x14ac:dyDescent="0.2">
      <c r="A1645" s="7"/>
      <c r="B1645" s="8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</row>
    <row r="1646" spans="1:28" x14ac:dyDescent="0.2">
      <c r="A1646" s="7"/>
      <c r="B1646" s="8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</row>
    <row r="1647" spans="1:28" x14ac:dyDescent="0.2">
      <c r="A1647" s="7"/>
      <c r="B1647" s="8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</row>
    <row r="1648" spans="1:28" x14ac:dyDescent="0.2">
      <c r="A1648" s="7"/>
      <c r="B1648" s="8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</row>
    <row r="1649" spans="1:28" x14ac:dyDescent="0.2">
      <c r="A1649" s="7"/>
      <c r="B1649" s="8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</row>
    <row r="1650" spans="1:28" x14ac:dyDescent="0.2">
      <c r="A1650" s="7"/>
      <c r="B1650" s="8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</row>
    <row r="1651" spans="1:28" x14ac:dyDescent="0.2">
      <c r="A1651" s="7"/>
      <c r="B1651" s="8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</row>
    <row r="1652" spans="1:28" x14ac:dyDescent="0.2">
      <c r="A1652" s="7"/>
      <c r="B1652" s="8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</row>
    <row r="1653" spans="1:28" x14ac:dyDescent="0.2">
      <c r="A1653" s="7"/>
      <c r="B1653" s="8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</row>
    <row r="1654" spans="1:28" x14ac:dyDescent="0.2">
      <c r="A1654" s="7"/>
      <c r="B1654" s="8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</row>
    <row r="1655" spans="1:28" x14ac:dyDescent="0.2">
      <c r="A1655" s="7"/>
      <c r="B1655" s="8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</row>
    <row r="1656" spans="1:28" x14ac:dyDescent="0.2">
      <c r="A1656" s="7"/>
      <c r="B1656" s="8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</row>
    <row r="1657" spans="1:28" x14ac:dyDescent="0.2">
      <c r="A1657" s="7"/>
      <c r="B1657" s="8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</row>
    <row r="1658" spans="1:28" x14ac:dyDescent="0.2">
      <c r="A1658" s="7"/>
      <c r="B1658" s="8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</row>
    <row r="1659" spans="1:28" x14ac:dyDescent="0.2">
      <c r="A1659" s="7"/>
      <c r="B1659" s="8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</row>
    <row r="1660" spans="1:28" x14ac:dyDescent="0.2">
      <c r="A1660" s="7"/>
      <c r="B1660" s="8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</row>
    <row r="1661" spans="1:28" x14ac:dyDescent="0.2">
      <c r="A1661" s="7"/>
      <c r="B1661" s="8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</row>
    <row r="1662" spans="1:28" x14ac:dyDescent="0.2">
      <c r="A1662" s="7"/>
      <c r="B1662" s="8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</row>
    <row r="1663" spans="1:28" x14ac:dyDescent="0.2">
      <c r="A1663" s="7"/>
      <c r="B1663" s="8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</row>
    <row r="1664" spans="1:28" x14ac:dyDescent="0.2">
      <c r="A1664" s="7"/>
      <c r="B1664" s="8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</row>
    <row r="1665" spans="1:28" x14ac:dyDescent="0.2">
      <c r="A1665" s="7"/>
      <c r="B1665" s="8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</row>
    <row r="1666" spans="1:28" x14ac:dyDescent="0.2">
      <c r="A1666" s="7"/>
      <c r="B1666" s="8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</row>
    <row r="1667" spans="1:28" x14ac:dyDescent="0.2">
      <c r="A1667" s="7"/>
      <c r="B1667" s="8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7"/>
    </row>
    <row r="1668" spans="1:28" x14ac:dyDescent="0.2">
      <c r="A1668" s="7"/>
      <c r="B1668" s="8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7"/>
    </row>
    <row r="1669" spans="1:28" x14ac:dyDescent="0.2">
      <c r="A1669" s="7"/>
      <c r="B1669" s="8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7"/>
    </row>
    <row r="1670" spans="1:28" x14ac:dyDescent="0.2">
      <c r="A1670" s="7"/>
      <c r="B1670" s="8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7"/>
    </row>
    <row r="1671" spans="1:28" x14ac:dyDescent="0.2">
      <c r="A1671" s="7"/>
      <c r="B1671" s="8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7"/>
    </row>
    <row r="1672" spans="1:28" x14ac:dyDescent="0.2">
      <c r="A1672" s="7"/>
      <c r="B1672" s="8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7"/>
    </row>
    <row r="1673" spans="1:28" x14ac:dyDescent="0.2">
      <c r="A1673" s="7"/>
      <c r="B1673" s="8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</row>
    <row r="1674" spans="1:28" x14ac:dyDescent="0.2">
      <c r="A1674" s="7"/>
      <c r="B1674" s="8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</row>
    <row r="1675" spans="1:28" x14ac:dyDescent="0.2">
      <c r="A1675" s="7"/>
      <c r="B1675" s="8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7"/>
    </row>
    <row r="1676" spans="1:28" x14ac:dyDescent="0.2">
      <c r="A1676" s="7"/>
      <c r="B1676" s="8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</row>
    <row r="1677" spans="1:28" x14ac:dyDescent="0.2">
      <c r="A1677" s="7"/>
      <c r="B1677" s="8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</row>
    <row r="1678" spans="1:28" x14ac:dyDescent="0.2">
      <c r="A1678" s="7"/>
      <c r="B1678" s="8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7"/>
    </row>
    <row r="1679" spans="1:28" x14ac:dyDescent="0.2">
      <c r="A1679" s="7"/>
      <c r="B1679" s="8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7"/>
    </row>
    <row r="1680" spans="1:28" x14ac:dyDescent="0.2">
      <c r="A1680" s="7"/>
      <c r="B1680" s="8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7"/>
    </row>
    <row r="1681" spans="1:28" x14ac:dyDescent="0.2">
      <c r="A1681" s="7"/>
      <c r="B1681" s="8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7"/>
    </row>
    <row r="1682" spans="1:28" x14ac:dyDescent="0.2">
      <c r="A1682" s="7"/>
      <c r="B1682" s="8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7"/>
    </row>
    <row r="1683" spans="1:28" x14ac:dyDescent="0.2">
      <c r="A1683" s="7"/>
      <c r="B1683" s="8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7"/>
    </row>
    <row r="1684" spans="1:28" x14ac:dyDescent="0.2">
      <c r="A1684" s="7"/>
      <c r="B1684" s="8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7"/>
    </row>
    <row r="1685" spans="1:28" x14ac:dyDescent="0.2">
      <c r="A1685" s="7"/>
      <c r="B1685" s="8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7"/>
    </row>
    <row r="1686" spans="1:28" x14ac:dyDescent="0.2">
      <c r="A1686" s="7"/>
      <c r="B1686" s="8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7"/>
    </row>
    <row r="1687" spans="1:28" x14ac:dyDescent="0.2">
      <c r="A1687" s="7"/>
      <c r="B1687" s="8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</row>
    <row r="1688" spans="1:28" x14ac:dyDescent="0.2">
      <c r="A1688" s="7"/>
      <c r="B1688" s="8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</row>
    <row r="1689" spans="1:28" x14ac:dyDescent="0.2">
      <c r="A1689" s="7"/>
      <c r="B1689" s="8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</row>
    <row r="1690" spans="1:28" x14ac:dyDescent="0.2">
      <c r="A1690" s="7"/>
      <c r="B1690" s="8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</row>
    <row r="1691" spans="1:28" x14ac:dyDescent="0.2">
      <c r="A1691" s="7"/>
      <c r="B1691" s="8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</row>
    <row r="1692" spans="1:28" x14ac:dyDescent="0.2">
      <c r="A1692" s="7"/>
      <c r="B1692" s="8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</row>
    <row r="1693" spans="1:28" x14ac:dyDescent="0.2">
      <c r="A1693" s="7"/>
      <c r="B1693" s="8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</row>
    <row r="1694" spans="1:28" x14ac:dyDescent="0.2">
      <c r="A1694" s="7"/>
      <c r="B1694" s="8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</row>
    <row r="1695" spans="1:28" x14ac:dyDescent="0.2">
      <c r="A1695" s="7"/>
      <c r="B1695" s="8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</row>
    <row r="1696" spans="1:28" x14ac:dyDescent="0.2">
      <c r="A1696" s="7"/>
      <c r="B1696" s="8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</row>
    <row r="1697" spans="1:28" x14ac:dyDescent="0.2">
      <c r="A1697" s="7"/>
      <c r="B1697" s="8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7"/>
    </row>
    <row r="1698" spans="1:28" x14ac:dyDescent="0.2">
      <c r="A1698" s="7"/>
      <c r="B1698" s="8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7"/>
    </row>
    <row r="1699" spans="1:28" x14ac:dyDescent="0.2">
      <c r="A1699" s="7"/>
      <c r="B1699" s="8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7"/>
    </row>
    <row r="1700" spans="1:28" x14ac:dyDescent="0.2">
      <c r="A1700" s="7"/>
      <c r="B1700" s="8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</row>
    <row r="1701" spans="1:28" x14ac:dyDescent="0.2">
      <c r="A1701" s="7"/>
      <c r="B1701" s="8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</row>
    <row r="1702" spans="1:28" x14ac:dyDescent="0.2">
      <c r="A1702" s="7"/>
      <c r="B1702" s="8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7"/>
    </row>
    <row r="1703" spans="1:28" x14ac:dyDescent="0.2">
      <c r="A1703" s="7"/>
      <c r="B1703" s="8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</row>
    <row r="1704" spans="1:28" x14ac:dyDescent="0.2">
      <c r="A1704" s="7"/>
      <c r="B1704" s="8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</row>
    <row r="1705" spans="1:28" x14ac:dyDescent="0.2">
      <c r="A1705" s="7"/>
      <c r="B1705" s="8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</row>
    <row r="1706" spans="1:28" x14ac:dyDescent="0.2">
      <c r="A1706" s="7"/>
      <c r="B1706" s="8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</row>
    <row r="1707" spans="1:28" x14ac:dyDescent="0.2">
      <c r="A1707" s="7"/>
      <c r="B1707" s="8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</row>
    <row r="1708" spans="1:28" x14ac:dyDescent="0.2">
      <c r="A1708" s="7"/>
      <c r="B1708" s="8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</row>
    <row r="1709" spans="1:28" x14ac:dyDescent="0.2">
      <c r="A1709" s="7"/>
      <c r="B1709" s="8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7"/>
    </row>
    <row r="1710" spans="1:28" x14ac:dyDescent="0.2">
      <c r="A1710" s="7"/>
      <c r="B1710" s="8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7"/>
    </row>
    <row r="1711" spans="1:28" x14ac:dyDescent="0.2">
      <c r="A1711" s="7"/>
      <c r="B1711" s="8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</row>
    <row r="1712" spans="1:28" x14ac:dyDescent="0.2">
      <c r="A1712" s="7"/>
      <c r="B1712" s="8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</row>
    <row r="1713" spans="1:28" x14ac:dyDescent="0.2">
      <c r="A1713" s="7"/>
      <c r="B1713" s="8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</row>
    <row r="1714" spans="1:28" x14ac:dyDescent="0.2">
      <c r="A1714" s="7"/>
      <c r="B1714" s="8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</row>
    <row r="1715" spans="1:28" x14ac:dyDescent="0.2">
      <c r="A1715" s="7"/>
      <c r="B1715" s="8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</row>
    <row r="1716" spans="1:28" x14ac:dyDescent="0.2">
      <c r="A1716" s="7"/>
      <c r="B1716" s="8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</row>
    <row r="1717" spans="1:28" x14ac:dyDescent="0.2">
      <c r="A1717" s="7"/>
      <c r="B1717" s="8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</row>
    <row r="1718" spans="1:28" x14ac:dyDescent="0.2">
      <c r="A1718" s="7"/>
      <c r="B1718" s="8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</row>
    <row r="1719" spans="1:28" x14ac:dyDescent="0.2">
      <c r="A1719" s="7"/>
      <c r="B1719" s="8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</row>
    <row r="1720" spans="1:28" x14ac:dyDescent="0.2">
      <c r="A1720" s="7"/>
      <c r="B1720" s="8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7"/>
    </row>
    <row r="1721" spans="1:28" x14ac:dyDescent="0.2">
      <c r="A1721" s="7"/>
      <c r="B1721" s="8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</row>
    <row r="1722" spans="1:28" x14ac:dyDescent="0.2">
      <c r="A1722" s="7"/>
      <c r="B1722" s="8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</row>
    <row r="1723" spans="1:28" x14ac:dyDescent="0.2">
      <c r="A1723" s="7"/>
      <c r="B1723" s="8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</row>
    <row r="1724" spans="1:28" x14ac:dyDescent="0.2">
      <c r="A1724" s="7"/>
      <c r="B1724" s="8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</row>
    <row r="1725" spans="1:28" x14ac:dyDescent="0.2">
      <c r="A1725" s="7"/>
      <c r="B1725" s="8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</row>
    <row r="1726" spans="1:28" x14ac:dyDescent="0.2">
      <c r="A1726" s="7"/>
      <c r="B1726" s="8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7"/>
    </row>
    <row r="1727" spans="1:28" x14ac:dyDescent="0.2">
      <c r="A1727" s="7"/>
      <c r="B1727" s="8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7"/>
    </row>
    <row r="1728" spans="1:28" x14ac:dyDescent="0.2">
      <c r="A1728" s="7"/>
      <c r="B1728" s="8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</row>
    <row r="1729" spans="1:28" x14ac:dyDescent="0.2">
      <c r="A1729" s="7"/>
      <c r="B1729" s="8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7"/>
    </row>
    <row r="1730" spans="1:28" x14ac:dyDescent="0.2">
      <c r="A1730" s="7"/>
      <c r="B1730" s="8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</row>
    <row r="1731" spans="1:28" x14ac:dyDescent="0.2">
      <c r="A1731" s="7"/>
      <c r="B1731" s="8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</row>
    <row r="1732" spans="1:28" x14ac:dyDescent="0.2">
      <c r="A1732" s="7"/>
      <c r="B1732" s="8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7"/>
    </row>
    <row r="1733" spans="1:28" x14ac:dyDescent="0.2">
      <c r="A1733" s="7"/>
      <c r="B1733" s="8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7"/>
    </row>
    <row r="1734" spans="1:28" x14ac:dyDescent="0.2">
      <c r="A1734" s="7"/>
      <c r="B1734" s="8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</row>
    <row r="1735" spans="1:28" x14ac:dyDescent="0.2">
      <c r="A1735" s="7"/>
      <c r="B1735" s="8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</row>
    <row r="1736" spans="1:28" x14ac:dyDescent="0.2">
      <c r="A1736" s="7"/>
      <c r="B1736" s="8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7"/>
    </row>
    <row r="1737" spans="1:28" x14ac:dyDescent="0.2">
      <c r="A1737" s="7"/>
      <c r="B1737" s="8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7"/>
    </row>
    <row r="1738" spans="1:28" x14ac:dyDescent="0.2">
      <c r="A1738" s="7"/>
      <c r="B1738" s="8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7"/>
    </row>
    <row r="1739" spans="1:28" x14ac:dyDescent="0.2">
      <c r="A1739" s="7"/>
      <c r="B1739" s="8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7"/>
    </row>
    <row r="1740" spans="1:28" x14ac:dyDescent="0.2">
      <c r="A1740" s="7"/>
      <c r="B1740" s="8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</row>
    <row r="1741" spans="1:28" x14ac:dyDescent="0.2">
      <c r="A1741" s="7"/>
      <c r="B1741" s="8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</row>
    <row r="1742" spans="1:28" x14ac:dyDescent="0.2">
      <c r="A1742" s="7"/>
      <c r="B1742" s="8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</row>
    <row r="1743" spans="1:28" x14ac:dyDescent="0.2">
      <c r="A1743" s="7"/>
      <c r="B1743" s="8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</row>
    <row r="1744" spans="1:28" x14ac:dyDescent="0.2">
      <c r="A1744" s="7"/>
      <c r="B1744" s="8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7"/>
    </row>
    <row r="1745" spans="1:28" x14ac:dyDescent="0.2">
      <c r="A1745" s="7"/>
      <c r="B1745" s="8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</row>
    <row r="1746" spans="1:28" x14ac:dyDescent="0.2">
      <c r="A1746" s="7"/>
      <c r="B1746" s="8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</row>
    <row r="1747" spans="1:28" x14ac:dyDescent="0.2">
      <c r="A1747" s="7"/>
      <c r="B1747" s="8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</row>
    <row r="1748" spans="1:28" x14ac:dyDescent="0.2">
      <c r="A1748" s="7"/>
      <c r="B1748" s="8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</row>
    <row r="1749" spans="1:28" x14ac:dyDescent="0.2">
      <c r="A1749" s="7"/>
      <c r="B1749" s="8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7"/>
    </row>
    <row r="1750" spans="1:28" x14ac:dyDescent="0.2">
      <c r="A1750" s="7"/>
      <c r="B1750" s="8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</row>
    <row r="1751" spans="1:28" x14ac:dyDescent="0.2">
      <c r="A1751" s="7"/>
      <c r="B1751" s="8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</row>
    <row r="1752" spans="1:28" x14ac:dyDescent="0.2">
      <c r="A1752" s="7"/>
      <c r="B1752" s="8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7"/>
    </row>
    <row r="1753" spans="1:28" x14ac:dyDescent="0.2">
      <c r="A1753" s="7"/>
      <c r="B1753" s="8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7"/>
    </row>
    <row r="1754" spans="1:28" x14ac:dyDescent="0.2">
      <c r="A1754" s="7"/>
      <c r="B1754" s="8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</row>
    <row r="1755" spans="1:28" x14ac:dyDescent="0.2">
      <c r="A1755" s="7"/>
      <c r="B1755" s="8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</row>
    <row r="1756" spans="1:28" x14ac:dyDescent="0.2">
      <c r="A1756" s="7"/>
      <c r="B1756" s="8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7"/>
    </row>
    <row r="1757" spans="1:28" x14ac:dyDescent="0.2">
      <c r="A1757" s="7"/>
      <c r="B1757" s="8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7"/>
    </row>
    <row r="1758" spans="1:28" x14ac:dyDescent="0.2">
      <c r="A1758" s="7"/>
      <c r="B1758" s="8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7"/>
    </row>
    <row r="1759" spans="1:28" x14ac:dyDescent="0.2">
      <c r="A1759" s="7"/>
      <c r="B1759" s="8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7"/>
    </row>
    <row r="1760" spans="1:28" x14ac:dyDescent="0.2">
      <c r="A1760" s="7"/>
      <c r="B1760" s="8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7"/>
    </row>
    <row r="1761" spans="1:28" x14ac:dyDescent="0.2">
      <c r="A1761" s="7"/>
      <c r="B1761" s="8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</row>
    <row r="1762" spans="1:28" x14ac:dyDescent="0.2">
      <c r="A1762" s="7"/>
      <c r="B1762" s="8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</row>
    <row r="1763" spans="1:28" x14ac:dyDescent="0.2">
      <c r="A1763" s="7"/>
      <c r="B1763" s="8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7"/>
    </row>
    <row r="1764" spans="1:28" x14ac:dyDescent="0.2">
      <c r="A1764" s="7"/>
      <c r="B1764" s="8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</row>
    <row r="1765" spans="1:28" x14ac:dyDescent="0.2">
      <c r="A1765" s="7"/>
      <c r="B1765" s="8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</row>
    <row r="1766" spans="1:28" x14ac:dyDescent="0.2">
      <c r="A1766" s="7"/>
      <c r="B1766" s="8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</row>
    <row r="1767" spans="1:28" x14ac:dyDescent="0.2">
      <c r="A1767" s="7"/>
      <c r="B1767" s="8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</row>
    <row r="1768" spans="1:28" x14ac:dyDescent="0.2">
      <c r="A1768" s="7"/>
      <c r="B1768" s="8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</row>
    <row r="1769" spans="1:28" x14ac:dyDescent="0.2">
      <c r="A1769" s="7"/>
      <c r="B1769" s="8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</row>
    <row r="1770" spans="1:28" x14ac:dyDescent="0.2">
      <c r="A1770" s="7"/>
      <c r="B1770" s="8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</row>
    <row r="1771" spans="1:28" x14ac:dyDescent="0.2">
      <c r="A1771" s="7"/>
      <c r="B1771" s="8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</row>
    <row r="1772" spans="1:28" x14ac:dyDescent="0.2">
      <c r="A1772" s="7"/>
      <c r="B1772" s="8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</row>
    <row r="1773" spans="1:28" x14ac:dyDescent="0.2">
      <c r="A1773" s="7"/>
      <c r="B1773" s="8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</row>
    <row r="1774" spans="1:28" x14ac:dyDescent="0.2">
      <c r="A1774" s="7"/>
      <c r="B1774" s="8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</row>
    <row r="1775" spans="1:28" x14ac:dyDescent="0.2">
      <c r="A1775" s="7"/>
      <c r="B1775" s="8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</row>
    <row r="1776" spans="1:28" x14ac:dyDescent="0.2">
      <c r="A1776" s="7"/>
      <c r="B1776" s="8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</row>
    <row r="1777" spans="1:28" x14ac:dyDescent="0.2">
      <c r="A1777" s="7"/>
      <c r="B1777" s="8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</row>
    <row r="1778" spans="1:28" x14ac:dyDescent="0.2">
      <c r="A1778" s="7"/>
      <c r="B1778" s="8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</row>
    <row r="1779" spans="1:28" x14ac:dyDescent="0.2">
      <c r="A1779" s="7"/>
      <c r="B1779" s="8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</row>
    <row r="1780" spans="1:28" x14ac:dyDescent="0.2">
      <c r="A1780" s="7"/>
      <c r="B1780" s="8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</row>
    <row r="1781" spans="1:28" x14ac:dyDescent="0.2">
      <c r="A1781" s="7"/>
      <c r="B1781" s="8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</row>
    <row r="1782" spans="1:28" x14ac:dyDescent="0.2">
      <c r="A1782" s="7"/>
      <c r="B1782" s="8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7"/>
    </row>
    <row r="1783" spans="1:28" x14ac:dyDescent="0.2">
      <c r="A1783" s="7"/>
      <c r="B1783" s="8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</row>
    <row r="1784" spans="1:28" x14ac:dyDescent="0.2">
      <c r="A1784" s="7"/>
      <c r="B1784" s="8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</row>
    <row r="1785" spans="1:28" x14ac:dyDescent="0.2">
      <c r="A1785" s="7"/>
      <c r="B1785" s="8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7"/>
    </row>
    <row r="1786" spans="1:28" x14ac:dyDescent="0.2">
      <c r="A1786" s="7"/>
      <c r="B1786" s="8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</row>
    <row r="1787" spans="1:28" x14ac:dyDescent="0.2">
      <c r="A1787" s="7"/>
      <c r="B1787" s="8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</row>
    <row r="1788" spans="1:28" x14ac:dyDescent="0.2">
      <c r="A1788" s="7"/>
      <c r="B1788" s="8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</row>
    <row r="1789" spans="1:28" x14ac:dyDescent="0.2">
      <c r="A1789" s="7"/>
      <c r="B1789" s="8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</row>
    <row r="1790" spans="1:28" x14ac:dyDescent="0.2">
      <c r="A1790" s="7"/>
      <c r="B1790" s="8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</row>
    <row r="1791" spans="1:28" x14ac:dyDescent="0.2">
      <c r="A1791" s="7"/>
      <c r="B1791" s="8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</row>
    <row r="1792" spans="1:28" x14ac:dyDescent="0.2">
      <c r="A1792" s="7"/>
      <c r="B1792" s="8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</row>
    <row r="1793" spans="1:28" x14ac:dyDescent="0.2">
      <c r="A1793" s="7"/>
      <c r="B1793" s="8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7"/>
    </row>
    <row r="1794" spans="1:28" x14ac:dyDescent="0.2">
      <c r="A1794" s="7"/>
      <c r="B1794" s="8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</row>
    <row r="1795" spans="1:28" x14ac:dyDescent="0.2">
      <c r="A1795" s="7"/>
      <c r="B1795" s="8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</row>
    <row r="1796" spans="1:28" x14ac:dyDescent="0.2">
      <c r="A1796" s="7"/>
      <c r="B1796" s="8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</row>
    <row r="1797" spans="1:28" x14ac:dyDescent="0.2">
      <c r="A1797" s="7"/>
      <c r="B1797" s="8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</row>
    <row r="1798" spans="1:28" x14ac:dyDescent="0.2">
      <c r="A1798" s="7"/>
      <c r="B1798" s="8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</row>
    <row r="1799" spans="1:28" x14ac:dyDescent="0.2">
      <c r="A1799" s="7"/>
      <c r="B1799" s="8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</row>
    <row r="1800" spans="1:28" x14ac:dyDescent="0.2">
      <c r="A1800" s="7"/>
      <c r="B1800" s="8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</row>
    <row r="1801" spans="1:28" x14ac:dyDescent="0.2">
      <c r="A1801" s="7"/>
      <c r="B1801" s="8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</row>
    <row r="1802" spans="1:28" x14ac:dyDescent="0.2">
      <c r="A1802" s="7"/>
      <c r="B1802" s="8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</row>
    <row r="1803" spans="1:28" x14ac:dyDescent="0.2">
      <c r="A1803" s="7"/>
      <c r="B1803" s="8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7"/>
    </row>
    <row r="1804" spans="1:28" x14ac:dyDescent="0.2">
      <c r="A1804" s="7"/>
      <c r="B1804" s="8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</row>
    <row r="1805" spans="1:28" x14ac:dyDescent="0.2">
      <c r="A1805" s="7"/>
      <c r="B1805" s="8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</row>
    <row r="1806" spans="1:28" x14ac:dyDescent="0.2">
      <c r="A1806" s="7"/>
      <c r="B1806" s="8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</row>
    <row r="1807" spans="1:28" x14ac:dyDescent="0.2">
      <c r="A1807" s="7"/>
      <c r="B1807" s="8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7"/>
    </row>
    <row r="1808" spans="1:28" x14ac:dyDescent="0.2">
      <c r="A1808" s="7"/>
      <c r="B1808" s="8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</row>
    <row r="1809" spans="1:28" x14ac:dyDescent="0.2">
      <c r="A1809" s="7"/>
      <c r="B1809" s="8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</row>
    <row r="1810" spans="1:28" x14ac:dyDescent="0.2">
      <c r="A1810" s="7"/>
      <c r="B1810" s="8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7"/>
    </row>
    <row r="1811" spans="1:28" x14ac:dyDescent="0.2">
      <c r="A1811" s="7"/>
      <c r="B1811" s="8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7"/>
    </row>
    <row r="1812" spans="1:28" x14ac:dyDescent="0.2">
      <c r="A1812" s="7"/>
      <c r="B1812" s="8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</row>
    <row r="1813" spans="1:28" x14ac:dyDescent="0.2">
      <c r="A1813" s="7"/>
      <c r="B1813" s="8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</row>
    <row r="1814" spans="1:28" x14ac:dyDescent="0.2">
      <c r="A1814" s="7"/>
      <c r="B1814" s="8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</row>
    <row r="1815" spans="1:28" x14ac:dyDescent="0.2">
      <c r="A1815" s="7"/>
      <c r="B1815" s="8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7"/>
    </row>
    <row r="1816" spans="1:28" x14ac:dyDescent="0.2">
      <c r="A1816" s="7"/>
      <c r="B1816" s="8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</row>
    <row r="1817" spans="1:28" x14ac:dyDescent="0.2">
      <c r="A1817" s="7"/>
      <c r="B1817" s="8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7"/>
    </row>
    <row r="1818" spans="1:28" x14ac:dyDescent="0.2">
      <c r="A1818" s="7"/>
      <c r="B1818" s="8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</row>
    <row r="1819" spans="1:28" x14ac:dyDescent="0.2">
      <c r="A1819" s="7"/>
      <c r="B1819" s="8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</row>
    <row r="1820" spans="1:28" x14ac:dyDescent="0.2">
      <c r="A1820" s="7"/>
      <c r="B1820" s="8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</row>
    <row r="1821" spans="1:28" x14ac:dyDescent="0.2">
      <c r="A1821" s="7"/>
      <c r="B1821" s="8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7"/>
    </row>
    <row r="1822" spans="1:28" x14ac:dyDescent="0.2">
      <c r="A1822" s="7"/>
      <c r="B1822" s="8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7"/>
    </row>
    <row r="1823" spans="1:28" x14ac:dyDescent="0.2">
      <c r="A1823" s="7"/>
      <c r="B1823" s="8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7"/>
    </row>
    <row r="1824" spans="1:28" x14ac:dyDescent="0.2">
      <c r="A1824" s="7"/>
      <c r="B1824" s="8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</row>
    <row r="1825" spans="1:28" x14ac:dyDescent="0.2">
      <c r="A1825" s="7"/>
      <c r="B1825" s="8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7"/>
    </row>
    <row r="1826" spans="1:28" x14ac:dyDescent="0.2">
      <c r="A1826" s="7"/>
      <c r="B1826" s="8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7"/>
    </row>
    <row r="1827" spans="1:28" x14ac:dyDescent="0.2">
      <c r="A1827" s="7"/>
      <c r="B1827" s="8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7"/>
    </row>
    <row r="1828" spans="1:28" x14ac:dyDescent="0.2">
      <c r="A1828" s="7"/>
      <c r="B1828" s="8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</row>
    <row r="1829" spans="1:28" x14ac:dyDescent="0.2">
      <c r="A1829" s="7"/>
      <c r="B1829" s="8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</row>
    <row r="1830" spans="1:28" x14ac:dyDescent="0.2">
      <c r="A1830" s="7"/>
      <c r="B1830" s="8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</row>
    <row r="1831" spans="1:28" x14ac:dyDescent="0.2">
      <c r="A1831" s="7"/>
      <c r="B1831" s="8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7"/>
    </row>
    <row r="1832" spans="1:28" x14ac:dyDescent="0.2">
      <c r="A1832" s="7"/>
      <c r="B1832" s="8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</row>
    <row r="1833" spans="1:28" x14ac:dyDescent="0.2">
      <c r="A1833" s="7"/>
      <c r="B1833" s="8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7"/>
    </row>
    <row r="1834" spans="1:28" x14ac:dyDescent="0.2">
      <c r="A1834" s="7"/>
      <c r="B1834" s="8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7"/>
    </row>
    <row r="1835" spans="1:28" x14ac:dyDescent="0.2">
      <c r="A1835" s="7"/>
      <c r="B1835" s="8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7"/>
    </row>
    <row r="1836" spans="1:28" x14ac:dyDescent="0.2">
      <c r="A1836" s="7"/>
      <c r="B1836" s="8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</row>
    <row r="1837" spans="1:28" x14ac:dyDescent="0.2">
      <c r="A1837" s="7"/>
      <c r="B1837" s="8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7"/>
    </row>
    <row r="1838" spans="1:28" x14ac:dyDescent="0.2">
      <c r="A1838" s="7"/>
      <c r="B1838" s="8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7"/>
    </row>
    <row r="1839" spans="1:28" x14ac:dyDescent="0.2">
      <c r="A1839" s="7"/>
      <c r="B1839" s="8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7"/>
    </row>
    <row r="1840" spans="1:28" x14ac:dyDescent="0.2">
      <c r="A1840" s="7"/>
      <c r="B1840" s="8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</row>
    <row r="1841" spans="1:28" x14ac:dyDescent="0.2">
      <c r="A1841" s="7"/>
      <c r="B1841" s="8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</row>
    <row r="1842" spans="1:28" x14ac:dyDescent="0.2">
      <c r="A1842" s="7"/>
      <c r="B1842" s="8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7"/>
    </row>
    <row r="1843" spans="1:28" x14ac:dyDescent="0.2">
      <c r="A1843" s="7"/>
      <c r="B1843" s="8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7"/>
    </row>
    <row r="1844" spans="1:28" x14ac:dyDescent="0.2">
      <c r="A1844" s="7"/>
      <c r="B1844" s="8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</row>
    <row r="1845" spans="1:28" x14ac:dyDescent="0.2">
      <c r="A1845" s="7"/>
      <c r="B1845" s="8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</row>
    <row r="1846" spans="1:28" x14ac:dyDescent="0.2">
      <c r="A1846" s="7"/>
      <c r="B1846" s="8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7"/>
    </row>
    <row r="1847" spans="1:28" x14ac:dyDescent="0.2">
      <c r="A1847" s="7"/>
      <c r="B1847" s="8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7"/>
    </row>
    <row r="1848" spans="1:28" x14ac:dyDescent="0.2">
      <c r="A1848" s="7"/>
      <c r="B1848" s="8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7"/>
    </row>
    <row r="1849" spans="1:28" x14ac:dyDescent="0.2">
      <c r="A1849" s="7"/>
      <c r="B1849" s="8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7"/>
    </row>
    <row r="1850" spans="1:28" x14ac:dyDescent="0.2">
      <c r="A1850" s="7"/>
      <c r="B1850" s="8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7"/>
    </row>
    <row r="1851" spans="1:28" x14ac:dyDescent="0.2">
      <c r="A1851" s="7"/>
      <c r="B1851" s="8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7"/>
    </row>
    <row r="1852" spans="1:28" x14ac:dyDescent="0.2">
      <c r="A1852" s="7"/>
      <c r="B1852" s="8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</row>
    <row r="1853" spans="1:28" x14ac:dyDescent="0.2">
      <c r="A1853" s="7"/>
      <c r="B1853" s="8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7"/>
    </row>
    <row r="1854" spans="1:28" x14ac:dyDescent="0.2">
      <c r="A1854" s="7"/>
      <c r="B1854" s="8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7"/>
    </row>
    <row r="1855" spans="1:28" x14ac:dyDescent="0.2">
      <c r="A1855" s="7"/>
      <c r="B1855" s="8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7"/>
    </row>
    <row r="1856" spans="1:28" x14ac:dyDescent="0.2">
      <c r="A1856" s="7"/>
      <c r="B1856" s="8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7"/>
    </row>
    <row r="1857" spans="1:28" x14ac:dyDescent="0.2">
      <c r="A1857" s="7"/>
      <c r="B1857" s="8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7"/>
    </row>
    <row r="1858" spans="1:28" x14ac:dyDescent="0.2">
      <c r="A1858" s="7"/>
      <c r="B1858" s="8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7"/>
    </row>
    <row r="1859" spans="1:28" x14ac:dyDescent="0.2">
      <c r="A1859" s="7"/>
      <c r="B1859" s="8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7"/>
    </row>
    <row r="1860" spans="1:28" x14ac:dyDescent="0.2">
      <c r="A1860" s="7"/>
      <c r="B1860" s="8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</row>
    <row r="1861" spans="1:28" x14ac:dyDescent="0.2">
      <c r="A1861" s="7"/>
      <c r="B1861" s="8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7"/>
    </row>
    <row r="1862" spans="1:28" x14ac:dyDescent="0.2">
      <c r="A1862" s="7"/>
      <c r="B1862" s="8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7"/>
    </row>
    <row r="1863" spans="1:28" x14ac:dyDescent="0.2">
      <c r="A1863" s="7"/>
      <c r="B1863" s="8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7"/>
    </row>
    <row r="1864" spans="1:28" x14ac:dyDescent="0.2">
      <c r="A1864" s="7"/>
      <c r="B1864" s="8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7"/>
    </row>
    <row r="1865" spans="1:28" x14ac:dyDescent="0.2">
      <c r="A1865" s="7"/>
      <c r="B1865" s="8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7"/>
    </row>
    <row r="1866" spans="1:28" x14ac:dyDescent="0.2">
      <c r="A1866" s="7"/>
      <c r="B1866" s="8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7"/>
    </row>
    <row r="1867" spans="1:28" x14ac:dyDescent="0.2">
      <c r="A1867" s="7"/>
      <c r="B1867" s="8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7"/>
    </row>
    <row r="1868" spans="1:28" x14ac:dyDescent="0.2">
      <c r="A1868" s="7"/>
      <c r="B1868" s="8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</row>
    <row r="1869" spans="1:28" x14ac:dyDescent="0.2">
      <c r="A1869" s="7"/>
      <c r="B1869" s="8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7"/>
    </row>
    <row r="1870" spans="1:28" x14ac:dyDescent="0.2">
      <c r="A1870" s="7"/>
      <c r="B1870" s="8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7"/>
    </row>
    <row r="1871" spans="1:28" x14ac:dyDescent="0.2">
      <c r="A1871" s="7"/>
      <c r="B1871" s="8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7"/>
    </row>
    <row r="1872" spans="1:28" x14ac:dyDescent="0.2">
      <c r="A1872" s="7"/>
      <c r="B1872" s="8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7"/>
    </row>
    <row r="1873" spans="1:28" x14ac:dyDescent="0.2">
      <c r="A1873" s="7"/>
      <c r="B1873" s="8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7"/>
    </row>
    <row r="1874" spans="1:28" x14ac:dyDescent="0.2">
      <c r="A1874" s="7"/>
      <c r="B1874" s="8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7"/>
    </row>
    <row r="1875" spans="1:28" x14ac:dyDescent="0.2">
      <c r="A1875" s="7"/>
      <c r="B1875" s="8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7"/>
    </row>
    <row r="1876" spans="1:28" x14ac:dyDescent="0.2">
      <c r="A1876" s="7"/>
      <c r="B1876" s="8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7"/>
    </row>
    <row r="1877" spans="1:28" x14ac:dyDescent="0.2">
      <c r="A1877" s="7"/>
      <c r="B1877" s="8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7"/>
    </row>
    <row r="1878" spans="1:28" x14ac:dyDescent="0.2">
      <c r="A1878" s="7"/>
      <c r="B1878" s="8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7"/>
    </row>
    <row r="1879" spans="1:28" x14ac:dyDescent="0.2">
      <c r="A1879" s="7"/>
      <c r="B1879" s="8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7"/>
    </row>
    <row r="1880" spans="1:28" x14ac:dyDescent="0.2">
      <c r="A1880" s="7"/>
      <c r="B1880" s="8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</row>
    <row r="1881" spans="1:28" x14ac:dyDescent="0.2">
      <c r="A1881" s="7"/>
      <c r="B1881" s="8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7"/>
    </row>
    <row r="1882" spans="1:28" x14ac:dyDescent="0.2">
      <c r="A1882" s="7"/>
      <c r="B1882" s="8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7"/>
    </row>
    <row r="1883" spans="1:28" x14ac:dyDescent="0.2">
      <c r="A1883" s="7"/>
      <c r="B1883" s="8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7"/>
    </row>
    <row r="1884" spans="1:28" x14ac:dyDescent="0.2">
      <c r="A1884" s="7"/>
      <c r="B1884" s="8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</row>
    <row r="1885" spans="1:28" x14ac:dyDescent="0.2">
      <c r="A1885" s="7"/>
      <c r="B1885" s="8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</row>
    <row r="1886" spans="1:28" x14ac:dyDescent="0.2">
      <c r="A1886" s="7"/>
      <c r="B1886" s="8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7"/>
    </row>
    <row r="1887" spans="1:28" x14ac:dyDescent="0.2">
      <c r="A1887" s="7"/>
      <c r="B1887" s="8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7"/>
    </row>
    <row r="1888" spans="1:28" x14ac:dyDescent="0.2">
      <c r="A1888" s="7"/>
      <c r="B1888" s="8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7"/>
    </row>
    <row r="1889" spans="1:28" x14ac:dyDescent="0.2">
      <c r="A1889" s="7"/>
      <c r="B1889" s="8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7"/>
    </row>
    <row r="1890" spans="1:28" x14ac:dyDescent="0.2">
      <c r="A1890" s="7"/>
      <c r="B1890" s="8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7"/>
    </row>
    <row r="1891" spans="1:28" x14ac:dyDescent="0.2">
      <c r="A1891" s="7"/>
      <c r="B1891" s="8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7"/>
    </row>
    <row r="1892" spans="1:28" x14ac:dyDescent="0.2">
      <c r="A1892" s="7"/>
      <c r="B1892" s="8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7"/>
    </row>
    <row r="1893" spans="1:28" x14ac:dyDescent="0.2">
      <c r="A1893" s="7"/>
      <c r="B1893" s="8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7"/>
    </row>
    <row r="1894" spans="1:28" x14ac:dyDescent="0.2">
      <c r="A1894" s="7"/>
      <c r="B1894" s="8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7"/>
    </row>
    <row r="1895" spans="1:28" x14ac:dyDescent="0.2">
      <c r="A1895" s="7"/>
      <c r="B1895" s="8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7"/>
    </row>
    <row r="1896" spans="1:28" x14ac:dyDescent="0.2">
      <c r="A1896" s="7"/>
      <c r="B1896" s="8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7"/>
    </row>
    <row r="1897" spans="1:28" x14ac:dyDescent="0.2">
      <c r="A1897" s="7"/>
      <c r="B1897" s="8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7"/>
    </row>
    <row r="1898" spans="1:28" x14ac:dyDescent="0.2">
      <c r="A1898" s="7"/>
      <c r="B1898" s="8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7"/>
    </row>
    <row r="1899" spans="1:28" x14ac:dyDescent="0.2">
      <c r="A1899" s="7"/>
      <c r="B1899" s="8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7"/>
    </row>
    <row r="1900" spans="1:28" x14ac:dyDescent="0.2">
      <c r="A1900" s="7"/>
      <c r="B1900" s="8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</row>
    <row r="1901" spans="1:28" x14ac:dyDescent="0.2">
      <c r="A1901" s="7"/>
      <c r="B1901" s="8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7"/>
    </row>
    <row r="1902" spans="1:28" x14ac:dyDescent="0.2">
      <c r="A1902" s="7"/>
      <c r="B1902" s="8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7"/>
    </row>
    <row r="1903" spans="1:28" x14ac:dyDescent="0.2">
      <c r="A1903" s="7"/>
      <c r="B1903" s="8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7"/>
    </row>
    <row r="1904" spans="1:28" x14ac:dyDescent="0.2">
      <c r="A1904" s="7"/>
      <c r="B1904" s="8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</row>
    <row r="1905" spans="1:28" x14ac:dyDescent="0.2">
      <c r="A1905" s="7"/>
      <c r="B1905" s="8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7"/>
    </row>
    <row r="1906" spans="1:28" x14ac:dyDescent="0.2">
      <c r="A1906" s="7"/>
      <c r="B1906" s="8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7"/>
    </row>
    <row r="1907" spans="1:28" x14ac:dyDescent="0.2">
      <c r="A1907" s="7"/>
      <c r="B1907" s="8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7"/>
    </row>
    <row r="1908" spans="1:28" x14ac:dyDescent="0.2">
      <c r="A1908" s="7"/>
      <c r="B1908" s="8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7"/>
    </row>
    <row r="1909" spans="1:28" x14ac:dyDescent="0.2">
      <c r="A1909" s="7"/>
      <c r="B1909" s="8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7"/>
    </row>
    <row r="1910" spans="1:28" x14ac:dyDescent="0.2">
      <c r="A1910" s="7"/>
      <c r="B1910" s="8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7"/>
    </row>
    <row r="1911" spans="1:28" x14ac:dyDescent="0.2">
      <c r="A1911" s="7"/>
      <c r="B1911" s="8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7"/>
    </row>
    <row r="1912" spans="1:28" x14ac:dyDescent="0.2">
      <c r="A1912" s="7"/>
      <c r="B1912" s="8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7"/>
    </row>
    <row r="1913" spans="1:28" x14ac:dyDescent="0.2">
      <c r="A1913" s="7"/>
      <c r="B1913" s="8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7"/>
    </row>
    <row r="1914" spans="1:28" x14ac:dyDescent="0.2">
      <c r="A1914" s="7"/>
      <c r="B1914" s="8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7"/>
    </row>
    <row r="1915" spans="1:28" x14ac:dyDescent="0.2">
      <c r="A1915" s="7"/>
      <c r="B1915" s="8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7"/>
    </row>
    <row r="1916" spans="1:28" x14ac:dyDescent="0.2">
      <c r="A1916" s="7"/>
      <c r="B1916" s="8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7"/>
    </row>
    <row r="1917" spans="1:28" x14ac:dyDescent="0.2">
      <c r="A1917" s="7"/>
      <c r="B1917" s="8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7"/>
    </row>
    <row r="1918" spans="1:28" x14ac:dyDescent="0.2">
      <c r="A1918" s="7"/>
      <c r="B1918" s="8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7"/>
    </row>
    <row r="1919" spans="1:28" x14ac:dyDescent="0.2">
      <c r="A1919" s="7"/>
      <c r="B1919" s="8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7"/>
    </row>
    <row r="1920" spans="1:28" x14ac:dyDescent="0.2">
      <c r="A1920" s="7"/>
      <c r="B1920" s="8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7"/>
    </row>
    <row r="1921" spans="1:28" x14ac:dyDescent="0.2">
      <c r="A1921" s="7"/>
      <c r="B1921" s="8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7"/>
    </row>
    <row r="1922" spans="1:28" x14ac:dyDescent="0.2">
      <c r="A1922" s="7"/>
      <c r="B1922" s="8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7"/>
    </row>
    <row r="1923" spans="1:28" x14ac:dyDescent="0.2">
      <c r="A1923" s="7"/>
      <c r="B1923" s="8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7"/>
    </row>
    <row r="1924" spans="1:28" x14ac:dyDescent="0.2">
      <c r="A1924" s="7"/>
      <c r="B1924" s="8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7"/>
    </row>
    <row r="1925" spans="1:28" x14ac:dyDescent="0.2">
      <c r="A1925" s="7"/>
      <c r="B1925" s="8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7"/>
    </row>
    <row r="1926" spans="1:28" x14ac:dyDescent="0.2">
      <c r="A1926" s="7"/>
      <c r="B1926" s="8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7"/>
    </row>
    <row r="1927" spans="1:28" x14ac:dyDescent="0.2">
      <c r="A1927" s="7"/>
      <c r="B1927" s="8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7"/>
    </row>
    <row r="1928" spans="1:28" x14ac:dyDescent="0.2">
      <c r="A1928" s="7"/>
      <c r="B1928" s="8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7"/>
    </row>
    <row r="1929" spans="1:28" x14ac:dyDescent="0.2">
      <c r="A1929" s="7"/>
      <c r="B1929" s="8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7"/>
    </row>
    <row r="1930" spans="1:28" x14ac:dyDescent="0.2">
      <c r="A1930" s="7"/>
      <c r="B1930" s="8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7"/>
    </row>
    <row r="1931" spans="1:28" x14ac:dyDescent="0.2">
      <c r="A1931" s="7"/>
      <c r="B1931" s="8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7"/>
    </row>
    <row r="1932" spans="1:28" x14ac:dyDescent="0.2">
      <c r="A1932" s="7"/>
      <c r="B1932" s="8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7"/>
    </row>
    <row r="1933" spans="1:28" x14ac:dyDescent="0.2">
      <c r="A1933" s="7"/>
      <c r="B1933" s="8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7"/>
    </row>
    <row r="1934" spans="1:28" x14ac:dyDescent="0.2">
      <c r="A1934" s="7"/>
      <c r="B1934" s="8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7"/>
    </row>
    <row r="1935" spans="1:28" x14ac:dyDescent="0.2">
      <c r="A1935" s="7"/>
      <c r="B1935" s="8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7"/>
    </row>
    <row r="1936" spans="1:28" x14ac:dyDescent="0.2">
      <c r="A1936" s="7"/>
      <c r="B1936" s="8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7"/>
    </row>
    <row r="1937" spans="1:28" x14ac:dyDescent="0.2">
      <c r="A1937" s="7"/>
      <c r="B1937" s="8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</row>
    <row r="1938" spans="1:28" x14ac:dyDescent="0.2">
      <c r="A1938" s="7"/>
      <c r="B1938" s="8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7"/>
    </row>
    <row r="1939" spans="1:28" x14ac:dyDescent="0.2">
      <c r="A1939" s="7"/>
      <c r="B1939" s="8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7"/>
    </row>
    <row r="1940" spans="1:28" x14ac:dyDescent="0.2">
      <c r="A1940" s="7"/>
      <c r="B1940" s="8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7"/>
    </row>
    <row r="1941" spans="1:28" x14ac:dyDescent="0.2">
      <c r="A1941" s="7"/>
      <c r="B1941" s="8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7"/>
    </row>
    <row r="1942" spans="1:28" x14ac:dyDescent="0.2">
      <c r="A1942" s="7"/>
      <c r="B1942" s="8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7"/>
    </row>
    <row r="1943" spans="1:28" x14ac:dyDescent="0.2">
      <c r="A1943" s="7"/>
      <c r="B1943" s="8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7"/>
    </row>
    <row r="1944" spans="1:28" x14ac:dyDescent="0.2">
      <c r="A1944" s="7"/>
      <c r="B1944" s="8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7"/>
    </row>
    <row r="1945" spans="1:28" x14ac:dyDescent="0.2">
      <c r="A1945" s="7"/>
      <c r="B1945" s="8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7"/>
    </row>
    <row r="1946" spans="1:28" x14ac:dyDescent="0.2">
      <c r="A1946" s="7"/>
      <c r="B1946" s="8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7"/>
    </row>
    <row r="1947" spans="1:28" x14ac:dyDescent="0.2">
      <c r="A1947" s="7"/>
      <c r="B1947" s="8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7"/>
    </row>
    <row r="1948" spans="1:28" x14ac:dyDescent="0.2">
      <c r="A1948" s="7"/>
      <c r="B1948" s="8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7"/>
    </row>
    <row r="1949" spans="1:28" x14ac:dyDescent="0.2">
      <c r="A1949" s="7"/>
      <c r="B1949" s="8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7"/>
    </row>
    <row r="1950" spans="1:28" x14ac:dyDescent="0.2">
      <c r="A1950" s="7"/>
      <c r="B1950" s="8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7"/>
    </row>
    <row r="1951" spans="1:28" x14ac:dyDescent="0.2">
      <c r="A1951" s="7"/>
      <c r="B1951" s="8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7"/>
    </row>
    <row r="1952" spans="1:28" x14ac:dyDescent="0.2">
      <c r="A1952" s="7"/>
      <c r="B1952" s="8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7"/>
    </row>
    <row r="1953" spans="1:28" x14ac:dyDescent="0.2">
      <c r="A1953" s="7"/>
      <c r="B1953" s="8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7"/>
    </row>
    <row r="1954" spans="1:28" x14ac:dyDescent="0.2">
      <c r="A1954" s="7"/>
      <c r="B1954" s="8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7"/>
    </row>
    <row r="1955" spans="1:28" x14ac:dyDescent="0.2">
      <c r="A1955" s="7"/>
      <c r="B1955" s="8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7"/>
    </row>
    <row r="1956" spans="1:28" x14ac:dyDescent="0.2">
      <c r="A1956" s="7"/>
      <c r="B1956" s="8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7"/>
    </row>
    <row r="1957" spans="1:28" x14ac:dyDescent="0.2">
      <c r="A1957" s="7"/>
      <c r="B1957" s="8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7"/>
    </row>
    <row r="1958" spans="1:28" x14ac:dyDescent="0.2">
      <c r="A1958" s="7"/>
      <c r="B1958" s="8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7"/>
    </row>
    <row r="1959" spans="1:28" x14ac:dyDescent="0.2">
      <c r="A1959" s="7"/>
      <c r="B1959" s="8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7"/>
    </row>
    <row r="1960" spans="1:28" x14ac:dyDescent="0.2">
      <c r="A1960" s="7"/>
      <c r="B1960" s="8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7"/>
    </row>
    <row r="1961" spans="1:28" x14ac:dyDescent="0.2">
      <c r="A1961" s="7"/>
      <c r="B1961" s="8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7"/>
    </row>
    <row r="1962" spans="1:28" x14ac:dyDescent="0.2">
      <c r="A1962" s="7"/>
      <c r="B1962" s="8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7"/>
    </row>
    <row r="1963" spans="1:28" x14ac:dyDescent="0.2">
      <c r="A1963" s="7"/>
      <c r="B1963" s="8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7"/>
    </row>
    <row r="1964" spans="1:28" x14ac:dyDescent="0.2">
      <c r="A1964" s="7"/>
      <c r="B1964" s="8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7"/>
    </row>
    <row r="1965" spans="1:28" x14ac:dyDescent="0.2">
      <c r="A1965" s="7"/>
      <c r="B1965" s="8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</row>
    <row r="1966" spans="1:28" x14ac:dyDescent="0.2">
      <c r="A1966" s="7"/>
      <c r="B1966" s="8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</row>
    <row r="1967" spans="1:28" x14ac:dyDescent="0.2">
      <c r="A1967" s="7"/>
      <c r="B1967" s="8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7"/>
    </row>
    <row r="1968" spans="1:28" x14ac:dyDescent="0.2">
      <c r="A1968" s="7"/>
      <c r="B1968" s="8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</row>
    <row r="1969" spans="1:28" x14ac:dyDescent="0.2">
      <c r="A1969" s="7"/>
      <c r="B1969" s="8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</row>
    <row r="1970" spans="1:28" x14ac:dyDescent="0.2">
      <c r="A1970" s="7"/>
      <c r="B1970" s="8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</row>
    <row r="1971" spans="1:28" x14ac:dyDescent="0.2">
      <c r="A1971" s="7"/>
      <c r="B1971" s="8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</row>
    <row r="1972" spans="1:28" x14ac:dyDescent="0.2">
      <c r="A1972" s="7"/>
      <c r="B1972" s="8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</row>
    <row r="1973" spans="1:28" x14ac:dyDescent="0.2">
      <c r="A1973" s="7"/>
      <c r="B1973" s="8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</row>
    <row r="1974" spans="1:28" x14ac:dyDescent="0.2">
      <c r="A1974" s="7"/>
      <c r="B1974" s="8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</row>
    <row r="1975" spans="1:28" x14ac:dyDescent="0.2">
      <c r="A1975" s="7"/>
      <c r="B1975" s="8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7"/>
    </row>
    <row r="1976" spans="1:28" x14ac:dyDescent="0.2">
      <c r="A1976" s="7"/>
      <c r="B1976" s="8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</row>
    <row r="1977" spans="1:28" x14ac:dyDescent="0.2">
      <c r="A1977" s="7"/>
      <c r="B1977" s="8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</row>
    <row r="1978" spans="1:28" x14ac:dyDescent="0.2">
      <c r="A1978" s="7"/>
      <c r="B1978" s="8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7"/>
    </row>
    <row r="1979" spans="1:28" x14ac:dyDescent="0.2">
      <c r="A1979" s="7"/>
      <c r="B1979" s="8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7"/>
    </row>
    <row r="1980" spans="1:28" x14ac:dyDescent="0.2">
      <c r="A1980" s="7"/>
      <c r="B1980" s="8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</row>
    <row r="1981" spans="1:28" x14ac:dyDescent="0.2">
      <c r="A1981" s="7"/>
      <c r="B1981" s="8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7"/>
    </row>
    <row r="1982" spans="1:28" x14ac:dyDescent="0.2">
      <c r="A1982" s="7"/>
      <c r="B1982" s="8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7"/>
    </row>
    <row r="1983" spans="1:28" x14ac:dyDescent="0.2">
      <c r="A1983" s="7"/>
      <c r="B1983" s="8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7"/>
    </row>
    <row r="1984" spans="1:28" x14ac:dyDescent="0.2">
      <c r="A1984" s="7"/>
      <c r="B1984" s="8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7"/>
    </row>
    <row r="1985" spans="1:28" x14ac:dyDescent="0.2">
      <c r="A1985" s="7"/>
      <c r="B1985" s="8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7"/>
    </row>
    <row r="1986" spans="1:28" x14ac:dyDescent="0.2">
      <c r="A1986" s="7"/>
      <c r="B1986" s="8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7"/>
    </row>
    <row r="1987" spans="1:28" x14ac:dyDescent="0.2">
      <c r="A1987" s="7"/>
      <c r="B1987" s="8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7"/>
    </row>
    <row r="1988" spans="1:28" x14ac:dyDescent="0.2">
      <c r="A1988" s="7"/>
      <c r="B1988" s="8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7"/>
    </row>
    <row r="1989" spans="1:28" x14ac:dyDescent="0.2">
      <c r="A1989" s="7"/>
      <c r="B1989" s="8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7"/>
    </row>
    <row r="1990" spans="1:28" x14ac:dyDescent="0.2">
      <c r="A1990" s="7"/>
      <c r="B1990" s="8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7"/>
    </row>
    <row r="1991" spans="1:28" x14ac:dyDescent="0.2">
      <c r="A1991" s="7"/>
      <c r="B1991" s="8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7"/>
    </row>
    <row r="1992" spans="1:28" x14ac:dyDescent="0.2">
      <c r="A1992" s="7"/>
      <c r="B1992" s="8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7"/>
    </row>
    <row r="1993" spans="1:28" x14ac:dyDescent="0.2">
      <c r="A1993" s="7"/>
      <c r="B1993" s="8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7"/>
    </row>
    <row r="1994" spans="1:28" x14ac:dyDescent="0.2">
      <c r="A1994" s="7"/>
      <c r="B1994" s="8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7"/>
    </row>
    <row r="1995" spans="1:28" x14ac:dyDescent="0.2">
      <c r="A1995" s="7"/>
      <c r="B1995" s="8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7"/>
    </row>
    <row r="1996" spans="1:28" x14ac:dyDescent="0.2">
      <c r="A1996" s="7"/>
      <c r="B1996" s="8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</row>
    <row r="1997" spans="1:28" x14ac:dyDescent="0.2">
      <c r="A1997" s="7"/>
      <c r="B1997" s="8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</row>
    <row r="1998" spans="1:28" x14ac:dyDescent="0.2">
      <c r="A1998" s="7"/>
      <c r="B1998" s="8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</row>
    <row r="1999" spans="1:28" x14ac:dyDescent="0.2">
      <c r="A1999" s="7"/>
      <c r="B1999" s="8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</row>
    <row r="2000" spans="1:28" x14ac:dyDescent="0.2">
      <c r="A2000" s="7"/>
      <c r="B2000" s="8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7"/>
    </row>
    <row r="2001" spans="1:28" x14ac:dyDescent="0.2">
      <c r="A2001" s="7"/>
      <c r="B2001" s="8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</row>
    <row r="2002" spans="1:28" x14ac:dyDescent="0.2">
      <c r="A2002" s="7"/>
      <c r="B2002" s="8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</row>
    <row r="2003" spans="1:28" x14ac:dyDescent="0.2">
      <c r="A2003" s="7"/>
      <c r="B2003" s="8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</row>
    <row r="2004" spans="1:28" x14ac:dyDescent="0.2">
      <c r="A2004" s="7"/>
      <c r="B2004" s="8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7"/>
    </row>
    <row r="2005" spans="1:28" x14ac:dyDescent="0.2">
      <c r="A2005" s="7"/>
      <c r="B2005" s="8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7"/>
    </row>
    <row r="2006" spans="1:28" x14ac:dyDescent="0.2">
      <c r="A2006" s="7"/>
      <c r="B2006" s="8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7"/>
    </row>
    <row r="2007" spans="1:28" x14ac:dyDescent="0.2">
      <c r="A2007" s="7"/>
      <c r="B2007" s="8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</row>
    <row r="2008" spans="1:28" x14ac:dyDescent="0.2">
      <c r="A2008" s="7"/>
      <c r="B2008" s="8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</row>
    <row r="2009" spans="1:28" x14ac:dyDescent="0.2">
      <c r="A2009" s="7"/>
      <c r="B2009" s="8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</row>
    <row r="2010" spans="1:28" x14ac:dyDescent="0.2">
      <c r="A2010" s="7"/>
      <c r="B2010" s="8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</row>
    <row r="2011" spans="1:28" x14ac:dyDescent="0.2">
      <c r="A2011" s="7"/>
      <c r="B2011" s="8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7"/>
    </row>
    <row r="2012" spans="1:28" x14ac:dyDescent="0.2">
      <c r="A2012" s="7"/>
      <c r="B2012" s="8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7"/>
    </row>
    <row r="2013" spans="1:28" x14ac:dyDescent="0.2">
      <c r="A2013" s="7"/>
      <c r="B2013" s="8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7"/>
    </row>
    <row r="2014" spans="1:28" x14ac:dyDescent="0.2">
      <c r="A2014" s="7"/>
      <c r="B2014" s="8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7"/>
    </row>
    <row r="2015" spans="1:28" x14ac:dyDescent="0.2">
      <c r="A2015" s="7"/>
      <c r="B2015" s="8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7"/>
    </row>
    <row r="2016" spans="1:28" x14ac:dyDescent="0.2">
      <c r="A2016" s="7"/>
      <c r="B2016" s="8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7"/>
    </row>
    <row r="2017" spans="1:28" x14ac:dyDescent="0.2">
      <c r="A2017" s="7"/>
      <c r="B2017" s="8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7"/>
    </row>
    <row r="2018" spans="1:28" x14ac:dyDescent="0.2">
      <c r="A2018" s="7"/>
      <c r="B2018" s="8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7"/>
    </row>
    <row r="2019" spans="1:28" x14ac:dyDescent="0.2">
      <c r="A2019" s="7"/>
      <c r="B2019" s="8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7"/>
    </row>
    <row r="2020" spans="1:28" x14ac:dyDescent="0.2">
      <c r="A2020" s="7"/>
      <c r="B2020" s="8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7"/>
    </row>
    <row r="2021" spans="1:28" x14ac:dyDescent="0.2">
      <c r="A2021" s="7"/>
      <c r="B2021" s="8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7"/>
    </row>
    <row r="2022" spans="1:28" x14ac:dyDescent="0.2">
      <c r="A2022" s="7"/>
      <c r="B2022" s="8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7"/>
    </row>
    <row r="2023" spans="1:28" x14ac:dyDescent="0.2">
      <c r="A2023" s="7"/>
      <c r="B2023" s="8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7"/>
    </row>
    <row r="2024" spans="1:28" x14ac:dyDescent="0.2">
      <c r="A2024" s="7"/>
      <c r="B2024" s="8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7"/>
    </row>
    <row r="2025" spans="1:28" x14ac:dyDescent="0.2">
      <c r="A2025" s="7"/>
      <c r="B2025" s="8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7"/>
    </row>
    <row r="2026" spans="1:28" x14ac:dyDescent="0.2">
      <c r="A2026" s="7"/>
      <c r="B2026" s="8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7"/>
    </row>
    <row r="2027" spans="1:28" x14ac:dyDescent="0.2">
      <c r="A2027" s="7"/>
      <c r="B2027" s="8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7"/>
    </row>
    <row r="2028" spans="1:28" x14ac:dyDescent="0.2">
      <c r="A2028" s="7"/>
      <c r="B2028" s="8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7"/>
    </row>
    <row r="2029" spans="1:28" x14ac:dyDescent="0.2">
      <c r="A2029" s="7"/>
      <c r="B2029" s="8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7"/>
    </row>
    <row r="2030" spans="1:28" x14ac:dyDescent="0.2">
      <c r="A2030" s="7"/>
      <c r="B2030" s="8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7"/>
    </row>
    <row r="2031" spans="1:28" x14ac:dyDescent="0.2">
      <c r="A2031" s="7"/>
      <c r="B2031" s="8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7"/>
    </row>
    <row r="2032" spans="1:28" x14ac:dyDescent="0.2">
      <c r="A2032" s="7"/>
      <c r="B2032" s="8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7"/>
    </row>
    <row r="2033" spans="1:28" x14ac:dyDescent="0.2">
      <c r="A2033" s="7"/>
      <c r="B2033" s="8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7"/>
    </row>
    <row r="2034" spans="1:28" x14ac:dyDescent="0.2">
      <c r="A2034" s="7"/>
      <c r="B2034" s="8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7"/>
    </row>
    <row r="2035" spans="1:28" x14ac:dyDescent="0.2">
      <c r="A2035" s="7"/>
      <c r="B2035" s="8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7"/>
    </row>
    <row r="2036" spans="1:28" x14ac:dyDescent="0.2">
      <c r="A2036" s="7"/>
      <c r="B2036" s="8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7"/>
    </row>
    <row r="2037" spans="1:28" x14ac:dyDescent="0.2">
      <c r="A2037" s="7"/>
      <c r="B2037" s="8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</row>
    <row r="2038" spans="1:28" x14ac:dyDescent="0.2">
      <c r="A2038" s="7"/>
      <c r="B2038" s="8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7"/>
    </row>
    <row r="2039" spans="1:28" x14ac:dyDescent="0.2">
      <c r="A2039" s="7"/>
      <c r="B2039" s="8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7"/>
    </row>
    <row r="2040" spans="1:28" x14ac:dyDescent="0.2">
      <c r="A2040" s="7"/>
      <c r="B2040" s="8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7"/>
    </row>
    <row r="2041" spans="1:28" x14ac:dyDescent="0.2">
      <c r="A2041" s="7"/>
      <c r="B2041" s="8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7"/>
    </row>
    <row r="2042" spans="1:28" x14ac:dyDescent="0.2">
      <c r="A2042" s="7"/>
      <c r="B2042" s="8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7"/>
    </row>
    <row r="2043" spans="1:28" x14ac:dyDescent="0.2">
      <c r="A2043" s="7"/>
      <c r="B2043" s="8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7"/>
    </row>
    <row r="2044" spans="1:28" x14ac:dyDescent="0.2">
      <c r="A2044" s="7"/>
      <c r="B2044" s="8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7"/>
    </row>
    <row r="2045" spans="1:28" x14ac:dyDescent="0.2">
      <c r="A2045" s="7"/>
      <c r="B2045" s="8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7"/>
    </row>
    <row r="2046" spans="1:28" x14ac:dyDescent="0.2">
      <c r="A2046" s="7"/>
      <c r="B2046" s="8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7"/>
    </row>
    <row r="2047" spans="1:28" x14ac:dyDescent="0.2">
      <c r="A2047" s="7"/>
      <c r="B2047" s="8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7"/>
    </row>
    <row r="2048" spans="1:28" x14ac:dyDescent="0.2">
      <c r="A2048" s="7"/>
      <c r="B2048" s="8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7"/>
    </row>
    <row r="2049" spans="1:28" x14ac:dyDescent="0.2">
      <c r="A2049" s="7"/>
      <c r="B2049" s="8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7"/>
    </row>
    <row r="2050" spans="1:28" x14ac:dyDescent="0.2">
      <c r="A2050" s="7"/>
      <c r="B2050" s="8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7"/>
    </row>
    <row r="2051" spans="1:28" x14ac:dyDescent="0.2">
      <c r="A2051" s="7"/>
      <c r="B2051" s="8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7"/>
    </row>
    <row r="2052" spans="1:28" x14ac:dyDescent="0.2">
      <c r="A2052" s="7"/>
      <c r="B2052" s="8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7"/>
    </row>
    <row r="2053" spans="1:28" x14ac:dyDescent="0.2">
      <c r="A2053" s="7"/>
      <c r="B2053" s="8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7"/>
    </row>
    <row r="2054" spans="1:28" x14ac:dyDescent="0.2">
      <c r="A2054" s="7"/>
      <c r="B2054" s="8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7"/>
    </row>
    <row r="2055" spans="1:28" x14ac:dyDescent="0.2">
      <c r="A2055" s="7"/>
      <c r="B2055" s="8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7"/>
      <c r="Y2055" s="7"/>
      <c r="Z2055" s="7"/>
      <c r="AA2055" s="7"/>
      <c r="AB2055" s="7"/>
    </row>
    <row r="2056" spans="1:28" x14ac:dyDescent="0.2">
      <c r="A2056" s="7"/>
      <c r="B2056" s="8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W2056" s="7"/>
      <c r="X2056" s="7"/>
      <c r="Y2056" s="7"/>
      <c r="Z2056" s="7"/>
      <c r="AA2056" s="7"/>
      <c r="AB2056" s="7"/>
    </row>
    <row r="2057" spans="1:28" x14ac:dyDescent="0.2">
      <c r="A2057" s="7"/>
      <c r="B2057" s="8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W2057" s="7"/>
      <c r="X2057" s="7"/>
      <c r="Y2057" s="7"/>
      <c r="Z2057" s="7"/>
      <c r="AA2057" s="7"/>
      <c r="AB2057" s="7"/>
    </row>
    <row r="2058" spans="1:28" x14ac:dyDescent="0.2">
      <c r="A2058" s="7"/>
      <c r="B2058" s="8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W2058" s="7"/>
      <c r="X2058" s="7"/>
      <c r="Y2058" s="7"/>
      <c r="Z2058" s="7"/>
      <c r="AA2058" s="7"/>
      <c r="AB2058" s="7"/>
    </row>
    <row r="2059" spans="1:28" x14ac:dyDescent="0.2">
      <c r="A2059" s="7"/>
      <c r="B2059" s="8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W2059" s="7"/>
      <c r="X2059" s="7"/>
      <c r="Y2059" s="7"/>
      <c r="Z2059" s="7"/>
      <c r="AA2059" s="7"/>
      <c r="AB2059" s="7"/>
    </row>
    <row r="2060" spans="1:28" x14ac:dyDescent="0.2">
      <c r="A2060" s="7"/>
      <c r="B2060" s="8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W2060" s="7"/>
      <c r="X2060" s="7"/>
      <c r="Y2060" s="7"/>
      <c r="Z2060" s="7"/>
      <c r="AA2060" s="7"/>
      <c r="AB2060" s="7"/>
    </row>
    <row r="2061" spans="1:28" x14ac:dyDescent="0.2">
      <c r="A2061" s="7"/>
      <c r="B2061" s="8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W2061" s="7"/>
      <c r="X2061" s="7"/>
      <c r="Y2061" s="7"/>
      <c r="Z2061" s="7"/>
      <c r="AA2061" s="7"/>
      <c r="AB2061" s="7"/>
    </row>
    <row r="2062" spans="1:28" x14ac:dyDescent="0.2">
      <c r="A2062" s="7"/>
      <c r="B2062" s="8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W2062" s="7"/>
      <c r="X2062" s="7"/>
      <c r="Y2062" s="7"/>
      <c r="Z2062" s="7"/>
      <c r="AA2062" s="7"/>
      <c r="AB2062" s="7"/>
    </row>
    <row r="2063" spans="1:28" x14ac:dyDescent="0.2">
      <c r="A2063" s="7"/>
      <c r="B2063" s="8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W2063" s="7"/>
      <c r="X2063" s="7"/>
      <c r="Y2063" s="7"/>
      <c r="Z2063" s="7"/>
      <c r="AA2063" s="7"/>
      <c r="AB2063" s="7"/>
    </row>
    <row r="2064" spans="1:28" x14ac:dyDescent="0.2">
      <c r="A2064" s="7"/>
      <c r="B2064" s="8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W2064" s="7"/>
      <c r="X2064" s="7"/>
      <c r="Y2064" s="7"/>
      <c r="Z2064" s="7"/>
      <c r="AA2064" s="7"/>
      <c r="AB2064" s="7"/>
    </row>
    <row r="2065" spans="1:28" x14ac:dyDescent="0.2">
      <c r="A2065" s="7"/>
      <c r="B2065" s="8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W2065" s="7"/>
      <c r="X2065" s="7"/>
      <c r="Y2065" s="7"/>
      <c r="Z2065" s="7"/>
      <c r="AA2065" s="7"/>
      <c r="AB2065" s="7"/>
    </row>
    <row r="2066" spans="1:28" x14ac:dyDescent="0.2">
      <c r="A2066" s="7"/>
      <c r="B2066" s="8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W2066" s="7"/>
      <c r="X2066" s="7"/>
      <c r="Y2066" s="7"/>
      <c r="Z2066" s="7"/>
      <c r="AA2066" s="7"/>
      <c r="AB2066" s="7"/>
    </row>
    <row r="2067" spans="1:28" x14ac:dyDescent="0.2">
      <c r="A2067" s="7"/>
      <c r="B2067" s="8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7"/>
    </row>
    <row r="2068" spans="1:28" x14ac:dyDescent="0.2">
      <c r="A2068" s="7"/>
      <c r="B2068" s="8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7"/>
    </row>
    <row r="2069" spans="1:28" x14ac:dyDescent="0.2">
      <c r="A2069" s="7"/>
      <c r="B2069" s="8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7"/>
    </row>
    <row r="2070" spans="1:28" x14ac:dyDescent="0.2">
      <c r="A2070" s="7"/>
      <c r="B2070" s="8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7"/>
      <c r="Y2070" s="7"/>
      <c r="Z2070" s="7"/>
      <c r="AA2070" s="7"/>
      <c r="AB2070" s="7"/>
    </row>
    <row r="2071" spans="1:28" x14ac:dyDescent="0.2">
      <c r="A2071" s="7"/>
      <c r="B2071" s="8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7"/>
      <c r="Y2071" s="7"/>
      <c r="Z2071" s="7"/>
      <c r="AA2071" s="7"/>
      <c r="AB2071" s="7"/>
    </row>
    <row r="2072" spans="1:28" x14ac:dyDescent="0.2">
      <c r="A2072" s="7"/>
      <c r="B2072" s="8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7"/>
    </row>
    <row r="2073" spans="1:28" x14ac:dyDescent="0.2">
      <c r="A2073" s="7"/>
      <c r="B2073" s="8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7"/>
    </row>
    <row r="2074" spans="1:28" x14ac:dyDescent="0.2">
      <c r="A2074" s="7"/>
      <c r="B2074" s="8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7"/>
    </row>
    <row r="2075" spans="1:28" x14ac:dyDescent="0.2">
      <c r="A2075" s="7"/>
      <c r="B2075" s="8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7"/>
      <c r="Y2075" s="7"/>
      <c r="Z2075" s="7"/>
      <c r="AA2075" s="7"/>
      <c r="AB2075" s="7"/>
    </row>
    <row r="2076" spans="1:28" x14ac:dyDescent="0.2">
      <c r="A2076" s="7"/>
      <c r="B2076" s="8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7"/>
    </row>
    <row r="2077" spans="1:28" x14ac:dyDescent="0.2">
      <c r="A2077" s="7"/>
      <c r="B2077" s="8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7"/>
    </row>
    <row r="2078" spans="1:28" x14ac:dyDescent="0.2">
      <c r="A2078" s="7"/>
      <c r="B2078" s="8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7"/>
    </row>
    <row r="2079" spans="1:28" x14ac:dyDescent="0.2">
      <c r="A2079" s="7"/>
      <c r="B2079" s="8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7"/>
    </row>
    <row r="2080" spans="1:28" x14ac:dyDescent="0.2">
      <c r="A2080" s="7"/>
      <c r="B2080" s="8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7"/>
    </row>
    <row r="2081" spans="1:28" x14ac:dyDescent="0.2">
      <c r="A2081" s="7"/>
      <c r="B2081" s="8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7"/>
    </row>
    <row r="2082" spans="1:28" x14ac:dyDescent="0.2">
      <c r="A2082" s="7"/>
      <c r="B2082" s="8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7"/>
    </row>
    <row r="2083" spans="1:28" x14ac:dyDescent="0.2">
      <c r="A2083" s="7"/>
      <c r="B2083" s="8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7"/>
    </row>
    <row r="2084" spans="1:28" x14ac:dyDescent="0.2">
      <c r="A2084" s="7"/>
      <c r="B2084" s="8"/>
      <c r="C2084" s="7"/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W2084" s="7"/>
      <c r="X2084" s="7"/>
      <c r="Y2084" s="7"/>
      <c r="Z2084" s="7"/>
      <c r="AA2084" s="7"/>
      <c r="AB2084" s="7"/>
    </row>
    <row r="2085" spans="1:28" x14ac:dyDescent="0.2">
      <c r="A2085" s="7"/>
      <c r="B2085" s="8"/>
      <c r="C2085" s="7"/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W2085" s="7"/>
      <c r="X2085" s="7"/>
      <c r="Y2085" s="7"/>
      <c r="Z2085" s="7"/>
      <c r="AA2085" s="7"/>
      <c r="AB2085" s="7"/>
    </row>
    <row r="2086" spans="1:28" x14ac:dyDescent="0.2">
      <c r="A2086" s="7"/>
      <c r="B2086" s="8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W2086" s="7"/>
      <c r="X2086" s="7"/>
      <c r="Y2086" s="7"/>
      <c r="Z2086" s="7"/>
      <c r="AA2086" s="7"/>
      <c r="AB2086" s="7"/>
    </row>
    <row r="2087" spans="1:28" x14ac:dyDescent="0.2">
      <c r="A2087" s="7"/>
      <c r="B2087" s="8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W2087" s="7"/>
      <c r="X2087" s="7"/>
      <c r="Y2087" s="7"/>
      <c r="Z2087" s="7"/>
      <c r="AA2087" s="7"/>
      <c r="AB2087" s="7"/>
    </row>
    <row r="2088" spans="1:28" x14ac:dyDescent="0.2">
      <c r="A2088" s="7"/>
      <c r="B2088" s="8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W2088" s="7"/>
      <c r="X2088" s="7"/>
      <c r="Y2088" s="7"/>
      <c r="Z2088" s="7"/>
      <c r="AA2088" s="7"/>
      <c r="AB2088" s="7"/>
    </row>
    <row r="2089" spans="1:28" x14ac:dyDescent="0.2">
      <c r="A2089" s="7"/>
      <c r="B2089" s="8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W2089" s="7"/>
      <c r="X2089" s="7"/>
      <c r="Y2089" s="7"/>
      <c r="Z2089" s="7"/>
      <c r="AA2089" s="7"/>
      <c r="AB2089" s="7"/>
    </row>
    <row r="2090" spans="1:28" x14ac:dyDescent="0.2">
      <c r="A2090" s="7"/>
      <c r="B2090" s="8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W2090" s="7"/>
      <c r="X2090" s="7"/>
      <c r="Y2090" s="7"/>
      <c r="Z2090" s="7"/>
      <c r="AA2090" s="7"/>
      <c r="AB2090" s="7"/>
    </row>
    <row r="2091" spans="1:28" x14ac:dyDescent="0.2">
      <c r="A2091" s="7"/>
      <c r="B2091" s="8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W2091" s="7"/>
      <c r="X2091" s="7"/>
      <c r="Y2091" s="7"/>
      <c r="Z2091" s="7"/>
      <c r="AA2091" s="7"/>
      <c r="AB2091" s="7"/>
    </row>
    <row r="2092" spans="1:28" x14ac:dyDescent="0.2">
      <c r="A2092" s="7"/>
      <c r="B2092" s="8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7"/>
    </row>
    <row r="2093" spans="1:28" x14ac:dyDescent="0.2">
      <c r="A2093" s="7"/>
      <c r="B2093" s="8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7"/>
    </row>
    <row r="2094" spans="1:28" x14ac:dyDescent="0.2">
      <c r="A2094" s="7"/>
      <c r="B2094" s="8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7"/>
    </row>
    <row r="2095" spans="1:28" x14ac:dyDescent="0.2">
      <c r="A2095" s="7"/>
      <c r="B2095" s="8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7"/>
    </row>
    <row r="2096" spans="1:28" x14ac:dyDescent="0.2">
      <c r="A2096" s="7"/>
      <c r="B2096" s="8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7"/>
    </row>
    <row r="2097" spans="1:28" x14ac:dyDescent="0.2">
      <c r="A2097" s="7"/>
      <c r="B2097" s="8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W2097" s="7"/>
      <c r="X2097" s="7"/>
      <c r="Y2097" s="7"/>
      <c r="Z2097" s="7"/>
      <c r="AA2097" s="7"/>
      <c r="AB2097" s="7"/>
    </row>
    <row r="2098" spans="1:28" x14ac:dyDescent="0.2">
      <c r="A2098" s="7"/>
      <c r="B2098" s="8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7"/>
    </row>
    <row r="2099" spans="1:28" x14ac:dyDescent="0.2">
      <c r="A2099" s="7"/>
      <c r="B2099" s="8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7"/>
    </row>
    <row r="2100" spans="1:28" x14ac:dyDescent="0.2">
      <c r="A2100" s="7"/>
      <c r="B2100" s="8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7"/>
    </row>
    <row r="2101" spans="1:28" x14ac:dyDescent="0.2">
      <c r="A2101" s="7"/>
      <c r="B2101" s="8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7"/>
    </row>
    <row r="2102" spans="1:28" x14ac:dyDescent="0.2">
      <c r="A2102" s="7"/>
      <c r="B2102" s="8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7"/>
    </row>
    <row r="2103" spans="1:28" x14ac:dyDescent="0.2">
      <c r="A2103" s="7"/>
      <c r="B2103" s="8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7"/>
    </row>
    <row r="2104" spans="1:28" x14ac:dyDescent="0.2">
      <c r="A2104" s="7"/>
      <c r="B2104" s="8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7"/>
    </row>
    <row r="2105" spans="1:28" x14ac:dyDescent="0.2">
      <c r="A2105" s="7"/>
      <c r="B2105" s="8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7"/>
    </row>
    <row r="2106" spans="1:28" x14ac:dyDescent="0.2">
      <c r="A2106" s="7"/>
      <c r="B2106" s="8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7"/>
    </row>
    <row r="2107" spans="1:28" x14ac:dyDescent="0.2">
      <c r="A2107" s="7"/>
      <c r="B2107" s="8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</row>
    <row r="2108" spans="1:28" x14ac:dyDescent="0.2">
      <c r="A2108" s="7"/>
      <c r="B2108" s="8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</row>
    <row r="2109" spans="1:28" x14ac:dyDescent="0.2">
      <c r="A2109" s="7"/>
      <c r="B2109" s="8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</row>
    <row r="2110" spans="1:28" x14ac:dyDescent="0.2">
      <c r="A2110" s="7"/>
      <c r="B2110" s="8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7"/>
    </row>
    <row r="2111" spans="1:28" x14ac:dyDescent="0.2">
      <c r="A2111" s="7"/>
      <c r="B2111" s="8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7"/>
    </row>
    <row r="2112" spans="1:28" x14ac:dyDescent="0.2">
      <c r="A2112" s="7"/>
      <c r="B2112" s="8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W2112" s="7"/>
      <c r="X2112" s="7"/>
      <c r="Y2112" s="7"/>
      <c r="Z2112" s="7"/>
      <c r="AA2112" s="7"/>
      <c r="AB2112" s="7"/>
    </row>
    <row r="2113" spans="1:28" x14ac:dyDescent="0.2">
      <c r="A2113" s="7"/>
      <c r="B2113" s="8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W2113" s="7"/>
      <c r="X2113" s="7"/>
      <c r="Y2113" s="7"/>
      <c r="Z2113" s="7"/>
      <c r="AA2113" s="7"/>
      <c r="AB2113" s="7"/>
    </row>
    <row r="2114" spans="1:28" x14ac:dyDescent="0.2">
      <c r="A2114" s="7"/>
      <c r="B2114" s="8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W2114" s="7"/>
      <c r="X2114" s="7"/>
      <c r="Y2114" s="7"/>
      <c r="Z2114" s="7"/>
      <c r="AA2114" s="7"/>
      <c r="AB2114" s="7"/>
    </row>
    <row r="2115" spans="1:28" x14ac:dyDescent="0.2">
      <c r="A2115" s="7"/>
      <c r="B2115" s="8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W2115" s="7"/>
      <c r="X2115" s="7"/>
      <c r="Y2115" s="7"/>
      <c r="Z2115" s="7"/>
      <c r="AA2115" s="7"/>
      <c r="AB2115" s="7"/>
    </row>
    <row r="2116" spans="1:28" x14ac:dyDescent="0.2">
      <c r="A2116" s="7"/>
      <c r="B2116" s="8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W2116" s="7"/>
      <c r="X2116" s="7"/>
      <c r="Y2116" s="7"/>
      <c r="Z2116" s="7"/>
      <c r="AA2116" s="7"/>
      <c r="AB2116" s="7"/>
    </row>
    <row r="2117" spans="1:28" x14ac:dyDescent="0.2">
      <c r="A2117" s="7"/>
      <c r="B2117" s="8"/>
      <c r="C2117" s="7"/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W2117" s="7"/>
      <c r="X2117" s="7"/>
      <c r="Y2117" s="7"/>
      <c r="Z2117" s="7"/>
      <c r="AA2117" s="7"/>
      <c r="AB2117" s="7"/>
    </row>
    <row r="2118" spans="1:28" x14ac:dyDescent="0.2">
      <c r="A2118" s="7"/>
      <c r="B2118" s="8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W2118" s="7"/>
      <c r="X2118" s="7"/>
      <c r="Y2118" s="7"/>
      <c r="Z2118" s="7"/>
      <c r="AA2118" s="7"/>
      <c r="AB2118" s="7"/>
    </row>
    <row r="2119" spans="1:28" x14ac:dyDescent="0.2">
      <c r="A2119" s="7"/>
      <c r="B2119" s="8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W2119" s="7"/>
      <c r="X2119" s="7"/>
      <c r="Y2119" s="7"/>
      <c r="Z2119" s="7"/>
      <c r="AA2119" s="7"/>
      <c r="AB2119" s="7"/>
    </row>
    <row r="2120" spans="1:28" x14ac:dyDescent="0.2">
      <c r="A2120" s="7"/>
      <c r="B2120" s="8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7"/>
    </row>
    <row r="2121" spans="1:28" x14ac:dyDescent="0.2">
      <c r="A2121" s="7"/>
      <c r="B2121" s="8"/>
      <c r="C2121" s="7"/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7"/>
    </row>
    <row r="2122" spans="1:28" x14ac:dyDescent="0.2">
      <c r="A2122" s="7"/>
      <c r="B2122" s="8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7"/>
    </row>
    <row r="2123" spans="1:28" x14ac:dyDescent="0.2">
      <c r="A2123" s="7"/>
      <c r="B2123" s="8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7"/>
    </row>
    <row r="2124" spans="1:28" x14ac:dyDescent="0.2">
      <c r="A2124" s="7"/>
      <c r="B2124" s="8"/>
      <c r="C2124" s="7"/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W2124" s="7"/>
      <c r="X2124" s="7"/>
      <c r="Y2124" s="7"/>
      <c r="Z2124" s="7"/>
      <c r="AA2124" s="7"/>
      <c r="AB2124" s="7"/>
    </row>
    <row r="2125" spans="1:28" x14ac:dyDescent="0.2">
      <c r="A2125" s="7"/>
      <c r="B2125" s="8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7"/>
    </row>
    <row r="2126" spans="1:28" x14ac:dyDescent="0.2">
      <c r="A2126" s="7"/>
      <c r="B2126" s="8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7"/>
    </row>
    <row r="2127" spans="1:28" x14ac:dyDescent="0.2">
      <c r="A2127" s="7"/>
      <c r="B2127" s="8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7"/>
    </row>
    <row r="2128" spans="1:28" x14ac:dyDescent="0.2">
      <c r="A2128" s="7"/>
      <c r="B2128" s="8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7"/>
    </row>
    <row r="2129" spans="1:28" x14ac:dyDescent="0.2">
      <c r="A2129" s="7"/>
      <c r="B2129" s="8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7"/>
    </row>
    <row r="2130" spans="1:28" x14ac:dyDescent="0.2">
      <c r="A2130" s="7"/>
      <c r="B2130" s="8"/>
      <c r="C2130" s="7"/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7"/>
    </row>
    <row r="2131" spans="1:28" x14ac:dyDescent="0.2">
      <c r="A2131" s="7"/>
      <c r="B2131" s="8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W2131" s="7"/>
      <c r="X2131" s="7"/>
      <c r="Y2131" s="7"/>
      <c r="Z2131" s="7"/>
      <c r="AA2131" s="7"/>
      <c r="AB2131" s="7"/>
    </row>
    <row r="2132" spans="1:28" x14ac:dyDescent="0.2">
      <c r="A2132" s="7"/>
      <c r="B2132" s="8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7"/>
    </row>
    <row r="2133" spans="1:28" x14ac:dyDescent="0.2">
      <c r="A2133" s="7"/>
      <c r="B2133" s="8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7"/>
    </row>
    <row r="2134" spans="1:28" x14ac:dyDescent="0.2">
      <c r="A2134" s="7"/>
      <c r="B2134" s="8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7"/>
    </row>
    <row r="2135" spans="1:28" x14ac:dyDescent="0.2">
      <c r="A2135" s="7"/>
      <c r="B2135" s="8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7"/>
    </row>
    <row r="2136" spans="1:28" x14ac:dyDescent="0.2">
      <c r="A2136" s="7"/>
      <c r="B2136" s="8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7"/>
    </row>
    <row r="2137" spans="1:28" x14ac:dyDescent="0.2">
      <c r="A2137" s="7"/>
      <c r="B2137" s="8"/>
      <c r="C2137" s="7"/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W2137" s="7"/>
      <c r="X2137" s="7"/>
      <c r="Y2137" s="7"/>
      <c r="Z2137" s="7"/>
      <c r="AA2137" s="7"/>
      <c r="AB2137" s="7"/>
    </row>
    <row r="2138" spans="1:28" x14ac:dyDescent="0.2">
      <c r="A2138" s="7"/>
      <c r="B2138" s="8"/>
      <c r="C2138" s="7"/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7"/>
    </row>
    <row r="2139" spans="1:28" x14ac:dyDescent="0.2">
      <c r="A2139" s="7"/>
      <c r="B2139" s="8"/>
      <c r="C2139" s="7"/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7"/>
    </row>
    <row r="2140" spans="1:28" x14ac:dyDescent="0.2">
      <c r="A2140" s="7"/>
      <c r="B2140" s="8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7"/>
    </row>
    <row r="2141" spans="1:28" x14ac:dyDescent="0.2">
      <c r="A2141" s="7"/>
      <c r="B2141" s="8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7"/>
    </row>
    <row r="2142" spans="1:28" x14ac:dyDescent="0.2">
      <c r="A2142" s="7"/>
      <c r="B2142" s="8"/>
      <c r="C2142" s="7"/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W2142" s="7"/>
      <c r="X2142" s="7"/>
      <c r="Y2142" s="7"/>
      <c r="Z2142" s="7"/>
      <c r="AA2142" s="7"/>
      <c r="AB2142" s="7"/>
    </row>
    <row r="2143" spans="1:28" x14ac:dyDescent="0.2">
      <c r="A2143" s="7"/>
      <c r="B2143" s="8"/>
      <c r="C2143" s="7"/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W2143" s="7"/>
      <c r="X2143" s="7"/>
      <c r="Y2143" s="7"/>
      <c r="Z2143" s="7"/>
      <c r="AA2143" s="7"/>
      <c r="AB2143" s="7"/>
    </row>
    <row r="2144" spans="1:28" x14ac:dyDescent="0.2">
      <c r="A2144" s="7"/>
      <c r="B2144" s="8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W2144" s="7"/>
      <c r="X2144" s="7"/>
      <c r="Y2144" s="7"/>
      <c r="Z2144" s="7"/>
      <c r="AA2144" s="7"/>
      <c r="AB2144" s="7"/>
    </row>
    <row r="2145" spans="1:28" x14ac:dyDescent="0.2">
      <c r="A2145" s="7"/>
      <c r="B2145" s="8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W2145" s="7"/>
      <c r="X2145" s="7"/>
      <c r="Y2145" s="7"/>
      <c r="Z2145" s="7"/>
      <c r="AA2145" s="7"/>
      <c r="AB2145" s="7"/>
    </row>
    <row r="2146" spans="1:28" x14ac:dyDescent="0.2">
      <c r="A2146" s="7"/>
      <c r="B2146" s="8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W2146" s="7"/>
      <c r="X2146" s="7"/>
      <c r="Y2146" s="7"/>
      <c r="Z2146" s="7"/>
      <c r="AA2146" s="7"/>
      <c r="AB2146" s="7"/>
    </row>
    <row r="2147" spans="1:28" x14ac:dyDescent="0.2">
      <c r="A2147" s="7"/>
      <c r="B2147" s="8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W2147" s="7"/>
      <c r="X2147" s="7"/>
      <c r="Y2147" s="7"/>
      <c r="Z2147" s="7"/>
      <c r="AA2147" s="7"/>
      <c r="AB2147" s="7"/>
    </row>
    <row r="2148" spans="1:28" x14ac:dyDescent="0.2">
      <c r="A2148" s="7"/>
      <c r="B2148" s="8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7"/>
    </row>
    <row r="2149" spans="1:28" x14ac:dyDescent="0.2">
      <c r="A2149" s="7"/>
      <c r="B2149" s="8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W2149" s="7"/>
      <c r="X2149" s="7"/>
      <c r="Y2149" s="7"/>
      <c r="Z2149" s="7"/>
      <c r="AA2149" s="7"/>
      <c r="AB2149" s="7"/>
    </row>
    <row r="2150" spans="1:28" x14ac:dyDescent="0.2">
      <c r="A2150" s="7"/>
      <c r="B2150" s="8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W2150" s="7"/>
      <c r="X2150" s="7"/>
      <c r="Y2150" s="7"/>
      <c r="Z2150" s="7"/>
      <c r="AA2150" s="7"/>
      <c r="AB2150" s="7"/>
    </row>
    <row r="2151" spans="1:28" x14ac:dyDescent="0.2">
      <c r="A2151" s="7"/>
      <c r="B2151" s="8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7"/>
    </row>
    <row r="2152" spans="1:28" x14ac:dyDescent="0.2">
      <c r="A2152" s="7"/>
      <c r="B2152" s="8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</row>
    <row r="2153" spans="1:28" x14ac:dyDescent="0.2">
      <c r="A2153" s="7"/>
      <c r="B2153" s="8"/>
      <c r="C2153" s="7"/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7"/>
    </row>
    <row r="2154" spans="1:28" x14ac:dyDescent="0.2">
      <c r="A2154" s="7"/>
      <c r="B2154" s="8"/>
      <c r="C2154" s="7"/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7"/>
    </row>
    <row r="2155" spans="1:28" x14ac:dyDescent="0.2">
      <c r="A2155" s="7"/>
      <c r="B2155" s="8"/>
      <c r="C2155" s="7"/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7"/>
    </row>
    <row r="2156" spans="1:28" x14ac:dyDescent="0.2">
      <c r="A2156" s="7"/>
      <c r="B2156" s="8"/>
      <c r="C2156" s="7"/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W2156" s="7"/>
      <c r="X2156" s="7"/>
      <c r="Y2156" s="7"/>
      <c r="Z2156" s="7"/>
      <c r="AA2156" s="7"/>
      <c r="AB2156" s="7"/>
    </row>
    <row r="2157" spans="1:28" x14ac:dyDescent="0.2">
      <c r="A2157" s="7"/>
      <c r="B2157" s="8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7"/>
    </row>
    <row r="2158" spans="1:28" x14ac:dyDescent="0.2">
      <c r="A2158" s="7"/>
      <c r="B2158" s="8"/>
      <c r="C2158" s="7"/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7"/>
    </row>
    <row r="2159" spans="1:28" x14ac:dyDescent="0.2">
      <c r="A2159" s="7"/>
      <c r="B2159" s="8"/>
      <c r="C2159" s="7"/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7"/>
    </row>
    <row r="2160" spans="1:28" x14ac:dyDescent="0.2">
      <c r="A2160" s="7"/>
      <c r="B2160" s="8"/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7"/>
    </row>
    <row r="2161" spans="1:28" x14ac:dyDescent="0.2">
      <c r="A2161" s="7"/>
      <c r="B2161" s="8"/>
      <c r="C2161" s="7"/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7"/>
    </row>
    <row r="2162" spans="1:28" x14ac:dyDescent="0.2">
      <c r="A2162" s="7"/>
      <c r="B2162" s="8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7"/>
    </row>
    <row r="2163" spans="1:28" x14ac:dyDescent="0.2">
      <c r="A2163" s="7"/>
      <c r="B2163" s="8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7"/>
    </row>
    <row r="2164" spans="1:28" x14ac:dyDescent="0.2">
      <c r="A2164" s="7"/>
      <c r="B2164" s="8"/>
      <c r="C2164" s="7"/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7"/>
    </row>
    <row r="2165" spans="1:28" x14ac:dyDescent="0.2">
      <c r="A2165" s="7"/>
      <c r="B2165" s="8"/>
      <c r="C2165" s="7"/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7"/>
    </row>
    <row r="2166" spans="1:28" x14ac:dyDescent="0.2">
      <c r="A2166" s="7"/>
      <c r="B2166" s="8"/>
      <c r="C2166" s="7"/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7"/>
    </row>
    <row r="2167" spans="1:28" x14ac:dyDescent="0.2">
      <c r="A2167" s="7"/>
      <c r="B2167" s="8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7"/>
    </row>
    <row r="2168" spans="1:28" x14ac:dyDescent="0.2">
      <c r="A2168" s="7"/>
      <c r="B2168" s="8"/>
      <c r="C2168" s="7"/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7"/>
    </row>
    <row r="2169" spans="1:28" x14ac:dyDescent="0.2">
      <c r="A2169" s="7"/>
      <c r="B2169" s="8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7"/>
    </row>
    <row r="2170" spans="1:28" x14ac:dyDescent="0.2">
      <c r="A2170" s="7"/>
      <c r="B2170" s="8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7"/>
    </row>
    <row r="2171" spans="1:28" x14ac:dyDescent="0.2">
      <c r="A2171" s="7"/>
      <c r="B2171" s="8"/>
      <c r="C2171" s="7"/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7"/>
    </row>
    <row r="2172" spans="1:28" x14ac:dyDescent="0.2">
      <c r="A2172" s="7"/>
      <c r="B2172" s="8"/>
      <c r="C2172" s="7"/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W2172" s="7"/>
      <c r="X2172" s="7"/>
      <c r="Y2172" s="7"/>
      <c r="Z2172" s="7"/>
      <c r="AA2172" s="7"/>
      <c r="AB2172" s="7"/>
    </row>
    <row r="2173" spans="1:28" x14ac:dyDescent="0.2">
      <c r="A2173" s="7"/>
      <c r="B2173" s="8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W2173" s="7"/>
      <c r="X2173" s="7"/>
      <c r="Y2173" s="7"/>
      <c r="Z2173" s="7"/>
      <c r="AA2173" s="7"/>
      <c r="AB2173" s="7"/>
    </row>
    <row r="2174" spans="1:28" x14ac:dyDescent="0.2">
      <c r="A2174" s="7"/>
      <c r="B2174" s="8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7"/>
    </row>
    <row r="2175" spans="1:28" x14ac:dyDescent="0.2">
      <c r="A2175" s="7"/>
      <c r="B2175" s="8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7"/>
    </row>
    <row r="2176" spans="1:28" x14ac:dyDescent="0.2">
      <c r="A2176" s="7"/>
      <c r="B2176" s="8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7"/>
    </row>
    <row r="2177" spans="1:28" x14ac:dyDescent="0.2">
      <c r="A2177" s="7"/>
      <c r="B2177" s="8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W2177" s="7"/>
      <c r="X2177" s="7"/>
      <c r="Y2177" s="7"/>
      <c r="Z2177" s="7"/>
      <c r="AA2177" s="7"/>
      <c r="AB2177" s="7"/>
    </row>
    <row r="2178" spans="1:28" x14ac:dyDescent="0.2">
      <c r="A2178" s="7"/>
      <c r="B2178" s="8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7"/>
    </row>
    <row r="2179" spans="1:28" x14ac:dyDescent="0.2">
      <c r="A2179" s="7"/>
      <c r="B2179" s="8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7"/>
    </row>
    <row r="2180" spans="1:28" x14ac:dyDescent="0.2">
      <c r="A2180" s="7"/>
      <c r="B2180" s="8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W2180" s="7"/>
      <c r="X2180" s="7"/>
      <c r="Y2180" s="7"/>
      <c r="Z2180" s="7"/>
      <c r="AA2180" s="7"/>
      <c r="AB2180" s="7"/>
    </row>
    <row r="2181" spans="1:28" x14ac:dyDescent="0.2">
      <c r="A2181" s="7"/>
      <c r="B2181" s="8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7"/>
    </row>
    <row r="2182" spans="1:28" x14ac:dyDescent="0.2">
      <c r="A2182" s="7"/>
      <c r="B2182" s="8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</row>
    <row r="2183" spans="1:28" x14ac:dyDescent="0.2">
      <c r="A2183" s="7"/>
      <c r="B2183" s="8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</row>
    <row r="2184" spans="1:28" x14ac:dyDescent="0.2">
      <c r="A2184" s="7"/>
      <c r="B2184" s="8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</row>
    <row r="2185" spans="1:28" x14ac:dyDescent="0.2">
      <c r="A2185" s="7"/>
      <c r="B2185" s="8"/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7"/>
    </row>
    <row r="2186" spans="1:28" x14ac:dyDescent="0.2">
      <c r="A2186" s="7"/>
      <c r="B2186" s="8"/>
      <c r="C2186" s="7"/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7"/>
    </row>
    <row r="2187" spans="1:28" x14ac:dyDescent="0.2">
      <c r="A2187" s="7"/>
      <c r="B2187" s="8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</row>
    <row r="2188" spans="1:28" x14ac:dyDescent="0.2">
      <c r="A2188" s="7"/>
      <c r="B2188" s="8"/>
      <c r="C2188" s="7"/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7"/>
    </row>
    <row r="2189" spans="1:28" x14ac:dyDescent="0.2">
      <c r="A2189" s="7"/>
      <c r="B2189" s="8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7"/>
    </row>
    <row r="2190" spans="1:28" x14ac:dyDescent="0.2">
      <c r="A2190" s="7"/>
      <c r="B2190" s="8"/>
      <c r="C2190" s="7"/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W2190" s="7"/>
      <c r="X2190" s="7"/>
      <c r="Y2190" s="7"/>
      <c r="Z2190" s="7"/>
      <c r="AA2190" s="7"/>
      <c r="AB2190" s="7"/>
    </row>
    <row r="2191" spans="1:28" x14ac:dyDescent="0.2">
      <c r="A2191" s="7"/>
      <c r="B2191" s="8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7"/>
    </row>
    <row r="2192" spans="1:28" x14ac:dyDescent="0.2">
      <c r="A2192" s="7"/>
      <c r="B2192" s="8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7"/>
    </row>
    <row r="2193" spans="1:28" x14ac:dyDescent="0.2">
      <c r="A2193" s="7"/>
      <c r="B2193" s="8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</row>
    <row r="2194" spans="1:28" x14ac:dyDescent="0.2">
      <c r="A2194" s="7"/>
      <c r="B2194" s="8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</row>
    <row r="2195" spans="1:28" x14ac:dyDescent="0.2">
      <c r="A2195" s="7"/>
      <c r="B2195" s="8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7"/>
    </row>
    <row r="2196" spans="1:28" x14ac:dyDescent="0.2">
      <c r="A2196" s="7"/>
      <c r="B2196" s="8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</row>
    <row r="2197" spans="1:28" x14ac:dyDescent="0.2">
      <c r="A2197" s="7"/>
      <c r="B2197" s="8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</row>
    <row r="2198" spans="1:28" x14ac:dyDescent="0.2">
      <c r="A2198" s="7"/>
      <c r="B2198" s="8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7"/>
    </row>
    <row r="2199" spans="1:28" x14ac:dyDescent="0.2">
      <c r="A2199" s="7"/>
      <c r="B2199" s="8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</row>
    <row r="2200" spans="1:28" x14ac:dyDescent="0.2">
      <c r="A2200" s="7"/>
      <c r="B2200" s="8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7"/>
    </row>
    <row r="2201" spans="1:28" x14ac:dyDescent="0.2">
      <c r="A2201" s="7"/>
      <c r="B2201" s="8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W2201" s="7"/>
      <c r="X2201" s="7"/>
      <c r="Y2201" s="7"/>
      <c r="Z2201" s="7"/>
      <c r="AA2201" s="7"/>
      <c r="AB2201" s="7"/>
    </row>
    <row r="2202" spans="1:28" x14ac:dyDescent="0.2">
      <c r="A2202" s="7"/>
      <c r="B2202" s="8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W2202" s="7"/>
      <c r="X2202" s="7"/>
      <c r="Y2202" s="7"/>
      <c r="Z2202" s="7"/>
      <c r="AA2202" s="7"/>
      <c r="AB2202" s="7"/>
    </row>
    <row r="2203" spans="1:28" x14ac:dyDescent="0.2">
      <c r="A2203" s="7"/>
      <c r="B2203" s="8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7"/>
    </row>
    <row r="2204" spans="1:28" x14ac:dyDescent="0.2">
      <c r="A2204" s="7"/>
      <c r="B2204" s="8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7"/>
    </row>
    <row r="2205" spans="1:28" x14ac:dyDescent="0.2">
      <c r="A2205" s="7"/>
      <c r="B2205" s="8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7"/>
    </row>
    <row r="2206" spans="1:28" x14ac:dyDescent="0.2">
      <c r="A2206" s="7"/>
      <c r="B2206" s="8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</row>
    <row r="2207" spans="1:28" x14ac:dyDescent="0.2">
      <c r="A2207" s="7"/>
      <c r="B2207" s="8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</row>
    <row r="2208" spans="1:28" x14ac:dyDescent="0.2">
      <c r="A2208" s="7"/>
      <c r="B2208" s="8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7"/>
    </row>
    <row r="2209" spans="1:28" x14ac:dyDescent="0.2">
      <c r="A2209" s="7"/>
      <c r="B2209" s="8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7"/>
    </row>
    <row r="2210" spans="1:28" x14ac:dyDescent="0.2">
      <c r="A2210" s="7"/>
      <c r="B2210" s="8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7"/>
    </row>
    <row r="2211" spans="1:28" x14ac:dyDescent="0.2">
      <c r="A2211" s="7"/>
      <c r="B2211" s="8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7"/>
    </row>
    <row r="2212" spans="1:28" x14ac:dyDescent="0.2">
      <c r="A2212" s="7"/>
      <c r="B2212" s="8"/>
      <c r="C2212" s="7"/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7"/>
    </row>
    <row r="2213" spans="1:28" x14ac:dyDescent="0.2">
      <c r="A2213" s="7"/>
      <c r="B2213" s="8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W2213" s="7"/>
      <c r="X2213" s="7"/>
      <c r="Y2213" s="7"/>
      <c r="Z2213" s="7"/>
      <c r="AA2213" s="7"/>
      <c r="AB2213" s="7"/>
    </row>
    <row r="2214" spans="1:28" x14ac:dyDescent="0.2">
      <c r="A2214" s="7"/>
      <c r="B2214" s="8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  <c r="T2214" s="7"/>
      <c r="U2214" s="7"/>
      <c r="V2214" s="7"/>
      <c r="W2214" s="7"/>
      <c r="X2214" s="7"/>
      <c r="Y2214" s="7"/>
      <c r="Z2214" s="7"/>
      <c r="AA2214" s="7"/>
      <c r="AB2214" s="7"/>
    </row>
    <row r="2215" spans="1:28" x14ac:dyDescent="0.2">
      <c r="A2215" s="7"/>
      <c r="B2215" s="8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  <c r="T2215" s="7"/>
      <c r="U2215" s="7"/>
      <c r="V2215" s="7"/>
      <c r="W2215" s="7"/>
      <c r="X2215" s="7"/>
      <c r="Y2215" s="7"/>
      <c r="Z2215" s="7"/>
      <c r="AA2215" s="7"/>
      <c r="AB2215" s="7"/>
    </row>
    <row r="2216" spans="1:28" x14ac:dyDescent="0.2">
      <c r="A2216" s="7"/>
      <c r="B2216" s="8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  <c r="T2216" s="7"/>
      <c r="U2216" s="7"/>
      <c r="V2216" s="7"/>
      <c r="W2216" s="7"/>
      <c r="X2216" s="7"/>
      <c r="Y2216" s="7"/>
      <c r="Z2216" s="7"/>
      <c r="AA2216" s="7"/>
      <c r="AB2216" s="7"/>
    </row>
    <row r="2217" spans="1:28" x14ac:dyDescent="0.2">
      <c r="A2217" s="7"/>
      <c r="B2217" s="8"/>
      <c r="C2217" s="7"/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  <c r="T2217" s="7"/>
      <c r="U2217" s="7"/>
      <c r="V2217" s="7"/>
      <c r="W2217" s="7"/>
      <c r="X2217" s="7"/>
      <c r="Y2217" s="7"/>
      <c r="Z2217" s="7"/>
      <c r="AA2217" s="7"/>
      <c r="AB2217" s="7"/>
    </row>
    <row r="2218" spans="1:28" x14ac:dyDescent="0.2">
      <c r="A2218" s="7"/>
      <c r="B2218" s="8"/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  <c r="T2218" s="7"/>
      <c r="U2218" s="7"/>
      <c r="V2218" s="7"/>
      <c r="W2218" s="7"/>
      <c r="X2218" s="7"/>
      <c r="Y2218" s="7"/>
      <c r="Z2218" s="7"/>
      <c r="AA2218" s="7"/>
      <c r="AB2218" s="7"/>
    </row>
    <row r="2219" spans="1:28" x14ac:dyDescent="0.2">
      <c r="A2219" s="7"/>
      <c r="B2219" s="8"/>
      <c r="C2219" s="7"/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  <c r="T2219" s="7"/>
      <c r="U2219" s="7"/>
      <c r="V2219" s="7"/>
      <c r="W2219" s="7"/>
      <c r="X2219" s="7"/>
      <c r="Y2219" s="7"/>
      <c r="Z2219" s="7"/>
      <c r="AA2219" s="7"/>
      <c r="AB2219" s="7"/>
    </row>
    <row r="2220" spans="1:28" x14ac:dyDescent="0.2">
      <c r="A2220" s="7"/>
      <c r="B2220" s="8"/>
      <c r="C2220" s="7"/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  <c r="T2220" s="7"/>
      <c r="U2220" s="7"/>
      <c r="V2220" s="7"/>
      <c r="W2220" s="7"/>
      <c r="X2220" s="7"/>
      <c r="Y2220" s="7"/>
      <c r="Z2220" s="7"/>
      <c r="AA2220" s="7"/>
      <c r="AB2220" s="7"/>
    </row>
    <row r="2221" spans="1:28" x14ac:dyDescent="0.2">
      <c r="A2221" s="7"/>
      <c r="B2221" s="8"/>
      <c r="C2221" s="7"/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  <c r="T2221" s="7"/>
      <c r="U2221" s="7"/>
      <c r="V2221" s="7"/>
      <c r="W2221" s="7"/>
      <c r="X2221" s="7"/>
      <c r="Y2221" s="7"/>
      <c r="Z2221" s="7"/>
      <c r="AA2221" s="7"/>
      <c r="AB2221" s="7"/>
    </row>
    <row r="2222" spans="1:28" x14ac:dyDescent="0.2">
      <c r="A2222" s="7"/>
      <c r="B2222" s="8"/>
      <c r="C2222" s="7"/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  <c r="T2222" s="7"/>
      <c r="U2222" s="7"/>
      <c r="V2222" s="7"/>
      <c r="W2222" s="7"/>
      <c r="X2222" s="7"/>
      <c r="Y2222" s="7"/>
      <c r="Z2222" s="7"/>
      <c r="AA2222" s="7"/>
      <c r="AB2222" s="7"/>
    </row>
    <row r="2223" spans="1:28" x14ac:dyDescent="0.2">
      <c r="A2223" s="7"/>
      <c r="B2223" s="8"/>
      <c r="C2223" s="7"/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  <c r="T2223" s="7"/>
      <c r="U2223" s="7"/>
      <c r="V2223" s="7"/>
      <c r="W2223" s="7"/>
      <c r="X2223" s="7"/>
      <c r="Y2223" s="7"/>
      <c r="Z2223" s="7"/>
      <c r="AA2223" s="7"/>
      <c r="AB2223" s="7"/>
    </row>
    <row r="2224" spans="1:28" x14ac:dyDescent="0.2">
      <c r="A2224" s="7"/>
      <c r="B2224" s="8"/>
      <c r="C2224" s="7"/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  <c r="T2224" s="7"/>
      <c r="U2224" s="7"/>
      <c r="V2224" s="7"/>
      <c r="W2224" s="7"/>
      <c r="X2224" s="7"/>
      <c r="Y2224" s="7"/>
      <c r="Z2224" s="7"/>
      <c r="AA2224" s="7"/>
      <c r="AB2224" s="7"/>
    </row>
    <row r="2225" spans="1:28" x14ac:dyDescent="0.2">
      <c r="A2225" s="7"/>
      <c r="B2225" s="8"/>
      <c r="C2225" s="7"/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  <c r="T2225" s="7"/>
      <c r="U2225" s="7"/>
      <c r="V2225" s="7"/>
      <c r="W2225" s="7"/>
      <c r="X2225" s="7"/>
      <c r="Y2225" s="7"/>
      <c r="Z2225" s="7"/>
      <c r="AA2225" s="7"/>
      <c r="AB2225" s="7"/>
    </row>
    <row r="2226" spans="1:28" x14ac:dyDescent="0.2">
      <c r="A2226" s="7"/>
      <c r="B2226" s="8"/>
      <c r="C2226" s="7"/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  <c r="T2226" s="7"/>
      <c r="U2226" s="7"/>
      <c r="V2226" s="7"/>
      <c r="W2226" s="7"/>
      <c r="X2226" s="7"/>
      <c r="Y2226" s="7"/>
      <c r="Z2226" s="7"/>
      <c r="AA2226" s="7"/>
      <c r="AB2226" s="7"/>
    </row>
    <row r="2227" spans="1:28" x14ac:dyDescent="0.2">
      <c r="A2227" s="7"/>
      <c r="B2227" s="8"/>
      <c r="C2227" s="7"/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  <c r="T2227" s="7"/>
      <c r="U2227" s="7"/>
      <c r="V2227" s="7"/>
      <c r="W2227" s="7"/>
      <c r="X2227" s="7"/>
      <c r="Y2227" s="7"/>
      <c r="Z2227" s="7"/>
      <c r="AA2227" s="7"/>
      <c r="AB2227" s="7"/>
    </row>
    <row r="2228" spans="1:28" x14ac:dyDescent="0.2">
      <c r="A2228" s="7"/>
      <c r="B2228" s="8"/>
      <c r="C2228" s="7"/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  <c r="T2228" s="7"/>
      <c r="U2228" s="7"/>
      <c r="V2228" s="7"/>
      <c r="W2228" s="7"/>
      <c r="X2228" s="7"/>
      <c r="Y2228" s="7"/>
      <c r="Z2228" s="7"/>
      <c r="AA2228" s="7"/>
      <c r="AB2228" s="7"/>
    </row>
    <row r="2229" spans="1:28" x14ac:dyDescent="0.2">
      <c r="A2229" s="7"/>
      <c r="B2229" s="8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  <c r="T2229" s="7"/>
      <c r="U2229" s="7"/>
      <c r="V2229" s="7"/>
      <c r="W2229" s="7"/>
      <c r="X2229" s="7"/>
      <c r="Y2229" s="7"/>
      <c r="Z2229" s="7"/>
      <c r="AA2229" s="7"/>
      <c r="AB2229" s="7"/>
    </row>
    <row r="2230" spans="1:28" x14ac:dyDescent="0.2">
      <c r="A2230" s="7"/>
      <c r="B2230" s="8"/>
      <c r="C2230" s="7"/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  <c r="T2230" s="7"/>
      <c r="U2230" s="7"/>
      <c r="V2230" s="7"/>
      <c r="W2230" s="7"/>
      <c r="X2230" s="7"/>
      <c r="Y2230" s="7"/>
      <c r="Z2230" s="7"/>
      <c r="AA2230" s="7"/>
      <c r="AB2230" s="7"/>
    </row>
    <row r="2231" spans="1:28" x14ac:dyDescent="0.2">
      <c r="A2231" s="7"/>
      <c r="B2231" s="8"/>
      <c r="C2231" s="7"/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  <c r="T2231" s="7"/>
      <c r="U2231" s="7"/>
      <c r="V2231" s="7"/>
      <c r="W2231" s="7"/>
      <c r="X2231" s="7"/>
      <c r="Y2231" s="7"/>
      <c r="Z2231" s="7"/>
      <c r="AA2231" s="7"/>
      <c r="AB2231" s="7"/>
    </row>
    <row r="2232" spans="1:28" x14ac:dyDescent="0.2">
      <c r="A2232" s="7"/>
      <c r="B2232" s="8"/>
      <c r="C2232" s="7"/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  <c r="T2232" s="7"/>
      <c r="U2232" s="7"/>
      <c r="V2232" s="7"/>
      <c r="W2232" s="7"/>
      <c r="X2232" s="7"/>
      <c r="Y2232" s="7"/>
      <c r="Z2232" s="7"/>
      <c r="AA2232" s="7"/>
      <c r="AB2232" s="7"/>
    </row>
    <row r="2233" spans="1:28" x14ac:dyDescent="0.2">
      <c r="A2233" s="7"/>
      <c r="B2233" s="8"/>
      <c r="C2233" s="7"/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  <c r="T2233" s="7"/>
      <c r="U2233" s="7"/>
      <c r="V2233" s="7"/>
      <c r="W2233" s="7"/>
      <c r="X2233" s="7"/>
      <c r="Y2233" s="7"/>
      <c r="Z2233" s="7"/>
      <c r="AA2233" s="7"/>
      <c r="AB2233" s="7"/>
    </row>
    <row r="2234" spans="1:28" x14ac:dyDescent="0.2">
      <c r="A2234" s="7"/>
      <c r="B2234" s="8"/>
      <c r="C2234" s="7"/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W2234" s="7"/>
      <c r="X2234" s="7"/>
      <c r="Y2234" s="7"/>
      <c r="Z2234" s="7"/>
      <c r="AA2234" s="7"/>
      <c r="AB2234" s="7"/>
    </row>
    <row r="2235" spans="1:28" x14ac:dyDescent="0.2">
      <c r="A2235" s="7"/>
      <c r="B2235" s="8"/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  <c r="T2235" s="7"/>
      <c r="U2235" s="7"/>
      <c r="V2235" s="7"/>
      <c r="W2235" s="7"/>
      <c r="X2235" s="7"/>
      <c r="Y2235" s="7"/>
      <c r="Z2235" s="7"/>
      <c r="AA2235" s="7"/>
      <c r="AB2235" s="7"/>
    </row>
    <row r="2236" spans="1:28" x14ac:dyDescent="0.2">
      <c r="A2236" s="7"/>
      <c r="B2236" s="8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  <c r="T2236" s="7"/>
      <c r="U2236" s="7"/>
      <c r="V2236" s="7"/>
      <c r="W2236" s="7"/>
      <c r="X2236" s="7"/>
      <c r="Y2236" s="7"/>
      <c r="Z2236" s="7"/>
      <c r="AA2236" s="7"/>
      <c r="AB2236" s="7"/>
    </row>
    <row r="2237" spans="1:28" x14ac:dyDescent="0.2">
      <c r="A2237" s="7"/>
      <c r="B2237" s="8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  <c r="T2237" s="7"/>
      <c r="U2237" s="7"/>
      <c r="V2237" s="7"/>
      <c r="W2237" s="7"/>
      <c r="X2237" s="7"/>
      <c r="Y2237" s="7"/>
      <c r="Z2237" s="7"/>
      <c r="AA2237" s="7"/>
      <c r="AB2237" s="7"/>
    </row>
    <row r="2238" spans="1:28" x14ac:dyDescent="0.2">
      <c r="A2238" s="7"/>
      <c r="B2238" s="8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  <c r="T2238" s="7"/>
      <c r="U2238" s="7"/>
      <c r="V2238" s="7"/>
      <c r="W2238" s="7"/>
      <c r="X2238" s="7"/>
      <c r="Y2238" s="7"/>
      <c r="Z2238" s="7"/>
      <c r="AA2238" s="7"/>
      <c r="AB2238" s="7"/>
    </row>
    <row r="2239" spans="1:28" x14ac:dyDescent="0.2">
      <c r="A2239" s="7"/>
      <c r="B2239" s="8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W2239" s="7"/>
      <c r="X2239" s="7"/>
      <c r="Y2239" s="7"/>
      <c r="Z2239" s="7"/>
      <c r="AA2239" s="7"/>
      <c r="AB2239" s="7"/>
    </row>
    <row r="2240" spans="1:28" x14ac:dyDescent="0.2">
      <c r="A2240" s="7"/>
      <c r="B2240" s="8"/>
      <c r="C2240" s="7"/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  <c r="T2240" s="7"/>
      <c r="U2240" s="7"/>
      <c r="V2240" s="7"/>
      <c r="W2240" s="7"/>
      <c r="X2240" s="7"/>
      <c r="Y2240" s="7"/>
      <c r="Z2240" s="7"/>
      <c r="AA2240" s="7"/>
      <c r="AB2240" s="7"/>
    </row>
    <row r="2241" spans="1:28" x14ac:dyDescent="0.2">
      <c r="A2241" s="7"/>
      <c r="B2241" s="8"/>
      <c r="C2241" s="7"/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  <c r="T2241" s="7"/>
      <c r="U2241" s="7"/>
      <c r="V2241" s="7"/>
      <c r="W2241" s="7"/>
      <c r="X2241" s="7"/>
      <c r="Y2241" s="7"/>
      <c r="Z2241" s="7"/>
      <c r="AA2241" s="7"/>
      <c r="AB2241" s="7"/>
    </row>
    <row r="2242" spans="1:28" x14ac:dyDescent="0.2">
      <c r="A2242" s="7"/>
      <c r="B2242" s="8"/>
      <c r="C2242" s="7"/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  <c r="T2242" s="7"/>
      <c r="U2242" s="7"/>
      <c r="V2242" s="7"/>
      <c r="W2242" s="7"/>
      <c r="X2242" s="7"/>
      <c r="Y2242" s="7"/>
      <c r="Z2242" s="7"/>
      <c r="AA2242" s="7"/>
      <c r="AB2242" s="7"/>
    </row>
    <row r="2243" spans="1:28" x14ac:dyDescent="0.2">
      <c r="A2243" s="7"/>
      <c r="B2243" s="8"/>
      <c r="C2243" s="7"/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  <c r="T2243" s="7"/>
      <c r="U2243" s="7"/>
      <c r="V2243" s="7"/>
      <c r="W2243" s="7"/>
      <c r="X2243" s="7"/>
      <c r="Y2243" s="7"/>
      <c r="Z2243" s="7"/>
      <c r="AA2243" s="7"/>
      <c r="AB2243" s="7"/>
    </row>
    <row r="2244" spans="1:28" x14ac:dyDescent="0.2">
      <c r="A2244" s="7"/>
      <c r="B2244" s="8"/>
      <c r="C2244" s="7"/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  <c r="T2244" s="7"/>
      <c r="U2244" s="7"/>
      <c r="V2244" s="7"/>
      <c r="W2244" s="7"/>
      <c r="X2244" s="7"/>
      <c r="Y2244" s="7"/>
      <c r="Z2244" s="7"/>
      <c r="AA2244" s="7"/>
      <c r="AB2244" s="7"/>
    </row>
    <row r="2245" spans="1:28" x14ac:dyDescent="0.2">
      <c r="A2245" s="7"/>
      <c r="B2245" s="8"/>
      <c r="C2245" s="7"/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  <c r="T2245" s="7"/>
      <c r="U2245" s="7"/>
      <c r="V2245" s="7"/>
      <c r="W2245" s="7"/>
      <c r="X2245" s="7"/>
      <c r="Y2245" s="7"/>
      <c r="Z2245" s="7"/>
      <c r="AA2245" s="7"/>
      <c r="AB2245" s="7"/>
    </row>
    <row r="2246" spans="1:28" x14ac:dyDescent="0.2">
      <c r="A2246" s="7"/>
      <c r="B2246" s="8"/>
      <c r="C2246" s="7"/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  <c r="T2246" s="7"/>
      <c r="U2246" s="7"/>
      <c r="V2246" s="7"/>
      <c r="W2246" s="7"/>
      <c r="X2246" s="7"/>
      <c r="Y2246" s="7"/>
      <c r="Z2246" s="7"/>
      <c r="AA2246" s="7"/>
      <c r="AB2246" s="7"/>
    </row>
    <row r="2247" spans="1:28" x14ac:dyDescent="0.2">
      <c r="A2247" s="7"/>
      <c r="B2247" s="8"/>
      <c r="C2247" s="7"/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  <c r="T2247" s="7"/>
      <c r="U2247" s="7"/>
      <c r="V2247" s="7"/>
      <c r="W2247" s="7"/>
      <c r="X2247" s="7"/>
      <c r="Y2247" s="7"/>
      <c r="Z2247" s="7"/>
      <c r="AA2247" s="7"/>
      <c r="AB2247" s="7"/>
    </row>
    <row r="2248" spans="1:28" x14ac:dyDescent="0.2">
      <c r="A2248" s="7"/>
      <c r="B2248" s="8"/>
      <c r="C2248" s="7"/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  <c r="T2248" s="7"/>
      <c r="U2248" s="7"/>
      <c r="V2248" s="7"/>
      <c r="W2248" s="7"/>
      <c r="X2248" s="7"/>
      <c r="Y2248" s="7"/>
      <c r="Z2248" s="7"/>
      <c r="AA2248" s="7"/>
      <c r="AB2248" s="7"/>
    </row>
    <row r="2249" spans="1:28" x14ac:dyDescent="0.2">
      <c r="A2249" s="7"/>
      <c r="B2249" s="8"/>
      <c r="C2249" s="7"/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  <c r="T2249" s="7"/>
      <c r="U2249" s="7"/>
      <c r="V2249" s="7"/>
      <c r="W2249" s="7"/>
      <c r="X2249" s="7"/>
      <c r="Y2249" s="7"/>
      <c r="Z2249" s="7"/>
      <c r="AA2249" s="7"/>
      <c r="AB2249" s="7"/>
    </row>
    <row r="2250" spans="1:28" x14ac:dyDescent="0.2">
      <c r="A2250" s="7"/>
      <c r="B2250" s="8"/>
      <c r="C2250" s="7"/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  <c r="T2250" s="7"/>
      <c r="U2250" s="7"/>
      <c r="V2250" s="7"/>
      <c r="W2250" s="7"/>
      <c r="X2250" s="7"/>
      <c r="Y2250" s="7"/>
      <c r="Z2250" s="7"/>
      <c r="AA2250" s="7"/>
      <c r="AB2250" s="7"/>
    </row>
    <row r="2251" spans="1:28" x14ac:dyDescent="0.2">
      <c r="A2251" s="7"/>
      <c r="B2251" s="8"/>
      <c r="C2251" s="7"/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  <c r="T2251" s="7"/>
      <c r="U2251" s="7"/>
      <c r="V2251" s="7"/>
      <c r="W2251" s="7"/>
      <c r="X2251" s="7"/>
      <c r="Y2251" s="7"/>
      <c r="Z2251" s="7"/>
      <c r="AA2251" s="7"/>
      <c r="AB2251" s="7"/>
    </row>
    <row r="2252" spans="1:28" x14ac:dyDescent="0.2">
      <c r="A2252" s="7"/>
      <c r="B2252" s="8"/>
      <c r="C2252" s="7"/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  <c r="T2252" s="7"/>
      <c r="U2252" s="7"/>
      <c r="V2252" s="7"/>
      <c r="W2252" s="7"/>
      <c r="X2252" s="7"/>
      <c r="Y2252" s="7"/>
      <c r="Z2252" s="7"/>
      <c r="AA2252" s="7"/>
      <c r="AB2252" s="7"/>
    </row>
    <row r="2253" spans="1:28" x14ac:dyDescent="0.2">
      <c r="A2253" s="7"/>
      <c r="B2253" s="8"/>
      <c r="C2253" s="7"/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  <c r="T2253" s="7"/>
      <c r="U2253" s="7"/>
      <c r="V2253" s="7"/>
      <c r="W2253" s="7"/>
      <c r="X2253" s="7"/>
      <c r="Y2253" s="7"/>
      <c r="Z2253" s="7"/>
      <c r="AA2253" s="7"/>
      <c r="AB2253" s="7"/>
    </row>
    <row r="2254" spans="1:28" x14ac:dyDescent="0.2">
      <c r="A2254" s="7"/>
      <c r="B2254" s="8"/>
      <c r="C2254" s="7"/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  <c r="T2254" s="7"/>
      <c r="U2254" s="7"/>
      <c r="V2254" s="7"/>
      <c r="W2254" s="7"/>
      <c r="X2254" s="7"/>
      <c r="Y2254" s="7"/>
      <c r="Z2254" s="7"/>
      <c r="AA2254" s="7"/>
      <c r="AB2254" s="7"/>
    </row>
    <row r="2255" spans="1:28" x14ac:dyDescent="0.2">
      <c r="A2255" s="7"/>
      <c r="B2255" s="8"/>
      <c r="C2255" s="7"/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  <c r="T2255" s="7"/>
      <c r="U2255" s="7"/>
      <c r="V2255" s="7"/>
      <c r="W2255" s="7"/>
      <c r="X2255" s="7"/>
      <c r="Y2255" s="7"/>
      <c r="Z2255" s="7"/>
      <c r="AA2255" s="7"/>
      <c r="AB2255" s="7"/>
    </row>
    <row r="2256" spans="1:28" x14ac:dyDescent="0.2">
      <c r="A2256" s="7"/>
      <c r="B2256" s="8"/>
      <c r="C2256" s="7"/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  <c r="T2256" s="7"/>
      <c r="U2256" s="7"/>
      <c r="V2256" s="7"/>
      <c r="W2256" s="7"/>
      <c r="X2256" s="7"/>
      <c r="Y2256" s="7"/>
      <c r="Z2256" s="7"/>
      <c r="AA2256" s="7"/>
      <c r="AB2256" s="7"/>
    </row>
    <row r="2257" spans="1:28" x14ac:dyDescent="0.2">
      <c r="A2257" s="7"/>
      <c r="B2257" s="8"/>
      <c r="C2257" s="7"/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  <c r="T2257" s="7"/>
      <c r="U2257" s="7"/>
      <c r="V2257" s="7"/>
      <c r="W2257" s="7"/>
      <c r="X2257" s="7"/>
      <c r="Y2257" s="7"/>
      <c r="Z2257" s="7"/>
      <c r="AA2257" s="7"/>
      <c r="AB2257" s="7"/>
    </row>
    <row r="2258" spans="1:28" x14ac:dyDescent="0.2">
      <c r="A2258" s="7"/>
      <c r="B2258" s="8"/>
      <c r="C2258" s="7"/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  <c r="T2258" s="7"/>
      <c r="U2258" s="7"/>
      <c r="V2258" s="7"/>
      <c r="W2258" s="7"/>
      <c r="X2258" s="7"/>
      <c r="Y2258" s="7"/>
      <c r="Z2258" s="7"/>
      <c r="AA2258" s="7"/>
      <c r="AB2258" s="7"/>
    </row>
    <row r="2259" spans="1:28" x14ac:dyDescent="0.2">
      <c r="A2259" s="7"/>
      <c r="B2259" s="8"/>
      <c r="C2259" s="7"/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  <c r="T2259" s="7"/>
      <c r="U2259" s="7"/>
      <c r="V2259" s="7"/>
      <c r="W2259" s="7"/>
      <c r="X2259" s="7"/>
      <c r="Y2259" s="7"/>
      <c r="Z2259" s="7"/>
      <c r="AA2259" s="7"/>
      <c r="AB2259" s="7"/>
    </row>
    <row r="2260" spans="1:28" x14ac:dyDescent="0.2">
      <c r="A2260" s="7"/>
      <c r="B2260" s="8"/>
      <c r="C2260" s="7"/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  <c r="T2260" s="7"/>
      <c r="U2260" s="7"/>
      <c r="V2260" s="7"/>
      <c r="W2260" s="7"/>
      <c r="X2260" s="7"/>
      <c r="Y2260" s="7"/>
      <c r="Z2260" s="7"/>
      <c r="AA2260" s="7"/>
      <c r="AB2260" s="7"/>
    </row>
    <row r="2261" spans="1:28" x14ac:dyDescent="0.2">
      <c r="A2261" s="7"/>
      <c r="B2261" s="8"/>
      <c r="C2261" s="7"/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W2261" s="7"/>
      <c r="X2261" s="7"/>
      <c r="Y2261" s="7"/>
      <c r="Z2261" s="7"/>
      <c r="AA2261" s="7"/>
      <c r="AB2261" s="7"/>
    </row>
    <row r="2262" spans="1:28" x14ac:dyDescent="0.2">
      <c r="A2262" s="7"/>
      <c r="B2262" s="8"/>
      <c r="C2262" s="7"/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  <c r="T2262" s="7"/>
      <c r="U2262" s="7"/>
      <c r="V2262" s="7"/>
      <c r="W2262" s="7"/>
      <c r="X2262" s="7"/>
      <c r="Y2262" s="7"/>
      <c r="Z2262" s="7"/>
      <c r="AA2262" s="7"/>
      <c r="AB2262" s="7"/>
    </row>
    <row r="2263" spans="1:28" x14ac:dyDescent="0.2">
      <c r="A2263" s="7"/>
      <c r="B2263" s="8"/>
      <c r="C2263" s="7"/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  <c r="T2263" s="7"/>
      <c r="U2263" s="7"/>
      <c r="V2263" s="7"/>
      <c r="W2263" s="7"/>
      <c r="X2263" s="7"/>
      <c r="Y2263" s="7"/>
      <c r="Z2263" s="7"/>
      <c r="AA2263" s="7"/>
      <c r="AB2263" s="7"/>
    </row>
    <row r="2264" spans="1:28" x14ac:dyDescent="0.2">
      <c r="A2264" s="7"/>
      <c r="B2264" s="8"/>
      <c r="C2264" s="7"/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  <c r="T2264" s="7"/>
      <c r="U2264" s="7"/>
      <c r="V2264" s="7"/>
      <c r="W2264" s="7"/>
      <c r="X2264" s="7"/>
      <c r="Y2264" s="7"/>
      <c r="Z2264" s="7"/>
      <c r="AA2264" s="7"/>
      <c r="AB2264" s="7"/>
    </row>
    <row r="2265" spans="1:28" x14ac:dyDescent="0.2">
      <c r="A2265" s="7"/>
      <c r="B2265" s="8"/>
      <c r="C2265" s="7"/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  <c r="T2265" s="7"/>
      <c r="U2265" s="7"/>
      <c r="V2265" s="7"/>
      <c r="W2265" s="7"/>
      <c r="X2265" s="7"/>
      <c r="Y2265" s="7"/>
      <c r="Z2265" s="7"/>
      <c r="AA2265" s="7"/>
      <c r="AB2265" s="7"/>
    </row>
    <row r="2266" spans="1:28" x14ac:dyDescent="0.2">
      <c r="A2266" s="7"/>
      <c r="B2266" s="8"/>
      <c r="C2266" s="7"/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  <c r="T2266" s="7"/>
      <c r="U2266" s="7"/>
      <c r="V2266" s="7"/>
      <c r="W2266" s="7"/>
      <c r="X2266" s="7"/>
      <c r="Y2266" s="7"/>
      <c r="Z2266" s="7"/>
      <c r="AA2266" s="7"/>
      <c r="AB2266" s="7"/>
    </row>
    <row r="2267" spans="1:28" x14ac:dyDescent="0.2">
      <c r="A2267" s="7"/>
      <c r="B2267" s="8"/>
      <c r="C2267" s="7"/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  <c r="T2267" s="7"/>
      <c r="U2267" s="7"/>
      <c r="V2267" s="7"/>
      <c r="W2267" s="7"/>
      <c r="X2267" s="7"/>
      <c r="Y2267" s="7"/>
      <c r="Z2267" s="7"/>
      <c r="AA2267" s="7"/>
      <c r="AB2267" s="7"/>
    </row>
    <row r="2268" spans="1:28" x14ac:dyDescent="0.2">
      <c r="A2268" s="7"/>
      <c r="B2268" s="8"/>
      <c r="C2268" s="7"/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  <c r="T2268" s="7"/>
      <c r="U2268" s="7"/>
      <c r="V2268" s="7"/>
      <c r="W2268" s="7"/>
      <c r="X2268" s="7"/>
      <c r="Y2268" s="7"/>
      <c r="Z2268" s="7"/>
      <c r="AA2268" s="7"/>
      <c r="AB2268" s="7"/>
    </row>
    <row r="2269" spans="1:28" x14ac:dyDescent="0.2">
      <c r="A2269" s="7"/>
      <c r="B2269" s="8"/>
      <c r="C2269" s="7"/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W2269" s="7"/>
      <c r="X2269" s="7"/>
      <c r="Y2269" s="7"/>
      <c r="Z2269" s="7"/>
      <c r="AA2269" s="7"/>
      <c r="AB2269" s="7"/>
    </row>
    <row r="2270" spans="1:28" x14ac:dyDescent="0.2">
      <c r="A2270" s="7"/>
      <c r="B2270" s="8"/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  <c r="T2270" s="7"/>
      <c r="U2270" s="7"/>
      <c r="V2270" s="7"/>
      <c r="W2270" s="7"/>
      <c r="X2270" s="7"/>
      <c r="Y2270" s="7"/>
      <c r="Z2270" s="7"/>
      <c r="AA2270" s="7"/>
      <c r="AB2270" s="7"/>
    </row>
    <row r="2271" spans="1:28" x14ac:dyDescent="0.2">
      <c r="A2271" s="7"/>
      <c r="B2271" s="8"/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  <c r="T2271" s="7"/>
      <c r="U2271" s="7"/>
      <c r="V2271" s="7"/>
      <c r="W2271" s="7"/>
      <c r="X2271" s="7"/>
      <c r="Y2271" s="7"/>
      <c r="Z2271" s="7"/>
      <c r="AA2271" s="7"/>
      <c r="AB2271" s="7"/>
    </row>
    <row r="2272" spans="1:28" x14ac:dyDescent="0.2">
      <c r="A2272" s="7"/>
      <c r="B2272" s="8"/>
      <c r="C2272" s="7"/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  <c r="T2272" s="7"/>
      <c r="U2272" s="7"/>
      <c r="V2272" s="7"/>
      <c r="W2272" s="7"/>
      <c r="X2272" s="7"/>
      <c r="Y2272" s="7"/>
      <c r="Z2272" s="7"/>
      <c r="AA2272" s="7"/>
      <c r="AB2272" s="7"/>
    </row>
    <row r="2273" spans="1:28" x14ac:dyDescent="0.2">
      <c r="A2273" s="7"/>
      <c r="B2273" s="8"/>
      <c r="C2273" s="7"/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  <c r="T2273" s="7"/>
      <c r="U2273" s="7"/>
      <c r="V2273" s="7"/>
      <c r="W2273" s="7"/>
      <c r="X2273" s="7"/>
      <c r="Y2273" s="7"/>
      <c r="Z2273" s="7"/>
      <c r="AA2273" s="7"/>
      <c r="AB2273" s="7"/>
    </row>
    <row r="2274" spans="1:28" x14ac:dyDescent="0.2">
      <c r="A2274" s="7"/>
      <c r="B2274" s="8"/>
      <c r="C2274" s="7"/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W2274" s="7"/>
      <c r="X2274" s="7"/>
      <c r="Y2274" s="7"/>
      <c r="Z2274" s="7"/>
      <c r="AA2274" s="7"/>
      <c r="AB2274" s="7"/>
    </row>
    <row r="2275" spans="1:28" x14ac:dyDescent="0.2">
      <c r="A2275" s="7"/>
      <c r="B2275" s="8"/>
      <c r="C2275" s="7"/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  <c r="T2275" s="7"/>
      <c r="U2275" s="7"/>
      <c r="V2275" s="7"/>
      <c r="W2275" s="7"/>
      <c r="X2275" s="7"/>
      <c r="Y2275" s="7"/>
      <c r="Z2275" s="7"/>
      <c r="AA2275" s="7"/>
      <c r="AB2275" s="7"/>
    </row>
    <row r="2276" spans="1:28" x14ac:dyDescent="0.2">
      <c r="A2276" s="7"/>
      <c r="B2276" s="8"/>
      <c r="C2276" s="7"/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  <c r="T2276" s="7"/>
      <c r="U2276" s="7"/>
      <c r="V2276" s="7"/>
      <c r="W2276" s="7"/>
      <c r="X2276" s="7"/>
      <c r="Y2276" s="7"/>
      <c r="Z2276" s="7"/>
      <c r="AA2276" s="7"/>
      <c r="AB2276" s="7"/>
    </row>
    <row r="2277" spans="1:28" x14ac:dyDescent="0.2">
      <c r="A2277" s="7"/>
      <c r="B2277" s="8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  <c r="T2277" s="7"/>
      <c r="U2277" s="7"/>
      <c r="V2277" s="7"/>
      <c r="W2277" s="7"/>
      <c r="X2277" s="7"/>
      <c r="Y2277" s="7"/>
      <c r="Z2277" s="7"/>
      <c r="AA2277" s="7"/>
      <c r="AB2277" s="7"/>
    </row>
    <row r="2278" spans="1:28" x14ac:dyDescent="0.2">
      <c r="A2278" s="7"/>
      <c r="B2278" s="8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  <c r="T2278" s="7"/>
      <c r="U2278" s="7"/>
      <c r="V2278" s="7"/>
      <c r="W2278" s="7"/>
      <c r="X2278" s="7"/>
      <c r="Y2278" s="7"/>
      <c r="Z2278" s="7"/>
      <c r="AA2278" s="7"/>
      <c r="AB2278" s="7"/>
    </row>
    <row r="2279" spans="1:28" x14ac:dyDescent="0.2">
      <c r="A2279" s="7"/>
      <c r="B2279" s="8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  <c r="T2279" s="7"/>
      <c r="U2279" s="7"/>
      <c r="V2279" s="7"/>
      <c r="W2279" s="7"/>
      <c r="X2279" s="7"/>
      <c r="Y2279" s="7"/>
      <c r="Z2279" s="7"/>
      <c r="AA2279" s="7"/>
      <c r="AB2279" s="7"/>
    </row>
    <row r="2280" spans="1:28" x14ac:dyDescent="0.2">
      <c r="A2280" s="7"/>
      <c r="B2280" s="8"/>
      <c r="C2280" s="7"/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  <c r="T2280" s="7"/>
      <c r="U2280" s="7"/>
      <c r="V2280" s="7"/>
      <c r="W2280" s="7"/>
      <c r="X2280" s="7"/>
      <c r="Y2280" s="7"/>
      <c r="Z2280" s="7"/>
      <c r="AA2280" s="7"/>
      <c r="AB2280" s="7"/>
    </row>
    <row r="2281" spans="1:28" x14ac:dyDescent="0.2">
      <c r="A2281" s="7"/>
      <c r="B2281" s="8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  <c r="T2281" s="7"/>
      <c r="U2281" s="7"/>
      <c r="V2281" s="7"/>
      <c r="W2281" s="7"/>
      <c r="X2281" s="7"/>
      <c r="Y2281" s="7"/>
      <c r="Z2281" s="7"/>
      <c r="AA2281" s="7"/>
      <c r="AB2281" s="7"/>
    </row>
    <row r="2282" spans="1:28" x14ac:dyDescent="0.2">
      <c r="A2282" s="7"/>
      <c r="B2282" s="8"/>
      <c r="C2282" s="7"/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W2282" s="7"/>
      <c r="X2282" s="7"/>
      <c r="Y2282" s="7"/>
      <c r="Z2282" s="7"/>
      <c r="AA2282" s="7"/>
      <c r="AB2282" s="7"/>
    </row>
    <row r="2283" spans="1:28" x14ac:dyDescent="0.2">
      <c r="A2283" s="7"/>
      <c r="B2283" s="8"/>
      <c r="C2283" s="7"/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  <c r="T2283" s="7"/>
      <c r="U2283" s="7"/>
      <c r="V2283" s="7"/>
      <c r="W2283" s="7"/>
      <c r="X2283" s="7"/>
      <c r="Y2283" s="7"/>
      <c r="Z2283" s="7"/>
      <c r="AA2283" s="7"/>
      <c r="AB2283" s="7"/>
    </row>
    <row r="2284" spans="1:28" x14ac:dyDescent="0.2">
      <c r="A2284" s="7"/>
      <c r="B2284" s="8"/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  <c r="T2284" s="7"/>
      <c r="U2284" s="7"/>
      <c r="V2284" s="7"/>
      <c r="W2284" s="7"/>
      <c r="X2284" s="7"/>
      <c r="Y2284" s="7"/>
      <c r="Z2284" s="7"/>
      <c r="AA2284" s="7"/>
      <c r="AB2284" s="7"/>
    </row>
    <row r="2285" spans="1:28" x14ac:dyDescent="0.2">
      <c r="A2285" s="7"/>
      <c r="B2285" s="8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  <c r="T2285" s="7"/>
      <c r="U2285" s="7"/>
      <c r="V2285" s="7"/>
      <c r="W2285" s="7"/>
      <c r="X2285" s="7"/>
      <c r="Y2285" s="7"/>
      <c r="Z2285" s="7"/>
      <c r="AA2285" s="7"/>
      <c r="AB2285" s="7"/>
    </row>
    <row r="2286" spans="1:28" x14ac:dyDescent="0.2">
      <c r="A2286" s="7"/>
      <c r="B2286" s="8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  <c r="T2286" s="7"/>
      <c r="U2286" s="7"/>
      <c r="V2286" s="7"/>
      <c r="W2286" s="7"/>
      <c r="X2286" s="7"/>
      <c r="Y2286" s="7"/>
      <c r="Z2286" s="7"/>
      <c r="AA2286" s="7"/>
      <c r="AB2286" s="7"/>
    </row>
    <row r="2287" spans="1:28" x14ac:dyDescent="0.2">
      <c r="A2287" s="7"/>
      <c r="B2287" s="8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  <c r="T2287" s="7"/>
      <c r="U2287" s="7"/>
      <c r="V2287" s="7"/>
      <c r="W2287" s="7"/>
      <c r="X2287" s="7"/>
      <c r="Y2287" s="7"/>
      <c r="Z2287" s="7"/>
      <c r="AA2287" s="7"/>
      <c r="AB2287" s="7"/>
    </row>
    <row r="2288" spans="1:28" x14ac:dyDescent="0.2">
      <c r="A2288" s="7"/>
      <c r="B2288" s="8"/>
      <c r="C2288" s="7"/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  <c r="T2288" s="7"/>
      <c r="U2288" s="7"/>
      <c r="V2288" s="7"/>
      <c r="W2288" s="7"/>
      <c r="X2288" s="7"/>
      <c r="Y2288" s="7"/>
      <c r="Z2288" s="7"/>
      <c r="AA2288" s="7"/>
      <c r="AB2288" s="7"/>
    </row>
    <row r="2289" spans="1:28" x14ac:dyDescent="0.2">
      <c r="A2289" s="7"/>
      <c r="B2289" s="8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  <c r="T2289" s="7"/>
      <c r="U2289" s="7"/>
      <c r="V2289" s="7"/>
      <c r="W2289" s="7"/>
      <c r="X2289" s="7"/>
      <c r="Y2289" s="7"/>
      <c r="Z2289" s="7"/>
      <c r="AA2289" s="7"/>
      <c r="AB2289" s="7"/>
    </row>
    <row r="2290" spans="1:28" x14ac:dyDescent="0.2">
      <c r="A2290" s="7"/>
      <c r="B2290" s="8"/>
      <c r="C2290" s="7"/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  <c r="T2290" s="7"/>
      <c r="U2290" s="7"/>
      <c r="V2290" s="7"/>
      <c r="W2290" s="7"/>
      <c r="X2290" s="7"/>
      <c r="Y2290" s="7"/>
      <c r="Z2290" s="7"/>
      <c r="AA2290" s="7"/>
      <c r="AB2290" s="7"/>
    </row>
    <row r="2291" spans="1:28" x14ac:dyDescent="0.2">
      <c r="A2291" s="7"/>
      <c r="B2291" s="8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  <c r="T2291" s="7"/>
      <c r="U2291" s="7"/>
      <c r="V2291" s="7"/>
      <c r="W2291" s="7"/>
      <c r="X2291" s="7"/>
      <c r="Y2291" s="7"/>
      <c r="Z2291" s="7"/>
      <c r="AA2291" s="7"/>
      <c r="AB2291" s="7"/>
    </row>
    <row r="2292" spans="1:28" x14ac:dyDescent="0.2">
      <c r="A2292" s="7"/>
      <c r="B2292" s="8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  <c r="T2292" s="7"/>
      <c r="U2292" s="7"/>
      <c r="V2292" s="7"/>
      <c r="W2292" s="7"/>
      <c r="X2292" s="7"/>
      <c r="Y2292" s="7"/>
      <c r="Z2292" s="7"/>
      <c r="AA2292" s="7"/>
      <c r="AB2292" s="7"/>
    </row>
    <row r="2293" spans="1:28" x14ac:dyDescent="0.2">
      <c r="A2293" s="7"/>
      <c r="B2293" s="8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  <c r="T2293" s="7"/>
      <c r="U2293" s="7"/>
      <c r="V2293" s="7"/>
      <c r="W2293" s="7"/>
      <c r="X2293" s="7"/>
      <c r="Y2293" s="7"/>
      <c r="Z2293" s="7"/>
      <c r="AA2293" s="7"/>
      <c r="AB2293" s="7"/>
    </row>
    <row r="2294" spans="1:28" x14ac:dyDescent="0.2">
      <c r="A2294" s="7"/>
      <c r="B2294" s="8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  <c r="T2294" s="7"/>
      <c r="U2294" s="7"/>
      <c r="V2294" s="7"/>
      <c r="W2294" s="7"/>
      <c r="X2294" s="7"/>
      <c r="Y2294" s="7"/>
      <c r="Z2294" s="7"/>
      <c r="AA2294" s="7"/>
      <c r="AB2294" s="7"/>
    </row>
    <row r="2295" spans="1:28" x14ac:dyDescent="0.2">
      <c r="A2295" s="7"/>
      <c r="B2295" s="8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  <c r="T2295" s="7"/>
      <c r="U2295" s="7"/>
      <c r="V2295" s="7"/>
      <c r="W2295" s="7"/>
      <c r="X2295" s="7"/>
      <c r="Y2295" s="7"/>
      <c r="Z2295" s="7"/>
      <c r="AA2295" s="7"/>
      <c r="AB2295" s="7"/>
    </row>
    <row r="2296" spans="1:28" x14ac:dyDescent="0.2">
      <c r="A2296" s="7"/>
      <c r="B2296" s="8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  <c r="T2296" s="7"/>
      <c r="U2296" s="7"/>
      <c r="V2296" s="7"/>
      <c r="W2296" s="7"/>
      <c r="X2296" s="7"/>
      <c r="Y2296" s="7"/>
      <c r="Z2296" s="7"/>
      <c r="AA2296" s="7"/>
      <c r="AB2296" s="7"/>
    </row>
    <row r="2297" spans="1:28" x14ac:dyDescent="0.2">
      <c r="A2297" s="7"/>
      <c r="B2297" s="8"/>
      <c r="C2297" s="7"/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  <c r="T2297" s="7"/>
      <c r="U2297" s="7"/>
      <c r="V2297" s="7"/>
      <c r="W2297" s="7"/>
      <c r="X2297" s="7"/>
      <c r="Y2297" s="7"/>
      <c r="Z2297" s="7"/>
      <c r="AA2297" s="7"/>
      <c r="AB2297" s="7"/>
    </row>
    <row r="2298" spans="1:28" x14ac:dyDescent="0.2">
      <c r="A2298" s="7"/>
      <c r="B2298" s="8"/>
      <c r="C2298" s="7"/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  <c r="T2298" s="7"/>
      <c r="U2298" s="7"/>
      <c r="V2298" s="7"/>
      <c r="W2298" s="7"/>
      <c r="X2298" s="7"/>
      <c r="Y2298" s="7"/>
      <c r="Z2298" s="7"/>
      <c r="AA2298" s="7"/>
      <c r="AB2298" s="7"/>
    </row>
    <row r="2299" spans="1:28" x14ac:dyDescent="0.2">
      <c r="A2299" s="7"/>
      <c r="B2299" s="8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  <c r="T2299" s="7"/>
      <c r="U2299" s="7"/>
      <c r="V2299" s="7"/>
      <c r="W2299" s="7"/>
      <c r="X2299" s="7"/>
      <c r="Y2299" s="7"/>
      <c r="Z2299" s="7"/>
      <c r="AA2299" s="7"/>
      <c r="AB2299" s="7"/>
    </row>
    <row r="2300" spans="1:28" x14ac:dyDescent="0.2">
      <c r="A2300" s="7"/>
      <c r="B2300" s="8"/>
      <c r="C2300" s="7"/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  <c r="T2300" s="7"/>
      <c r="U2300" s="7"/>
      <c r="V2300" s="7"/>
      <c r="W2300" s="7"/>
      <c r="X2300" s="7"/>
      <c r="Y2300" s="7"/>
      <c r="Z2300" s="7"/>
      <c r="AA2300" s="7"/>
      <c r="AB2300" s="7"/>
    </row>
    <row r="2301" spans="1:28" x14ac:dyDescent="0.2">
      <c r="A2301" s="7"/>
      <c r="B2301" s="8"/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  <c r="T2301" s="7"/>
      <c r="U2301" s="7"/>
      <c r="V2301" s="7"/>
      <c r="W2301" s="7"/>
      <c r="X2301" s="7"/>
      <c r="Y2301" s="7"/>
      <c r="Z2301" s="7"/>
      <c r="AA2301" s="7"/>
      <c r="AB2301" s="7"/>
    </row>
    <row r="2302" spans="1:28" x14ac:dyDescent="0.2">
      <c r="A2302" s="7"/>
      <c r="B2302" s="8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  <c r="T2302" s="7"/>
      <c r="U2302" s="7"/>
      <c r="V2302" s="7"/>
      <c r="W2302" s="7"/>
      <c r="X2302" s="7"/>
      <c r="Y2302" s="7"/>
      <c r="Z2302" s="7"/>
      <c r="AA2302" s="7"/>
      <c r="AB2302" s="7"/>
    </row>
    <row r="2303" spans="1:28" x14ac:dyDescent="0.2">
      <c r="A2303" s="7"/>
      <c r="B2303" s="8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  <c r="T2303" s="7"/>
      <c r="U2303" s="7"/>
      <c r="V2303" s="7"/>
      <c r="W2303" s="7"/>
      <c r="X2303" s="7"/>
      <c r="Y2303" s="7"/>
      <c r="Z2303" s="7"/>
      <c r="AA2303" s="7"/>
      <c r="AB2303" s="7"/>
    </row>
    <row r="2304" spans="1:28" x14ac:dyDescent="0.2">
      <c r="A2304" s="7"/>
      <c r="B2304" s="8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  <c r="T2304" s="7"/>
      <c r="U2304" s="7"/>
      <c r="V2304" s="7"/>
      <c r="W2304" s="7"/>
      <c r="X2304" s="7"/>
      <c r="Y2304" s="7"/>
      <c r="Z2304" s="7"/>
      <c r="AA2304" s="7"/>
      <c r="AB2304" s="7"/>
    </row>
    <row r="2305" spans="1:28" x14ac:dyDescent="0.2">
      <c r="A2305" s="7"/>
      <c r="B2305" s="8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  <c r="T2305" s="7"/>
      <c r="U2305" s="7"/>
      <c r="V2305" s="7"/>
      <c r="W2305" s="7"/>
      <c r="X2305" s="7"/>
      <c r="Y2305" s="7"/>
      <c r="Z2305" s="7"/>
      <c r="AA2305" s="7"/>
      <c r="AB2305" s="7"/>
    </row>
    <row r="2306" spans="1:28" x14ac:dyDescent="0.2">
      <c r="A2306" s="7"/>
      <c r="B2306" s="8"/>
      <c r="C2306" s="7"/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  <c r="T2306" s="7"/>
      <c r="U2306" s="7"/>
      <c r="V2306" s="7"/>
      <c r="W2306" s="7"/>
      <c r="X2306" s="7"/>
      <c r="Y2306" s="7"/>
      <c r="Z2306" s="7"/>
      <c r="AA2306" s="7"/>
      <c r="AB2306" s="7"/>
    </row>
    <row r="2307" spans="1:28" x14ac:dyDescent="0.2">
      <c r="A2307" s="7"/>
      <c r="B2307" s="8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  <c r="T2307" s="7"/>
      <c r="U2307" s="7"/>
      <c r="V2307" s="7"/>
      <c r="W2307" s="7"/>
      <c r="X2307" s="7"/>
      <c r="Y2307" s="7"/>
      <c r="Z2307" s="7"/>
      <c r="AA2307" s="7"/>
      <c r="AB2307" s="7"/>
    </row>
    <row r="2308" spans="1:28" x14ac:dyDescent="0.2">
      <c r="A2308" s="7"/>
      <c r="B2308" s="8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  <c r="T2308" s="7"/>
      <c r="U2308" s="7"/>
      <c r="V2308" s="7"/>
      <c r="W2308" s="7"/>
      <c r="X2308" s="7"/>
      <c r="Y2308" s="7"/>
      <c r="Z2308" s="7"/>
      <c r="AA2308" s="7"/>
      <c r="AB2308" s="7"/>
    </row>
    <row r="2309" spans="1:28" x14ac:dyDescent="0.2">
      <c r="A2309" s="7"/>
      <c r="B2309" s="8"/>
      <c r="C2309" s="7"/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  <c r="T2309" s="7"/>
      <c r="U2309" s="7"/>
      <c r="V2309" s="7"/>
      <c r="W2309" s="7"/>
      <c r="X2309" s="7"/>
      <c r="Y2309" s="7"/>
      <c r="Z2309" s="7"/>
      <c r="AA2309" s="7"/>
      <c r="AB2309" s="7"/>
    </row>
    <row r="2310" spans="1:28" x14ac:dyDescent="0.2">
      <c r="A2310" s="7"/>
      <c r="B2310" s="8"/>
      <c r="C2310" s="7"/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  <c r="T2310" s="7"/>
      <c r="U2310" s="7"/>
      <c r="V2310" s="7"/>
      <c r="W2310" s="7"/>
      <c r="X2310" s="7"/>
      <c r="Y2310" s="7"/>
      <c r="Z2310" s="7"/>
      <c r="AA2310" s="7"/>
      <c r="AB2310" s="7"/>
    </row>
    <row r="2311" spans="1:28" x14ac:dyDescent="0.2">
      <c r="A2311" s="7"/>
      <c r="B2311" s="8"/>
      <c r="C2311" s="7"/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  <c r="T2311" s="7"/>
      <c r="U2311" s="7"/>
      <c r="V2311" s="7"/>
      <c r="W2311" s="7"/>
      <c r="X2311" s="7"/>
      <c r="Y2311" s="7"/>
      <c r="Z2311" s="7"/>
      <c r="AA2311" s="7"/>
      <c r="AB2311" s="7"/>
    </row>
    <row r="2312" spans="1:28" x14ac:dyDescent="0.2">
      <c r="A2312" s="7"/>
      <c r="B2312" s="8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  <c r="T2312" s="7"/>
      <c r="U2312" s="7"/>
      <c r="V2312" s="7"/>
      <c r="W2312" s="7"/>
      <c r="X2312" s="7"/>
      <c r="Y2312" s="7"/>
      <c r="Z2312" s="7"/>
      <c r="AA2312" s="7"/>
      <c r="AB2312" s="7"/>
    </row>
    <row r="2313" spans="1:28" x14ac:dyDescent="0.2">
      <c r="A2313" s="7"/>
      <c r="B2313" s="8"/>
      <c r="C2313" s="7"/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  <c r="T2313" s="7"/>
      <c r="U2313" s="7"/>
      <c r="V2313" s="7"/>
      <c r="W2313" s="7"/>
      <c r="X2313" s="7"/>
      <c r="Y2313" s="7"/>
      <c r="Z2313" s="7"/>
      <c r="AA2313" s="7"/>
      <c r="AB2313" s="7"/>
    </row>
    <row r="2314" spans="1:28" x14ac:dyDescent="0.2">
      <c r="A2314" s="7"/>
      <c r="B2314" s="8"/>
      <c r="C2314" s="7"/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  <c r="T2314" s="7"/>
      <c r="U2314" s="7"/>
      <c r="V2314" s="7"/>
      <c r="W2314" s="7"/>
      <c r="X2314" s="7"/>
      <c r="Y2314" s="7"/>
      <c r="Z2314" s="7"/>
      <c r="AA2314" s="7"/>
      <c r="AB2314" s="7"/>
    </row>
    <row r="2315" spans="1:28" x14ac:dyDescent="0.2">
      <c r="A2315" s="7"/>
      <c r="B2315" s="8"/>
      <c r="C2315" s="7"/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  <c r="T2315" s="7"/>
      <c r="U2315" s="7"/>
      <c r="V2315" s="7"/>
      <c r="W2315" s="7"/>
      <c r="X2315" s="7"/>
      <c r="Y2315" s="7"/>
      <c r="Z2315" s="7"/>
      <c r="AA2315" s="7"/>
      <c r="AB2315" s="7"/>
    </row>
    <row r="2316" spans="1:28" x14ac:dyDescent="0.2">
      <c r="A2316" s="7"/>
      <c r="B2316" s="8"/>
      <c r="C2316" s="7"/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  <c r="T2316" s="7"/>
      <c r="U2316" s="7"/>
      <c r="V2316" s="7"/>
      <c r="W2316" s="7"/>
      <c r="X2316" s="7"/>
      <c r="Y2316" s="7"/>
      <c r="Z2316" s="7"/>
      <c r="AA2316" s="7"/>
      <c r="AB2316" s="7"/>
    </row>
    <row r="2317" spans="1:28" x14ac:dyDescent="0.2">
      <c r="A2317" s="7"/>
      <c r="B2317" s="8"/>
      <c r="C2317" s="7"/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  <c r="T2317" s="7"/>
      <c r="U2317" s="7"/>
      <c r="V2317" s="7"/>
      <c r="W2317" s="7"/>
      <c r="X2317" s="7"/>
      <c r="Y2317" s="7"/>
      <c r="Z2317" s="7"/>
      <c r="AA2317" s="7"/>
      <c r="AB2317" s="7"/>
    </row>
    <row r="2318" spans="1:28" x14ac:dyDescent="0.2">
      <c r="A2318" s="7"/>
      <c r="B2318" s="8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  <c r="T2318" s="7"/>
      <c r="U2318" s="7"/>
      <c r="V2318" s="7"/>
      <c r="W2318" s="7"/>
      <c r="X2318" s="7"/>
      <c r="Y2318" s="7"/>
      <c r="Z2318" s="7"/>
      <c r="AA2318" s="7"/>
      <c r="AB2318" s="7"/>
    </row>
    <row r="2319" spans="1:28" x14ac:dyDescent="0.2">
      <c r="A2319" s="7"/>
      <c r="B2319" s="8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  <c r="T2319" s="7"/>
      <c r="U2319" s="7"/>
      <c r="V2319" s="7"/>
      <c r="W2319" s="7"/>
      <c r="X2319" s="7"/>
      <c r="Y2319" s="7"/>
      <c r="Z2319" s="7"/>
      <c r="AA2319" s="7"/>
      <c r="AB2319" s="7"/>
    </row>
    <row r="2320" spans="1:28" x14ac:dyDescent="0.2">
      <c r="A2320" s="7"/>
      <c r="B2320" s="8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  <c r="T2320" s="7"/>
      <c r="U2320" s="7"/>
      <c r="V2320" s="7"/>
      <c r="W2320" s="7"/>
      <c r="X2320" s="7"/>
      <c r="Y2320" s="7"/>
      <c r="Z2320" s="7"/>
      <c r="AA2320" s="7"/>
      <c r="AB2320" s="7"/>
    </row>
    <row r="2321" spans="1:28" x14ac:dyDescent="0.2">
      <c r="A2321" s="7"/>
      <c r="B2321" s="8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  <c r="T2321" s="7"/>
      <c r="U2321" s="7"/>
      <c r="V2321" s="7"/>
      <c r="W2321" s="7"/>
      <c r="X2321" s="7"/>
      <c r="Y2321" s="7"/>
      <c r="Z2321" s="7"/>
      <c r="AA2321" s="7"/>
      <c r="AB2321" s="7"/>
    </row>
    <row r="2322" spans="1:28" x14ac:dyDescent="0.2">
      <c r="A2322" s="7"/>
      <c r="B2322" s="8"/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  <c r="T2322" s="7"/>
      <c r="U2322" s="7"/>
      <c r="V2322" s="7"/>
      <c r="W2322" s="7"/>
      <c r="X2322" s="7"/>
      <c r="Y2322" s="7"/>
      <c r="Z2322" s="7"/>
      <c r="AA2322" s="7"/>
      <c r="AB2322" s="7"/>
    </row>
    <row r="2323" spans="1:28" x14ac:dyDescent="0.2">
      <c r="A2323" s="7"/>
      <c r="B2323" s="8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  <c r="T2323" s="7"/>
      <c r="U2323" s="7"/>
      <c r="V2323" s="7"/>
      <c r="W2323" s="7"/>
      <c r="X2323" s="7"/>
      <c r="Y2323" s="7"/>
      <c r="Z2323" s="7"/>
      <c r="AA2323" s="7"/>
      <c r="AB2323" s="7"/>
    </row>
    <row r="2324" spans="1:28" x14ac:dyDescent="0.2">
      <c r="A2324" s="7"/>
      <c r="B2324" s="8"/>
      <c r="C2324" s="7"/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  <c r="T2324" s="7"/>
      <c r="U2324" s="7"/>
      <c r="V2324" s="7"/>
      <c r="W2324" s="7"/>
      <c r="X2324" s="7"/>
      <c r="Y2324" s="7"/>
      <c r="Z2324" s="7"/>
      <c r="AA2324" s="7"/>
      <c r="AB2324" s="7"/>
    </row>
    <row r="2325" spans="1:28" x14ac:dyDescent="0.2">
      <c r="A2325" s="7"/>
      <c r="B2325" s="8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  <c r="T2325" s="7"/>
      <c r="U2325" s="7"/>
      <c r="V2325" s="7"/>
      <c r="W2325" s="7"/>
      <c r="X2325" s="7"/>
      <c r="Y2325" s="7"/>
      <c r="Z2325" s="7"/>
      <c r="AA2325" s="7"/>
      <c r="AB2325" s="7"/>
    </row>
    <row r="2326" spans="1:28" x14ac:dyDescent="0.2">
      <c r="A2326" s="7"/>
      <c r="B2326" s="8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  <c r="T2326" s="7"/>
      <c r="U2326" s="7"/>
      <c r="V2326" s="7"/>
      <c r="W2326" s="7"/>
      <c r="X2326" s="7"/>
      <c r="Y2326" s="7"/>
      <c r="Z2326" s="7"/>
      <c r="AA2326" s="7"/>
      <c r="AB2326" s="7"/>
    </row>
    <row r="2327" spans="1:28" x14ac:dyDescent="0.2">
      <c r="A2327" s="7"/>
      <c r="B2327" s="8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  <c r="T2327" s="7"/>
      <c r="U2327" s="7"/>
      <c r="V2327" s="7"/>
      <c r="W2327" s="7"/>
      <c r="X2327" s="7"/>
      <c r="Y2327" s="7"/>
      <c r="Z2327" s="7"/>
      <c r="AA2327" s="7"/>
      <c r="AB2327" s="7"/>
    </row>
    <row r="2328" spans="1:28" x14ac:dyDescent="0.2">
      <c r="A2328" s="7"/>
      <c r="B2328" s="8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  <c r="T2328" s="7"/>
      <c r="U2328" s="7"/>
      <c r="V2328" s="7"/>
      <c r="W2328" s="7"/>
      <c r="X2328" s="7"/>
      <c r="Y2328" s="7"/>
      <c r="Z2328" s="7"/>
      <c r="AA2328" s="7"/>
      <c r="AB2328" s="7"/>
    </row>
    <row r="2329" spans="1:28" x14ac:dyDescent="0.2">
      <c r="A2329" s="7"/>
      <c r="B2329" s="8"/>
      <c r="C2329" s="7"/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  <c r="T2329" s="7"/>
      <c r="U2329" s="7"/>
      <c r="V2329" s="7"/>
      <c r="W2329" s="7"/>
      <c r="X2329" s="7"/>
      <c r="Y2329" s="7"/>
      <c r="Z2329" s="7"/>
      <c r="AA2329" s="7"/>
      <c r="AB2329" s="7"/>
    </row>
    <row r="2330" spans="1:28" x14ac:dyDescent="0.2">
      <c r="A2330" s="7"/>
      <c r="B2330" s="8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W2330" s="7"/>
      <c r="X2330" s="7"/>
      <c r="Y2330" s="7"/>
      <c r="Z2330" s="7"/>
      <c r="AA2330" s="7"/>
      <c r="AB2330" s="7"/>
    </row>
    <row r="2331" spans="1:28" x14ac:dyDescent="0.2">
      <c r="A2331" s="7"/>
      <c r="B2331" s="8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  <c r="T2331" s="7"/>
      <c r="U2331" s="7"/>
      <c r="V2331" s="7"/>
      <c r="W2331" s="7"/>
      <c r="X2331" s="7"/>
      <c r="Y2331" s="7"/>
      <c r="Z2331" s="7"/>
      <c r="AA2331" s="7"/>
      <c r="AB2331" s="7"/>
    </row>
    <row r="2332" spans="1:28" x14ac:dyDescent="0.2">
      <c r="A2332" s="7"/>
      <c r="B2332" s="8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  <c r="T2332" s="7"/>
      <c r="U2332" s="7"/>
      <c r="V2332" s="7"/>
      <c r="W2332" s="7"/>
      <c r="X2332" s="7"/>
      <c r="Y2332" s="7"/>
      <c r="Z2332" s="7"/>
      <c r="AA2332" s="7"/>
      <c r="AB2332" s="7"/>
    </row>
    <row r="2333" spans="1:28" x14ac:dyDescent="0.2">
      <c r="A2333" s="7"/>
      <c r="B2333" s="8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  <c r="T2333" s="7"/>
      <c r="U2333" s="7"/>
      <c r="V2333" s="7"/>
      <c r="W2333" s="7"/>
      <c r="X2333" s="7"/>
      <c r="Y2333" s="7"/>
      <c r="Z2333" s="7"/>
      <c r="AA2333" s="7"/>
      <c r="AB2333" s="7"/>
    </row>
    <row r="2334" spans="1:28" x14ac:dyDescent="0.2">
      <c r="A2334" s="7"/>
      <c r="B2334" s="8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  <c r="T2334" s="7"/>
      <c r="U2334" s="7"/>
      <c r="V2334" s="7"/>
      <c r="W2334" s="7"/>
      <c r="X2334" s="7"/>
      <c r="Y2334" s="7"/>
      <c r="Z2334" s="7"/>
      <c r="AA2334" s="7"/>
      <c r="AB2334" s="7"/>
    </row>
    <row r="2335" spans="1:28" x14ac:dyDescent="0.2">
      <c r="A2335" s="7"/>
      <c r="B2335" s="8"/>
      <c r="C2335" s="7"/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  <c r="T2335" s="7"/>
      <c r="U2335" s="7"/>
      <c r="V2335" s="7"/>
      <c r="W2335" s="7"/>
      <c r="X2335" s="7"/>
      <c r="Y2335" s="7"/>
      <c r="Z2335" s="7"/>
      <c r="AA2335" s="7"/>
      <c r="AB2335" s="7"/>
    </row>
    <row r="2336" spans="1:28" x14ac:dyDescent="0.2">
      <c r="A2336" s="7"/>
      <c r="B2336" s="8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  <c r="T2336" s="7"/>
      <c r="U2336" s="7"/>
      <c r="V2336" s="7"/>
      <c r="W2336" s="7"/>
      <c r="X2336" s="7"/>
      <c r="Y2336" s="7"/>
      <c r="Z2336" s="7"/>
      <c r="AA2336" s="7"/>
      <c r="AB2336" s="7"/>
    </row>
    <row r="2337" spans="1:28" x14ac:dyDescent="0.2">
      <c r="A2337" s="7"/>
      <c r="B2337" s="8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  <c r="T2337" s="7"/>
      <c r="U2337" s="7"/>
      <c r="V2337" s="7"/>
      <c r="W2337" s="7"/>
      <c r="X2337" s="7"/>
      <c r="Y2337" s="7"/>
      <c r="Z2337" s="7"/>
      <c r="AA2337" s="7"/>
      <c r="AB2337" s="7"/>
    </row>
    <row r="2338" spans="1:28" x14ac:dyDescent="0.2">
      <c r="A2338" s="7"/>
      <c r="B2338" s="8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  <c r="T2338" s="7"/>
      <c r="U2338" s="7"/>
      <c r="V2338" s="7"/>
      <c r="W2338" s="7"/>
      <c r="X2338" s="7"/>
      <c r="Y2338" s="7"/>
      <c r="Z2338" s="7"/>
      <c r="AA2338" s="7"/>
      <c r="AB2338" s="7"/>
    </row>
    <row r="2339" spans="1:28" x14ac:dyDescent="0.2">
      <c r="A2339" s="7"/>
      <c r="B2339" s="8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  <c r="T2339" s="7"/>
      <c r="U2339" s="7"/>
      <c r="V2339" s="7"/>
      <c r="W2339" s="7"/>
      <c r="X2339" s="7"/>
      <c r="Y2339" s="7"/>
      <c r="Z2339" s="7"/>
      <c r="AA2339" s="7"/>
      <c r="AB2339" s="7"/>
    </row>
    <row r="2340" spans="1:28" x14ac:dyDescent="0.2">
      <c r="A2340" s="7"/>
      <c r="B2340" s="8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  <c r="T2340" s="7"/>
      <c r="U2340" s="7"/>
      <c r="V2340" s="7"/>
      <c r="W2340" s="7"/>
      <c r="X2340" s="7"/>
      <c r="Y2340" s="7"/>
      <c r="Z2340" s="7"/>
      <c r="AA2340" s="7"/>
      <c r="AB2340" s="7"/>
    </row>
    <row r="2341" spans="1:28" x14ac:dyDescent="0.2">
      <c r="A2341" s="7"/>
      <c r="B2341" s="8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  <c r="T2341" s="7"/>
      <c r="U2341" s="7"/>
      <c r="V2341" s="7"/>
      <c r="W2341" s="7"/>
      <c r="X2341" s="7"/>
      <c r="Y2341" s="7"/>
      <c r="Z2341" s="7"/>
      <c r="AA2341" s="7"/>
      <c r="AB2341" s="7"/>
    </row>
    <row r="2342" spans="1:28" x14ac:dyDescent="0.2">
      <c r="A2342" s="7"/>
      <c r="B2342" s="8"/>
      <c r="C2342" s="7"/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  <c r="T2342" s="7"/>
      <c r="U2342" s="7"/>
      <c r="V2342" s="7"/>
      <c r="W2342" s="7"/>
      <c r="X2342" s="7"/>
      <c r="Y2342" s="7"/>
      <c r="Z2342" s="7"/>
      <c r="AA2342" s="7"/>
      <c r="AB2342" s="7"/>
    </row>
    <row r="2343" spans="1:28" x14ac:dyDescent="0.2">
      <c r="A2343" s="7"/>
      <c r="B2343" s="8"/>
      <c r="C2343" s="7"/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  <c r="T2343" s="7"/>
      <c r="U2343" s="7"/>
      <c r="V2343" s="7"/>
      <c r="W2343" s="7"/>
      <c r="X2343" s="7"/>
      <c r="Y2343" s="7"/>
      <c r="Z2343" s="7"/>
      <c r="AA2343" s="7"/>
      <c r="AB2343" s="7"/>
    </row>
    <row r="2344" spans="1:28" x14ac:dyDescent="0.2">
      <c r="A2344" s="7"/>
      <c r="B2344" s="8"/>
      <c r="C2344" s="7"/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  <c r="T2344" s="7"/>
      <c r="U2344" s="7"/>
      <c r="V2344" s="7"/>
      <c r="W2344" s="7"/>
      <c r="X2344" s="7"/>
      <c r="Y2344" s="7"/>
      <c r="Z2344" s="7"/>
      <c r="AA2344" s="7"/>
      <c r="AB2344" s="7"/>
    </row>
    <row r="2345" spans="1:28" x14ac:dyDescent="0.2">
      <c r="A2345" s="7"/>
      <c r="B2345" s="8"/>
      <c r="C2345" s="7"/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  <c r="T2345" s="7"/>
      <c r="U2345" s="7"/>
      <c r="V2345" s="7"/>
      <c r="W2345" s="7"/>
      <c r="X2345" s="7"/>
      <c r="Y2345" s="7"/>
      <c r="Z2345" s="7"/>
      <c r="AA2345" s="7"/>
      <c r="AB2345" s="7"/>
    </row>
    <row r="2346" spans="1:28" x14ac:dyDescent="0.2">
      <c r="A2346" s="7"/>
      <c r="B2346" s="8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  <c r="T2346" s="7"/>
      <c r="U2346" s="7"/>
      <c r="V2346" s="7"/>
      <c r="W2346" s="7"/>
      <c r="X2346" s="7"/>
      <c r="Y2346" s="7"/>
      <c r="Z2346" s="7"/>
      <c r="AA2346" s="7"/>
      <c r="AB2346" s="7"/>
    </row>
    <row r="2347" spans="1:28" x14ac:dyDescent="0.2">
      <c r="A2347" s="7"/>
      <c r="B2347" s="8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  <c r="T2347" s="7"/>
      <c r="U2347" s="7"/>
      <c r="V2347" s="7"/>
      <c r="W2347" s="7"/>
      <c r="X2347" s="7"/>
      <c r="Y2347" s="7"/>
      <c r="Z2347" s="7"/>
      <c r="AA2347" s="7"/>
      <c r="AB2347" s="7"/>
    </row>
    <row r="2348" spans="1:28" x14ac:dyDescent="0.2">
      <c r="A2348" s="7"/>
      <c r="B2348" s="8"/>
      <c r="C2348" s="7"/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  <c r="T2348" s="7"/>
      <c r="U2348" s="7"/>
      <c r="V2348" s="7"/>
      <c r="W2348" s="7"/>
      <c r="X2348" s="7"/>
      <c r="Y2348" s="7"/>
      <c r="Z2348" s="7"/>
      <c r="AA2348" s="7"/>
      <c r="AB2348" s="7"/>
    </row>
    <row r="2349" spans="1:28" x14ac:dyDescent="0.2">
      <c r="A2349" s="7"/>
      <c r="B2349" s="8"/>
      <c r="C2349" s="7"/>
      <c r="D2349" s="7"/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  <c r="T2349" s="7"/>
      <c r="U2349" s="7"/>
      <c r="V2349" s="7"/>
      <c r="W2349" s="7"/>
      <c r="X2349" s="7"/>
      <c r="Y2349" s="7"/>
      <c r="Z2349" s="7"/>
      <c r="AA2349" s="7"/>
      <c r="AB2349" s="7"/>
    </row>
    <row r="2350" spans="1:28" x14ac:dyDescent="0.2">
      <c r="A2350" s="7"/>
      <c r="B2350" s="8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  <c r="T2350" s="7"/>
      <c r="U2350" s="7"/>
      <c r="V2350" s="7"/>
      <c r="W2350" s="7"/>
      <c r="X2350" s="7"/>
      <c r="Y2350" s="7"/>
      <c r="Z2350" s="7"/>
      <c r="AA2350" s="7"/>
      <c r="AB2350" s="7"/>
    </row>
    <row r="2351" spans="1:28" x14ac:dyDescent="0.2">
      <c r="A2351" s="7"/>
      <c r="B2351" s="8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  <c r="T2351" s="7"/>
      <c r="U2351" s="7"/>
      <c r="V2351" s="7"/>
      <c r="W2351" s="7"/>
      <c r="X2351" s="7"/>
      <c r="Y2351" s="7"/>
      <c r="Z2351" s="7"/>
      <c r="AA2351" s="7"/>
      <c r="AB2351" s="7"/>
    </row>
    <row r="2352" spans="1:28" x14ac:dyDescent="0.2">
      <c r="A2352" s="7"/>
      <c r="B2352" s="8"/>
      <c r="C2352" s="7"/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W2352" s="7"/>
      <c r="X2352" s="7"/>
      <c r="Y2352" s="7"/>
      <c r="Z2352" s="7"/>
      <c r="AA2352" s="7"/>
      <c r="AB2352" s="7"/>
    </row>
    <row r="2353" spans="1:28" x14ac:dyDescent="0.2">
      <c r="A2353" s="7"/>
      <c r="B2353" s="8"/>
      <c r="C2353" s="7"/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W2353" s="7"/>
      <c r="X2353" s="7"/>
      <c r="Y2353" s="7"/>
      <c r="Z2353" s="7"/>
      <c r="AA2353" s="7"/>
      <c r="AB2353" s="7"/>
    </row>
    <row r="2354" spans="1:28" x14ac:dyDescent="0.2">
      <c r="A2354" s="7"/>
      <c r="B2354" s="8"/>
      <c r="C2354" s="7"/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  <c r="T2354" s="7"/>
      <c r="U2354" s="7"/>
      <c r="V2354" s="7"/>
      <c r="W2354" s="7"/>
      <c r="X2354" s="7"/>
      <c r="Y2354" s="7"/>
      <c r="Z2354" s="7"/>
      <c r="AA2354" s="7"/>
      <c r="AB2354" s="7"/>
    </row>
    <row r="2355" spans="1:28" x14ac:dyDescent="0.2">
      <c r="A2355" s="7"/>
      <c r="B2355" s="8"/>
      <c r="C2355" s="7"/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  <c r="T2355" s="7"/>
      <c r="U2355" s="7"/>
      <c r="V2355" s="7"/>
      <c r="W2355" s="7"/>
      <c r="X2355" s="7"/>
      <c r="Y2355" s="7"/>
      <c r="Z2355" s="7"/>
      <c r="AA2355" s="7"/>
      <c r="AB2355" s="7"/>
    </row>
    <row r="2356" spans="1:28" x14ac:dyDescent="0.2">
      <c r="A2356" s="7"/>
      <c r="B2356" s="8"/>
      <c r="C2356" s="7"/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W2356" s="7"/>
      <c r="X2356" s="7"/>
      <c r="Y2356" s="7"/>
      <c r="Z2356" s="7"/>
      <c r="AA2356" s="7"/>
      <c r="AB2356" s="7"/>
    </row>
    <row r="2357" spans="1:28" x14ac:dyDescent="0.2">
      <c r="A2357" s="7"/>
      <c r="B2357" s="8"/>
      <c r="C2357" s="7"/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W2357" s="7"/>
      <c r="X2357" s="7"/>
      <c r="Y2357" s="7"/>
      <c r="Z2357" s="7"/>
      <c r="AA2357" s="7"/>
      <c r="AB2357" s="7"/>
    </row>
    <row r="2358" spans="1:28" x14ac:dyDescent="0.2">
      <c r="A2358" s="7"/>
      <c r="B2358" s="8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  <c r="T2358" s="7"/>
      <c r="U2358" s="7"/>
      <c r="V2358" s="7"/>
      <c r="W2358" s="7"/>
      <c r="X2358" s="7"/>
      <c r="Y2358" s="7"/>
      <c r="Z2358" s="7"/>
      <c r="AA2358" s="7"/>
      <c r="AB2358" s="7"/>
    </row>
    <row r="2359" spans="1:28" x14ac:dyDescent="0.2">
      <c r="A2359" s="7"/>
      <c r="B2359" s="8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  <c r="T2359" s="7"/>
      <c r="U2359" s="7"/>
      <c r="V2359" s="7"/>
      <c r="W2359" s="7"/>
      <c r="X2359" s="7"/>
      <c r="Y2359" s="7"/>
      <c r="Z2359" s="7"/>
      <c r="AA2359" s="7"/>
      <c r="AB2359" s="7"/>
    </row>
    <row r="2360" spans="1:28" x14ac:dyDescent="0.2">
      <c r="A2360" s="7"/>
      <c r="B2360" s="8"/>
      <c r="C2360" s="7"/>
      <c r="D2360" s="7"/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  <c r="T2360" s="7"/>
      <c r="U2360" s="7"/>
      <c r="V2360" s="7"/>
      <c r="W2360" s="7"/>
      <c r="X2360" s="7"/>
      <c r="Y2360" s="7"/>
      <c r="Z2360" s="7"/>
      <c r="AA2360" s="7"/>
      <c r="AB2360" s="7"/>
    </row>
    <row r="2361" spans="1:28" x14ac:dyDescent="0.2">
      <c r="A2361" s="7"/>
      <c r="B2361" s="8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  <c r="T2361" s="7"/>
      <c r="U2361" s="7"/>
      <c r="V2361" s="7"/>
      <c r="W2361" s="7"/>
      <c r="X2361" s="7"/>
      <c r="Y2361" s="7"/>
      <c r="Z2361" s="7"/>
      <c r="AA2361" s="7"/>
      <c r="AB2361" s="7"/>
    </row>
    <row r="2362" spans="1:28" x14ac:dyDescent="0.2">
      <c r="A2362" s="7"/>
      <c r="B2362" s="8"/>
      <c r="C2362" s="7"/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  <c r="T2362" s="7"/>
      <c r="U2362" s="7"/>
      <c r="V2362" s="7"/>
      <c r="W2362" s="7"/>
      <c r="X2362" s="7"/>
      <c r="Y2362" s="7"/>
      <c r="Z2362" s="7"/>
      <c r="AA2362" s="7"/>
      <c r="AB2362" s="7"/>
    </row>
    <row r="2363" spans="1:28" x14ac:dyDescent="0.2">
      <c r="A2363" s="7"/>
      <c r="B2363" s="8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  <c r="T2363" s="7"/>
      <c r="U2363" s="7"/>
      <c r="V2363" s="7"/>
      <c r="W2363" s="7"/>
      <c r="X2363" s="7"/>
      <c r="Y2363" s="7"/>
      <c r="Z2363" s="7"/>
      <c r="AA2363" s="7"/>
      <c r="AB2363" s="7"/>
    </row>
    <row r="2364" spans="1:28" x14ac:dyDescent="0.2">
      <c r="A2364" s="7"/>
      <c r="B2364" s="8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  <c r="T2364" s="7"/>
      <c r="U2364" s="7"/>
      <c r="V2364" s="7"/>
      <c r="W2364" s="7"/>
      <c r="X2364" s="7"/>
      <c r="Y2364" s="7"/>
      <c r="Z2364" s="7"/>
      <c r="AA2364" s="7"/>
      <c r="AB2364" s="7"/>
    </row>
    <row r="2365" spans="1:28" x14ac:dyDescent="0.2">
      <c r="A2365" s="7"/>
      <c r="B2365" s="8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  <c r="T2365" s="7"/>
      <c r="U2365" s="7"/>
      <c r="V2365" s="7"/>
      <c r="W2365" s="7"/>
      <c r="X2365" s="7"/>
      <c r="Y2365" s="7"/>
      <c r="Z2365" s="7"/>
      <c r="AA2365" s="7"/>
      <c r="AB2365" s="7"/>
    </row>
    <row r="2366" spans="1:28" x14ac:dyDescent="0.2">
      <c r="A2366" s="7"/>
      <c r="B2366" s="8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  <c r="T2366" s="7"/>
      <c r="U2366" s="7"/>
      <c r="V2366" s="7"/>
      <c r="W2366" s="7"/>
      <c r="X2366" s="7"/>
      <c r="Y2366" s="7"/>
      <c r="Z2366" s="7"/>
      <c r="AA2366" s="7"/>
      <c r="AB2366" s="7"/>
    </row>
    <row r="2367" spans="1:28" x14ac:dyDescent="0.2">
      <c r="A2367" s="7"/>
      <c r="B2367" s="8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  <c r="T2367" s="7"/>
      <c r="U2367" s="7"/>
      <c r="V2367" s="7"/>
      <c r="W2367" s="7"/>
      <c r="X2367" s="7"/>
      <c r="Y2367" s="7"/>
      <c r="Z2367" s="7"/>
      <c r="AA2367" s="7"/>
      <c r="AB2367" s="7"/>
    </row>
    <row r="2368" spans="1:28" x14ac:dyDescent="0.2">
      <c r="A2368" s="7"/>
      <c r="B2368" s="8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  <c r="T2368" s="7"/>
      <c r="U2368" s="7"/>
      <c r="V2368" s="7"/>
      <c r="W2368" s="7"/>
      <c r="X2368" s="7"/>
      <c r="Y2368" s="7"/>
      <c r="Z2368" s="7"/>
      <c r="AA2368" s="7"/>
      <c r="AB2368" s="7"/>
    </row>
    <row r="2369" spans="1:28" x14ac:dyDescent="0.2">
      <c r="A2369" s="7"/>
      <c r="B2369" s="8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  <c r="T2369" s="7"/>
      <c r="U2369" s="7"/>
      <c r="V2369" s="7"/>
      <c r="W2369" s="7"/>
      <c r="X2369" s="7"/>
      <c r="Y2369" s="7"/>
      <c r="Z2369" s="7"/>
      <c r="AA2369" s="7"/>
      <c r="AB2369" s="7"/>
    </row>
    <row r="2370" spans="1:28" x14ac:dyDescent="0.2">
      <c r="A2370" s="7"/>
      <c r="B2370" s="8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  <c r="T2370" s="7"/>
      <c r="U2370" s="7"/>
      <c r="V2370" s="7"/>
      <c r="W2370" s="7"/>
      <c r="X2370" s="7"/>
      <c r="Y2370" s="7"/>
      <c r="Z2370" s="7"/>
      <c r="AA2370" s="7"/>
      <c r="AB2370" s="7"/>
    </row>
    <row r="2371" spans="1:28" x14ac:dyDescent="0.2">
      <c r="A2371" s="7"/>
      <c r="B2371" s="8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  <c r="T2371" s="7"/>
      <c r="U2371" s="7"/>
      <c r="V2371" s="7"/>
      <c r="W2371" s="7"/>
      <c r="X2371" s="7"/>
      <c r="Y2371" s="7"/>
      <c r="Z2371" s="7"/>
      <c r="AA2371" s="7"/>
      <c r="AB2371" s="7"/>
    </row>
    <row r="2372" spans="1:28" x14ac:dyDescent="0.2">
      <c r="A2372" s="7"/>
      <c r="B2372" s="8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  <c r="T2372" s="7"/>
      <c r="U2372" s="7"/>
      <c r="V2372" s="7"/>
      <c r="W2372" s="7"/>
      <c r="X2372" s="7"/>
      <c r="Y2372" s="7"/>
      <c r="Z2372" s="7"/>
      <c r="AA2372" s="7"/>
      <c r="AB2372" s="7"/>
    </row>
    <row r="2373" spans="1:28" x14ac:dyDescent="0.2">
      <c r="A2373" s="7"/>
      <c r="B2373" s="8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  <c r="T2373" s="7"/>
      <c r="U2373" s="7"/>
      <c r="V2373" s="7"/>
      <c r="W2373" s="7"/>
      <c r="X2373" s="7"/>
      <c r="Y2373" s="7"/>
      <c r="Z2373" s="7"/>
      <c r="AA2373" s="7"/>
      <c r="AB2373" s="7"/>
    </row>
    <row r="2374" spans="1:28" x14ac:dyDescent="0.2">
      <c r="A2374" s="7"/>
      <c r="B2374" s="8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  <c r="T2374" s="7"/>
      <c r="U2374" s="7"/>
      <c r="V2374" s="7"/>
      <c r="W2374" s="7"/>
      <c r="X2374" s="7"/>
      <c r="Y2374" s="7"/>
      <c r="Z2374" s="7"/>
      <c r="AA2374" s="7"/>
      <c r="AB2374" s="7"/>
    </row>
    <row r="2375" spans="1:28" x14ac:dyDescent="0.2">
      <c r="A2375" s="7"/>
      <c r="B2375" s="8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  <c r="T2375" s="7"/>
      <c r="U2375" s="7"/>
      <c r="V2375" s="7"/>
      <c r="W2375" s="7"/>
      <c r="X2375" s="7"/>
      <c r="Y2375" s="7"/>
      <c r="Z2375" s="7"/>
      <c r="AA2375" s="7"/>
      <c r="AB2375" s="7"/>
    </row>
    <row r="2376" spans="1:28" x14ac:dyDescent="0.2">
      <c r="A2376" s="7"/>
      <c r="B2376" s="8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  <c r="T2376" s="7"/>
      <c r="U2376" s="7"/>
      <c r="V2376" s="7"/>
      <c r="W2376" s="7"/>
      <c r="X2376" s="7"/>
      <c r="Y2376" s="7"/>
      <c r="Z2376" s="7"/>
      <c r="AA2376" s="7"/>
      <c r="AB2376" s="7"/>
    </row>
    <row r="2377" spans="1:28" x14ac:dyDescent="0.2">
      <c r="A2377" s="7"/>
      <c r="B2377" s="8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  <c r="T2377" s="7"/>
      <c r="U2377" s="7"/>
      <c r="V2377" s="7"/>
      <c r="W2377" s="7"/>
      <c r="X2377" s="7"/>
      <c r="Y2377" s="7"/>
      <c r="Z2377" s="7"/>
      <c r="AA2377" s="7"/>
      <c r="AB2377" s="7"/>
    </row>
    <row r="2378" spans="1:28" x14ac:dyDescent="0.2">
      <c r="A2378" s="7"/>
      <c r="B2378" s="8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  <c r="T2378" s="7"/>
      <c r="U2378" s="7"/>
      <c r="V2378" s="7"/>
      <c r="W2378" s="7"/>
      <c r="X2378" s="7"/>
      <c r="Y2378" s="7"/>
      <c r="Z2378" s="7"/>
      <c r="AA2378" s="7"/>
      <c r="AB2378" s="7"/>
    </row>
    <row r="2379" spans="1:28" x14ac:dyDescent="0.2">
      <c r="A2379" s="7"/>
      <c r="B2379" s="8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  <c r="T2379" s="7"/>
      <c r="U2379" s="7"/>
      <c r="V2379" s="7"/>
      <c r="W2379" s="7"/>
      <c r="X2379" s="7"/>
      <c r="Y2379" s="7"/>
      <c r="Z2379" s="7"/>
      <c r="AA2379" s="7"/>
      <c r="AB2379" s="7"/>
    </row>
    <row r="2380" spans="1:28" x14ac:dyDescent="0.2">
      <c r="A2380" s="7"/>
      <c r="B2380" s="8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  <c r="T2380" s="7"/>
      <c r="U2380" s="7"/>
      <c r="V2380" s="7"/>
      <c r="W2380" s="7"/>
      <c r="X2380" s="7"/>
      <c r="Y2380" s="7"/>
      <c r="Z2380" s="7"/>
      <c r="AA2380" s="7"/>
      <c r="AB2380" s="7"/>
    </row>
    <row r="2381" spans="1:28" x14ac:dyDescent="0.2">
      <c r="A2381" s="7"/>
      <c r="B2381" s="8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  <c r="T2381" s="7"/>
      <c r="U2381" s="7"/>
      <c r="V2381" s="7"/>
      <c r="W2381" s="7"/>
      <c r="X2381" s="7"/>
      <c r="Y2381" s="7"/>
      <c r="Z2381" s="7"/>
      <c r="AA2381" s="7"/>
      <c r="AB2381" s="7"/>
    </row>
    <row r="2382" spans="1:28" x14ac:dyDescent="0.2">
      <c r="A2382" s="7"/>
      <c r="B2382" s="8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W2382" s="7"/>
      <c r="X2382" s="7"/>
      <c r="Y2382" s="7"/>
      <c r="Z2382" s="7"/>
      <c r="AA2382" s="7"/>
      <c r="AB2382" s="7"/>
    </row>
    <row r="2383" spans="1:28" x14ac:dyDescent="0.2">
      <c r="A2383" s="7"/>
      <c r="B2383" s="8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  <c r="T2383" s="7"/>
      <c r="U2383" s="7"/>
      <c r="V2383" s="7"/>
      <c r="W2383" s="7"/>
      <c r="X2383" s="7"/>
      <c r="Y2383" s="7"/>
      <c r="Z2383" s="7"/>
      <c r="AA2383" s="7"/>
      <c r="AB2383" s="7"/>
    </row>
    <row r="2384" spans="1:28" x14ac:dyDescent="0.2">
      <c r="A2384" s="7"/>
      <c r="B2384" s="8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  <c r="T2384" s="7"/>
      <c r="U2384" s="7"/>
      <c r="V2384" s="7"/>
      <c r="W2384" s="7"/>
      <c r="X2384" s="7"/>
      <c r="Y2384" s="7"/>
      <c r="Z2384" s="7"/>
      <c r="AA2384" s="7"/>
      <c r="AB2384" s="7"/>
    </row>
    <row r="2385" spans="1:28" x14ac:dyDescent="0.2">
      <c r="A2385" s="7"/>
      <c r="B2385" s="8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  <c r="T2385" s="7"/>
      <c r="U2385" s="7"/>
      <c r="V2385" s="7"/>
      <c r="W2385" s="7"/>
      <c r="X2385" s="7"/>
      <c r="Y2385" s="7"/>
      <c r="Z2385" s="7"/>
      <c r="AA2385" s="7"/>
      <c r="AB2385" s="7"/>
    </row>
    <row r="2386" spans="1:28" x14ac:dyDescent="0.2">
      <c r="A2386" s="7"/>
      <c r="B2386" s="8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  <c r="T2386" s="7"/>
      <c r="U2386" s="7"/>
      <c r="V2386" s="7"/>
      <c r="W2386" s="7"/>
      <c r="X2386" s="7"/>
      <c r="Y2386" s="7"/>
      <c r="Z2386" s="7"/>
      <c r="AA2386" s="7"/>
      <c r="AB2386" s="7"/>
    </row>
    <row r="2387" spans="1:28" x14ac:dyDescent="0.2">
      <c r="A2387" s="7"/>
      <c r="B2387" s="8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  <c r="T2387" s="7"/>
      <c r="U2387" s="7"/>
      <c r="V2387" s="7"/>
      <c r="W2387" s="7"/>
      <c r="X2387" s="7"/>
      <c r="Y2387" s="7"/>
      <c r="Z2387" s="7"/>
      <c r="AA2387" s="7"/>
      <c r="AB2387" s="7"/>
    </row>
    <row r="2388" spans="1:28" x14ac:dyDescent="0.2">
      <c r="A2388" s="7"/>
      <c r="B2388" s="8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  <c r="T2388" s="7"/>
      <c r="U2388" s="7"/>
      <c r="V2388" s="7"/>
      <c r="W2388" s="7"/>
      <c r="X2388" s="7"/>
      <c r="Y2388" s="7"/>
      <c r="Z2388" s="7"/>
      <c r="AA2388" s="7"/>
      <c r="AB2388" s="7"/>
    </row>
    <row r="2389" spans="1:28" x14ac:dyDescent="0.2">
      <c r="A2389" s="7"/>
      <c r="B2389" s="8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  <c r="T2389" s="7"/>
      <c r="U2389" s="7"/>
      <c r="V2389" s="7"/>
      <c r="W2389" s="7"/>
      <c r="X2389" s="7"/>
      <c r="Y2389" s="7"/>
      <c r="Z2389" s="7"/>
      <c r="AA2389" s="7"/>
      <c r="AB2389" s="7"/>
    </row>
    <row r="2390" spans="1:28" x14ac:dyDescent="0.2">
      <c r="A2390" s="7"/>
      <c r="B2390" s="8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W2390" s="7"/>
      <c r="X2390" s="7"/>
      <c r="Y2390" s="7"/>
      <c r="Z2390" s="7"/>
      <c r="AA2390" s="7"/>
      <c r="AB2390" s="7"/>
    </row>
    <row r="2391" spans="1:28" x14ac:dyDescent="0.2">
      <c r="A2391" s="7"/>
      <c r="B2391" s="8"/>
      <c r="C2391" s="7"/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W2391" s="7"/>
      <c r="X2391" s="7"/>
      <c r="Y2391" s="7"/>
      <c r="Z2391" s="7"/>
      <c r="AA2391" s="7"/>
      <c r="AB2391" s="7"/>
    </row>
    <row r="2392" spans="1:28" x14ac:dyDescent="0.2">
      <c r="A2392" s="7"/>
      <c r="B2392" s="8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  <c r="T2392" s="7"/>
      <c r="U2392" s="7"/>
      <c r="V2392" s="7"/>
      <c r="W2392" s="7"/>
      <c r="X2392" s="7"/>
      <c r="Y2392" s="7"/>
      <c r="Z2392" s="7"/>
      <c r="AA2392" s="7"/>
      <c r="AB2392" s="7"/>
    </row>
    <row r="2393" spans="1:28" x14ac:dyDescent="0.2">
      <c r="A2393" s="7"/>
      <c r="B2393" s="8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  <c r="T2393" s="7"/>
      <c r="U2393" s="7"/>
      <c r="V2393" s="7"/>
      <c r="W2393" s="7"/>
      <c r="X2393" s="7"/>
      <c r="Y2393" s="7"/>
      <c r="Z2393" s="7"/>
      <c r="AA2393" s="7"/>
      <c r="AB2393" s="7"/>
    </row>
    <row r="2394" spans="1:28" x14ac:dyDescent="0.2">
      <c r="A2394" s="7"/>
      <c r="B2394" s="8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  <c r="T2394" s="7"/>
      <c r="U2394" s="7"/>
      <c r="V2394" s="7"/>
      <c r="W2394" s="7"/>
      <c r="X2394" s="7"/>
      <c r="Y2394" s="7"/>
      <c r="Z2394" s="7"/>
      <c r="AA2394" s="7"/>
      <c r="AB2394" s="7"/>
    </row>
    <row r="2395" spans="1:28" x14ac:dyDescent="0.2">
      <c r="A2395" s="7"/>
      <c r="B2395" s="8"/>
      <c r="C2395" s="7"/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  <c r="T2395" s="7"/>
      <c r="U2395" s="7"/>
      <c r="V2395" s="7"/>
      <c r="W2395" s="7"/>
      <c r="X2395" s="7"/>
      <c r="Y2395" s="7"/>
      <c r="Z2395" s="7"/>
      <c r="AA2395" s="7"/>
      <c r="AB2395" s="7"/>
    </row>
    <row r="2396" spans="1:28" x14ac:dyDescent="0.2">
      <c r="A2396" s="7"/>
      <c r="B2396" s="8"/>
      <c r="C2396" s="7"/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  <c r="T2396" s="7"/>
      <c r="U2396" s="7"/>
      <c r="V2396" s="7"/>
      <c r="W2396" s="7"/>
      <c r="X2396" s="7"/>
      <c r="Y2396" s="7"/>
      <c r="Z2396" s="7"/>
      <c r="AA2396" s="7"/>
      <c r="AB2396" s="7"/>
    </row>
    <row r="2397" spans="1:28" x14ac:dyDescent="0.2">
      <c r="A2397" s="7"/>
      <c r="B2397" s="8"/>
      <c r="C2397" s="7"/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  <c r="T2397" s="7"/>
      <c r="U2397" s="7"/>
      <c r="V2397" s="7"/>
      <c r="W2397" s="7"/>
      <c r="X2397" s="7"/>
      <c r="Y2397" s="7"/>
      <c r="Z2397" s="7"/>
      <c r="AA2397" s="7"/>
      <c r="AB2397" s="7"/>
    </row>
    <row r="2398" spans="1:28" x14ac:dyDescent="0.2">
      <c r="A2398" s="7"/>
      <c r="B2398" s="8"/>
      <c r="C2398" s="7"/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  <c r="T2398" s="7"/>
      <c r="U2398" s="7"/>
      <c r="V2398" s="7"/>
      <c r="W2398" s="7"/>
      <c r="X2398" s="7"/>
      <c r="Y2398" s="7"/>
      <c r="Z2398" s="7"/>
      <c r="AA2398" s="7"/>
      <c r="AB2398" s="7"/>
    </row>
    <row r="2399" spans="1:28" x14ac:dyDescent="0.2">
      <c r="A2399" s="7"/>
      <c r="B2399" s="8"/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  <c r="T2399" s="7"/>
      <c r="U2399" s="7"/>
      <c r="V2399" s="7"/>
      <c r="W2399" s="7"/>
      <c r="X2399" s="7"/>
      <c r="Y2399" s="7"/>
      <c r="Z2399" s="7"/>
      <c r="AA2399" s="7"/>
      <c r="AB2399" s="7"/>
    </row>
    <row r="2400" spans="1:28" x14ac:dyDescent="0.2">
      <c r="A2400" s="7"/>
      <c r="B2400" s="8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  <c r="T2400" s="7"/>
      <c r="U2400" s="7"/>
      <c r="V2400" s="7"/>
      <c r="W2400" s="7"/>
      <c r="X2400" s="7"/>
      <c r="Y2400" s="7"/>
      <c r="Z2400" s="7"/>
      <c r="AA2400" s="7"/>
      <c r="AB2400" s="7"/>
    </row>
    <row r="2401" spans="1:28" x14ac:dyDescent="0.2">
      <c r="A2401" s="7"/>
      <c r="B2401" s="8"/>
      <c r="C2401" s="7"/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  <c r="T2401" s="7"/>
      <c r="U2401" s="7"/>
      <c r="V2401" s="7"/>
      <c r="W2401" s="7"/>
      <c r="X2401" s="7"/>
      <c r="Y2401" s="7"/>
      <c r="Z2401" s="7"/>
      <c r="AA2401" s="7"/>
      <c r="AB2401" s="7"/>
    </row>
    <row r="2402" spans="1:28" x14ac:dyDescent="0.2">
      <c r="A2402" s="7"/>
      <c r="B2402" s="8"/>
      <c r="C2402" s="7"/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  <c r="T2402" s="7"/>
      <c r="U2402" s="7"/>
      <c r="V2402" s="7"/>
      <c r="W2402" s="7"/>
      <c r="X2402" s="7"/>
      <c r="Y2402" s="7"/>
      <c r="Z2402" s="7"/>
      <c r="AA2402" s="7"/>
      <c r="AB2402" s="7"/>
    </row>
    <row r="2403" spans="1:28" x14ac:dyDescent="0.2">
      <c r="A2403" s="7"/>
      <c r="B2403" s="8"/>
      <c r="C2403" s="7"/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  <c r="T2403" s="7"/>
      <c r="U2403" s="7"/>
      <c r="V2403" s="7"/>
      <c r="W2403" s="7"/>
      <c r="X2403" s="7"/>
      <c r="Y2403" s="7"/>
      <c r="Z2403" s="7"/>
      <c r="AA2403" s="7"/>
      <c r="AB2403" s="7"/>
    </row>
    <row r="2404" spans="1:28" x14ac:dyDescent="0.2">
      <c r="A2404" s="7"/>
      <c r="B2404" s="8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W2404" s="7"/>
      <c r="X2404" s="7"/>
      <c r="Y2404" s="7"/>
      <c r="Z2404" s="7"/>
      <c r="AA2404" s="7"/>
      <c r="AB2404" s="7"/>
    </row>
    <row r="2405" spans="1:28" x14ac:dyDescent="0.2">
      <c r="A2405" s="7"/>
      <c r="B2405" s="8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  <c r="T2405" s="7"/>
      <c r="U2405" s="7"/>
      <c r="V2405" s="7"/>
      <c r="W2405" s="7"/>
      <c r="X2405" s="7"/>
      <c r="Y2405" s="7"/>
      <c r="Z2405" s="7"/>
      <c r="AA2405" s="7"/>
      <c r="AB2405" s="7"/>
    </row>
    <row r="2406" spans="1:28" x14ac:dyDescent="0.2">
      <c r="A2406" s="7"/>
      <c r="B2406" s="8"/>
      <c r="C2406" s="7"/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  <c r="T2406" s="7"/>
      <c r="U2406" s="7"/>
      <c r="V2406" s="7"/>
      <c r="W2406" s="7"/>
      <c r="X2406" s="7"/>
      <c r="Y2406" s="7"/>
      <c r="Z2406" s="7"/>
      <c r="AA2406" s="7"/>
      <c r="AB2406" s="7"/>
    </row>
    <row r="2407" spans="1:28" x14ac:dyDescent="0.2">
      <c r="A2407" s="7"/>
      <c r="B2407" s="8"/>
      <c r="C2407" s="7"/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  <c r="T2407" s="7"/>
      <c r="U2407" s="7"/>
      <c r="V2407" s="7"/>
      <c r="W2407" s="7"/>
      <c r="X2407" s="7"/>
      <c r="Y2407" s="7"/>
      <c r="Z2407" s="7"/>
      <c r="AA2407" s="7"/>
      <c r="AB2407" s="7"/>
    </row>
    <row r="2408" spans="1:28" x14ac:dyDescent="0.2">
      <c r="A2408" s="7"/>
      <c r="B2408" s="8"/>
      <c r="C2408" s="7"/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  <c r="T2408" s="7"/>
      <c r="U2408" s="7"/>
      <c r="V2408" s="7"/>
      <c r="W2408" s="7"/>
      <c r="X2408" s="7"/>
      <c r="Y2408" s="7"/>
      <c r="Z2408" s="7"/>
      <c r="AA2408" s="7"/>
      <c r="AB2408" s="7"/>
    </row>
    <row r="2409" spans="1:28" x14ac:dyDescent="0.2">
      <c r="A2409" s="7"/>
      <c r="B2409" s="8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  <c r="T2409" s="7"/>
      <c r="U2409" s="7"/>
      <c r="V2409" s="7"/>
      <c r="W2409" s="7"/>
      <c r="X2409" s="7"/>
      <c r="Y2409" s="7"/>
      <c r="Z2409" s="7"/>
      <c r="AA2409" s="7"/>
      <c r="AB2409" s="7"/>
    </row>
    <row r="2410" spans="1:28" x14ac:dyDescent="0.2">
      <c r="A2410" s="7"/>
      <c r="B2410" s="8"/>
      <c r="C2410" s="7"/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  <c r="T2410" s="7"/>
      <c r="U2410" s="7"/>
      <c r="V2410" s="7"/>
      <c r="W2410" s="7"/>
      <c r="X2410" s="7"/>
      <c r="Y2410" s="7"/>
      <c r="Z2410" s="7"/>
      <c r="AA2410" s="7"/>
      <c r="AB2410" s="7"/>
    </row>
    <row r="2411" spans="1:28" x14ac:dyDescent="0.2">
      <c r="A2411" s="7"/>
      <c r="B2411" s="8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  <c r="T2411" s="7"/>
      <c r="U2411" s="7"/>
      <c r="V2411" s="7"/>
      <c r="W2411" s="7"/>
      <c r="X2411" s="7"/>
      <c r="Y2411" s="7"/>
      <c r="Z2411" s="7"/>
      <c r="AA2411" s="7"/>
      <c r="AB2411" s="7"/>
    </row>
    <row r="2412" spans="1:28" x14ac:dyDescent="0.2">
      <c r="A2412" s="7"/>
      <c r="B2412" s="8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  <c r="T2412" s="7"/>
      <c r="U2412" s="7"/>
      <c r="V2412" s="7"/>
      <c r="W2412" s="7"/>
      <c r="X2412" s="7"/>
      <c r="Y2412" s="7"/>
      <c r="Z2412" s="7"/>
      <c r="AA2412" s="7"/>
      <c r="AB2412" s="7"/>
    </row>
    <row r="2413" spans="1:28" x14ac:dyDescent="0.2">
      <c r="A2413" s="7"/>
      <c r="B2413" s="8"/>
      <c r="C2413" s="7"/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  <c r="T2413" s="7"/>
      <c r="U2413" s="7"/>
      <c r="V2413" s="7"/>
      <c r="W2413" s="7"/>
      <c r="X2413" s="7"/>
      <c r="Y2413" s="7"/>
      <c r="Z2413" s="7"/>
      <c r="AA2413" s="7"/>
      <c r="AB2413" s="7"/>
    </row>
    <row r="2414" spans="1:28" x14ac:dyDescent="0.2">
      <c r="A2414" s="7"/>
      <c r="B2414" s="8"/>
      <c r="C2414" s="7"/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  <c r="T2414" s="7"/>
      <c r="U2414" s="7"/>
      <c r="V2414" s="7"/>
      <c r="W2414" s="7"/>
      <c r="X2414" s="7"/>
      <c r="Y2414" s="7"/>
      <c r="Z2414" s="7"/>
      <c r="AA2414" s="7"/>
      <c r="AB2414" s="7"/>
    </row>
    <row r="2415" spans="1:28" x14ac:dyDescent="0.2">
      <c r="A2415" s="7"/>
      <c r="B2415" s="8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  <c r="T2415" s="7"/>
      <c r="U2415" s="7"/>
      <c r="V2415" s="7"/>
      <c r="W2415" s="7"/>
      <c r="X2415" s="7"/>
      <c r="Y2415" s="7"/>
      <c r="Z2415" s="7"/>
      <c r="AA2415" s="7"/>
      <c r="AB2415" s="7"/>
    </row>
    <row r="2416" spans="1:28" x14ac:dyDescent="0.2">
      <c r="A2416" s="7"/>
      <c r="B2416" s="8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  <c r="T2416" s="7"/>
      <c r="U2416" s="7"/>
      <c r="V2416" s="7"/>
      <c r="W2416" s="7"/>
      <c r="X2416" s="7"/>
      <c r="Y2416" s="7"/>
      <c r="Z2416" s="7"/>
      <c r="AA2416" s="7"/>
      <c r="AB2416" s="7"/>
    </row>
    <row r="2417" spans="1:28" x14ac:dyDescent="0.2">
      <c r="A2417" s="7"/>
      <c r="B2417" s="8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  <c r="T2417" s="7"/>
      <c r="U2417" s="7"/>
      <c r="V2417" s="7"/>
      <c r="W2417" s="7"/>
      <c r="X2417" s="7"/>
      <c r="Y2417" s="7"/>
      <c r="Z2417" s="7"/>
      <c r="AA2417" s="7"/>
      <c r="AB2417" s="7"/>
    </row>
    <row r="2418" spans="1:28" x14ac:dyDescent="0.2">
      <c r="A2418" s="7"/>
      <c r="B2418" s="8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  <c r="T2418" s="7"/>
      <c r="U2418" s="7"/>
      <c r="V2418" s="7"/>
      <c r="W2418" s="7"/>
      <c r="X2418" s="7"/>
      <c r="Y2418" s="7"/>
      <c r="Z2418" s="7"/>
      <c r="AA2418" s="7"/>
      <c r="AB2418" s="7"/>
    </row>
    <row r="2419" spans="1:28" x14ac:dyDescent="0.2">
      <c r="A2419" s="7"/>
      <c r="B2419" s="8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  <c r="T2419" s="7"/>
      <c r="U2419" s="7"/>
      <c r="V2419" s="7"/>
      <c r="W2419" s="7"/>
      <c r="X2419" s="7"/>
      <c r="Y2419" s="7"/>
      <c r="Z2419" s="7"/>
      <c r="AA2419" s="7"/>
      <c r="AB2419" s="7"/>
    </row>
    <row r="2420" spans="1:28" x14ac:dyDescent="0.2">
      <c r="A2420" s="7"/>
      <c r="B2420" s="8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  <c r="T2420" s="7"/>
      <c r="U2420" s="7"/>
      <c r="V2420" s="7"/>
      <c r="W2420" s="7"/>
      <c r="X2420" s="7"/>
      <c r="Y2420" s="7"/>
      <c r="Z2420" s="7"/>
      <c r="AA2420" s="7"/>
      <c r="AB2420" s="7"/>
    </row>
    <row r="2421" spans="1:28" x14ac:dyDescent="0.2">
      <c r="A2421" s="7"/>
      <c r="B2421" s="8"/>
      <c r="C2421" s="7"/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  <c r="T2421" s="7"/>
      <c r="U2421" s="7"/>
      <c r="V2421" s="7"/>
      <c r="W2421" s="7"/>
      <c r="X2421" s="7"/>
      <c r="Y2421" s="7"/>
      <c r="Z2421" s="7"/>
      <c r="AA2421" s="7"/>
      <c r="AB2421" s="7"/>
    </row>
    <row r="2422" spans="1:28" x14ac:dyDescent="0.2">
      <c r="A2422" s="7"/>
      <c r="B2422" s="8"/>
      <c r="C2422" s="7"/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  <c r="T2422" s="7"/>
      <c r="U2422" s="7"/>
      <c r="V2422" s="7"/>
      <c r="W2422" s="7"/>
      <c r="X2422" s="7"/>
      <c r="Y2422" s="7"/>
      <c r="Z2422" s="7"/>
      <c r="AA2422" s="7"/>
      <c r="AB2422" s="7"/>
    </row>
    <row r="2423" spans="1:28" x14ac:dyDescent="0.2">
      <c r="A2423" s="7"/>
      <c r="B2423" s="8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  <c r="T2423" s="7"/>
      <c r="U2423" s="7"/>
      <c r="V2423" s="7"/>
      <c r="W2423" s="7"/>
      <c r="X2423" s="7"/>
      <c r="Y2423" s="7"/>
      <c r="Z2423" s="7"/>
      <c r="AA2423" s="7"/>
      <c r="AB2423" s="7"/>
    </row>
    <row r="2424" spans="1:28" x14ac:dyDescent="0.2">
      <c r="A2424" s="7"/>
      <c r="B2424" s="8"/>
      <c r="C2424" s="7"/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  <c r="T2424" s="7"/>
      <c r="U2424" s="7"/>
      <c r="V2424" s="7"/>
      <c r="W2424" s="7"/>
      <c r="X2424" s="7"/>
      <c r="Y2424" s="7"/>
      <c r="Z2424" s="7"/>
      <c r="AA2424" s="7"/>
      <c r="AB2424" s="7"/>
    </row>
    <row r="2425" spans="1:28" x14ac:dyDescent="0.2">
      <c r="A2425" s="7"/>
      <c r="B2425" s="8"/>
      <c r="C2425" s="7"/>
      <c r="D2425" s="7"/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  <c r="T2425" s="7"/>
      <c r="U2425" s="7"/>
      <c r="V2425" s="7"/>
      <c r="W2425" s="7"/>
      <c r="X2425" s="7"/>
      <c r="Y2425" s="7"/>
      <c r="Z2425" s="7"/>
      <c r="AA2425" s="7"/>
      <c r="AB2425" s="7"/>
    </row>
    <row r="2426" spans="1:28" x14ac:dyDescent="0.2">
      <c r="A2426" s="7"/>
      <c r="B2426" s="8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  <c r="T2426" s="7"/>
      <c r="U2426" s="7"/>
      <c r="V2426" s="7"/>
      <c r="W2426" s="7"/>
      <c r="X2426" s="7"/>
      <c r="Y2426" s="7"/>
      <c r="Z2426" s="7"/>
      <c r="AA2426" s="7"/>
      <c r="AB2426" s="7"/>
    </row>
    <row r="2427" spans="1:28" x14ac:dyDescent="0.2">
      <c r="A2427" s="7"/>
      <c r="B2427" s="8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  <c r="T2427" s="7"/>
      <c r="U2427" s="7"/>
      <c r="V2427" s="7"/>
      <c r="W2427" s="7"/>
      <c r="X2427" s="7"/>
      <c r="Y2427" s="7"/>
      <c r="Z2427" s="7"/>
      <c r="AA2427" s="7"/>
      <c r="AB2427" s="7"/>
    </row>
    <row r="2428" spans="1:28" x14ac:dyDescent="0.2">
      <c r="A2428" s="7"/>
      <c r="B2428" s="8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  <c r="T2428" s="7"/>
      <c r="U2428" s="7"/>
      <c r="V2428" s="7"/>
      <c r="W2428" s="7"/>
      <c r="X2428" s="7"/>
      <c r="Y2428" s="7"/>
      <c r="Z2428" s="7"/>
      <c r="AA2428" s="7"/>
      <c r="AB2428" s="7"/>
    </row>
    <row r="2429" spans="1:28" x14ac:dyDescent="0.2">
      <c r="A2429" s="7"/>
      <c r="B2429" s="8"/>
      <c r="C2429" s="7"/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  <c r="T2429" s="7"/>
      <c r="U2429" s="7"/>
      <c r="V2429" s="7"/>
      <c r="W2429" s="7"/>
      <c r="X2429" s="7"/>
      <c r="Y2429" s="7"/>
      <c r="Z2429" s="7"/>
      <c r="AA2429" s="7"/>
      <c r="AB2429" s="7"/>
    </row>
    <row r="2430" spans="1:28" x14ac:dyDescent="0.2">
      <c r="A2430" s="7"/>
      <c r="B2430" s="8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  <c r="T2430" s="7"/>
      <c r="U2430" s="7"/>
      <c r="V2430" s="7"/>
      <c r="W2430" s="7"/>
      <c r="X2430" s="7"/>
      <c r="Y2430" s="7"/>
      <c r="Z2430" s="7"/>
      <c r="AA2430" s="7"/>
      <c r="AB2430" s="7"/>
    </row>
    <row r="2431" spans="1:28" x14ac:dyDescent="0.2">
      <c r="A2431" s="7"/>
      <c r="B2431" s="8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  <c r="T2431" s="7"/>
      <c r="U2431" s="7"/>
      <c r="V2431" s="7"/>
      <c r="W2431" s="7"/>
      <c r="X2431" s="7"/>
      <c r="Y2431" s="7"/>
      <c r="Z2431" s="7"/>
      <c r="AA2431" s="7"/>
      <c r="AB2431" s="7"/>
    </row>
    <row r="2432" spans="1:28" x14ac:dyDescent="0.2">
      <c r="A2432" s="7"/>
      <c r="B2432" s="8"/>
      <c r="C2432" s="7"/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  <c r="T2432" s="7"/>
      <c r="U2432" s="7"/>
      <c r="V2432" s="7"/>
      <c r="W2432" s="7"/>
      <c r="X2432" s="7"/>
      <c r="Y2432" s="7"/>
      <c r="Z2432" s="7"/>
      <c r="AA2432" s="7"/>
      <c r="AB2432" s="7"/>
    </row>
    <row r="2433" spans="1:28" x14ac:dyDescent="0.2">
      <c r="A2433" s="7"/>
      <c r="B2433" s="8"/>
      <c r="C2433" s="7"/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  <c r="T2433" s="7"/>
      <c r="U2433" s="7"/>
      <c r="V2433" s="7"/>
      <c r="W2433" s="7"/>
      <c r="X2433" s="7"/>
      <c r="Y2433" s="7"/>
      <c r="Z2433" s="7"/>
      <c r="AA2433" s="7"/>
      <c r="AB2433" s="7"/>
    </row>
    <row r="2434" spans="1:28" x14ac:dyDescent="0.2">
      <c r="A2434" s="7"/>
      <c r="B2434" s="8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  <c r="T2434" s="7"/>
      <c r="U2434" s="7"/>
      <c r="V2434" s="7"/>
      <c r="W2434" s="7"/>
      <c r="X2434" s="7"/>
      <c r="Y2434" s="7"/>
      <c r="Z2434" s="7"/>
      <c r="AA2434" s="7"/>
      <c r="AB2434" s="7"/>
    </row>
    <row r="2435" spans="1:28" x14ac:dyDescent="0.2">
      <c r="A2435" s="7"/>
      <c r="B2435" s="8"/>
      <c r="C2435" s="7"/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  <c r="T2435" s="7"/>
      <c r="U2435" s="7"/>
      <c r="V2435" s="7"/>
      <c r="W2435" s="7"/>
      <c r="X2435" s="7"/>
      <c r="Y2435" s="7"/>
      <c r="Z2435" s="7"/>
      <c r="AA2435" s="7"/>
      <c r="AB2435" s="7"/>
    </row>
    <row r="2436" spans="1:28" x14ac:dyDescent="0.2">
      <c r="A2436" s="7"/>
      <c r="B2436" s="8"/>
      <c r="C2436" s="7"/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  <c r="T2436" s="7"/>
      <c r="U2436" s="7"/>
      <c r="V2436" s="7"/>
      <c r="W2436" s="7"/>
      <c r="X2436" s="7"/>
      <c r="Y2436" s="7"/>
      <c r="Z2436" s="7"/>
      <c r="AA2436" s="7"/>
      <c r="AB2436" s="7"/>
    </row>
    <row r="2437" spans="1:28" x14ac:dyDescent="0.2">
      <c r="A2437" s="7"/>
      <c r="B2437" s="8"/>
      <c r="C2437" s="7"/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  <c r="T2437" s="7"/>
      <c r="U2437" s="7"/>
      <c r="V2437" s="7"/>
      <c r="W2437" s="7"/>
      <c r="X2437" s="7"/>
      <c r="Y2437" s="7"/>
      <c r="Z2437" s="7"/>
      <c r="AA2437" s="7"/>
      <c r="AB2437" s="7"/>
    </row>
    <row r="2438" spans="1:28" x14ac:dyDescent="0.2">
      <c r="A2438" s="7"/>
      <c r="B2438" s="8"/>
      <c r="C2438" s="7"/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  <c r="T2438" s="7"/>
      <c r="U2438" s="7"/>
      <c r="V2438" s="7"/>
      <c r="W2438" s="7"/>
      <c r="X2438" s="7"/>
      <c r="Y2438" s="7"/>
      <c r="Z2438" s="7"/>
      <c r="AA2438" s="7"/>
      <c r="AB2438" s="7"/>
    </row>
    <row r="2439" spans="1:28" x14ac:dyDescent="0.2">
      <c r="A2439" s="7"/>
      <c r="B2439" s="8"/>
      <c r="C2439" s="7"/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  <c r="T2439" s="7"/>
      <c r="U2439" s="7"/>
      <c r="V2439" s="7"/>
      <c r="W2439" s="7"/>
      <c r="X2439" s="7"/>
      <c r="Y2439" s="7"/>
      <c r="Z2439" s="7"/>
      <c r="AA2439" s="7"/>
      <c r="AB2439" s="7"/>
    </row>
    <row r="2440" spans="1:28" x14ac:dyDescent="0.2">
      <c r="A2440" s="7"/>
      <c r="B2440" s="8"/>
      <c r="C2440" s="7"/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  <c r="T2440" s="7"/>
      <c r="U2440" s="7"/>
      <c r="V2440" s="7"/>
      <c r="W2440" s="7"/>
      <c r="X2440" s="7"/>
      <c r="Y2440" s="7"/>
      <c r="Z2440" s="7"/>
      <c r="AA2440" s="7"/>
      <c r="AB2440" s="7"/>
    </row>
    <row r="2441" spans="1:28" x14ac:dyDescent="0.2">
      <c r="A2441" s="7"/>
      <c r="B2441" s="8"/>
      <c r="C2441" s="7"/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  <c r="T2441" s="7"/>
      <c r="U2441" s="7"/>
      <c r="V2441" s="7"/>
      <c r="W2441" s="7"/>
      <c r="X2441" s="7"/>
      <c r="Y2441" s="7"/>
      <c r="Z2441" s="7"/>
      <c r="AA2441" s="7"/>
      <c r="AB2441" s="7"/>
    </row>
    <row r="2442" spans="1:28" x14ac:dyDescent="0.2">
      <c r="A2442" s="7"/>
      <c r="B2442" s="8"/>
      <c r="C2442" s="7"/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  <c r="T2442" s="7"/>
      <c r="U2442" s="7"/>
      <c r="V2442" s="7"/>
      <c r="W2442" s="7"/>
      <c r="X2442" s="7"/>
      <c r="Y2442" s="7"/>
      <c r="Z2442" s="7"/>
      <c r="AA2442" s="7"/>
      <c r="AB2442" s="7"/>
    </row>
    <row r="2443" spans="1:28" x14ac:dyDescent="0.2">
      <c r="A2443" s="7"/>
      <c r="B2443" s="8"/>
      <c r="C2443" s="7"/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  <c r="T2443" s="7"/>
      <c r="U2443" s="7"/>
      <c r="V2443" s="7"/>
      <c r="W2443" s="7"/>
      <c r="X2443" s="7"/>
      <c r="Y2443" s="7"/>
      <c r="Z2443" s="7"/>
      <c r="AA2443" s="7"/>
      <c r="AB2443" s="7"/>
    </row>
    <row r="2444" spans="1:28" x14ac:dyDescent="0.2">
      <c r="A2444" s="7"/>
      <c r="B2444" s="8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  <c r="T2444" s="7"/>
      <c r="U2444" s="7"/>
      <c r="V2444" s="7"/>
      <c r="W2444" s="7"/>
      <c r="X2444" s="7"/>
      <c r="Y2444" s="7"/>
      <c r="Z2444" s="7"/>
      <c r="AA2444" s="7"/>
      <c r="AB2444" s="7"/>
    </row>
    <row r="2445" spans="1:28" x14ac:dyDescent="0.2">
      <c r="A2445" s="7"/>
      <c r="B2445" s="8"/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  <c r="T2445" s="7"/>
      <c r="U2445" s="7"/>
      <c r="V2445" s="7"/>
      <c r="W2445" s="7"/>
      <c r="X2445" s="7"/>
      <c r="Y2445" s="7"/>
      <c r="Z2445" s="7"/>
      <c r="AA2445" s="7"/>
      <c r="AB2445" s="7"/>
    </row>
    <row r="2446" spans="1:28" x14ac:dyDescent="0.2">
      <c r="A2446" s="7"/>
      <c r="B2446" s="8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  <c r="T2446" s="7"/>
      <c r="U2446" s="7"/>
      <c r="V2446" s="7"/>
      <c r="W2446" s="7"/>
      <c r="X2446" s="7"/>
      <c r="Y2446" s="7"/>
      <c r="Z2446" s="7"/>
      <c r="AA2446" s="7"/>
      <c r="AB2446" s="7"/>
    </row>
    <row r="2447" spans="1:28" x14ac:dyDescent="0.2">
      <c r="A2447" s="7"/>
      <c r="B2447" s="8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  <c r="T2447" s="7"/>
      <c r="U2447" s="7"/>
      <c r="V2447" s="7"/>
      <c r="W2447" s="7"/>
      <c r="X2447" s="7"/>
      <c r="Y2447" s="7"/>
      <c r="Z2447" s="7"/>
      <c r="AA2447" s="7"/>
      <c r="AB2447" s="7"/>
    </row>
    <row r="2448" spans="1:28" x14ac:dyDescent="0.2">
      <c r="A2448" s="7"/>
      <c r="B2448" s="8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  <c r="T2448" s="7"/>
      <c r="U2448" s="7"/>
      <c r="V2448" s="7"/>
      <c r="W2448" s="7"/>
      <c r="X2448" s="7"/>
      <c r="Y2448" s="7"/>
      <c r="Z2448" s="7"/>
      <c r="AA2448" s="7"/>
      <c r="AB2448" s="7"/>
    </row>
    <row r="2449" spans="1:28" x14ac:dyDescent="0.2">
      <c r="A2449" s="7"/>
      <c r="B2449" s="8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  <c r="T2449" s="7"/>
      <c r="U2449" s="7"/>
      <c r="V2449" s="7"/>
      <c r="W2449" s="7"/>
      <c r="X2449" s="7"/>
      <c r="Y2449" s="7"/>
      <c r="Z2449" s="7"/>
      <c r="AA2449" s="7"/>
      <c r="AB2449" s="7"/>
    </row>
    <row r="2450" spans="1:28" x14ac:dyDescent="0.2">
      <c r="A2450" s="7"/>
      <c r="B2450" s="8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  <c r="P2450" s="7"/>
      <c r="Q2450" s="7"/>
      <c r="R2450" s="7"/>
      <c r="S2450" s="7"/>
      <c r="T2450" s="7"/>
      <c r="U2450" s="7"/>
      <c r="V2450" s="7"/>
      <c r="W2450" s="7"/>
      <c r="X2450" s="7"/>
      <c r="Y2450" s="7"/>
      <c r="Z2450" s="7"/>
      <c r="AA2450" s="7"/>
      <c r="AB2450" s="7"/>
    </row>
    <row r="2451" spans="1:28" x14ac:dyDescent="0.2">
      <c r="A2451" s="7"/>
      <c r="B2451" s="8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/>
      <c r="R2451" s="7"/>
      <c r="S2451" s="7"/>
      <c r="T2451" s="7"/>
      <c r="U2451" s="7"/>
      <c r="V2451" s="7"/>
      <c r="W2451" s="7"/>
      <c r="X2451" s="7"/>
      <c r="Y2451" s="7"/>
      <c r="Z2451" s="7"/>
      <c r="AA2451" s="7"/>
      <c r="AB2451" s="7"/>
    </row>
    <row r="2452" spans="1:28" x14ac:dyDescent="0.2">
      <c r="A2452" s="7"/>
      <c r="B2452" s="8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/>
      <c r="S2452" s="7"/>
      <c r="T2452" s="7"/>
      <c r="U2452" s="7"/>
      <c r="V2452" s="7"/>
      <c r="W2452" s="7"/>
      <c r="X2452" s="7"/>
      <c r="Y2452" s="7"/>
      <c r="Z2452" s="7"/>
      <c r="AA2452" s="7"/>
      <c r="AB2452" s="7"/>
    </row>
    <row r="2453" spans="1:28" x14ac:dyDescent="0.2">
      <c r="A2453" s="7"/>
      <c r="B2453" s="8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/>
      <c r="Q2453" s="7"/>
      <c r="R2453" s="7"/>
      <c r="S2453" s="7"/>
      <c r="T2453" s="7"/>
      <c r="U2453" s="7"/>
      <c r="V2453" s="7"/>
      <c r="W2453" s="7"/>
      <c r="X2453" s="7"/>
      <c r="Y2453" s="7"/>
      <c r="Z2453" s="7"/>
      <c r="AA2453" s="7"/>
      <c r="AB2453" s="7"/>
    </row>
    <row r="2454" spans="1:28" x14ac:dyDescent="0.2">
      <c r="A2454" s="7"/>
      <c r="B2454" s="8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/>
      <c r="R2454" s="7"/>
      <c r="S2454" s="7"/>
      <c r="T2454" s="7"/>
      <c r="U2454" s="7"/>
      <c r="V2454" s="7"/>
      <c r="W2454" s="7"/>
      <c r="X2454" s="7"/>
      <c r="Y2454" s="7"/>
      <c r="Z2454" s="7"/>
      <c r="AA2454" s="7"/>
      <c r="AB2454" s="7"/>
    </row>
    <row r="2455" spans="1:28" x14ac:dyDescent="0.2">
      <c r="A2455" s="7"/>
      <c r="B2455" s="8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/>
      <c r="Q2455" s="7"/>
      <c r="R2455" s="7"/>
      <c r="S2455" s="7"/>
      <c r="T2455" s="7"/>
      <c r="U2455" s="7"/>
      <c r="V2455" s="7"/>
      <c r="W2455" s="7"/>
      <c r="X2455" s="7"/>
      <c r="Y2455" s="7"/>
      <c r="Z2455" s="7"/>
      <c r="AA2455" s="7"/>
      <c r="AB2455" s="7"/>
    </row>
    <row r="2456" spans="1:28" x14ac:dyDescent="0.2">
      <c r="A2456" s="7"/>
      <c r="B2456" s="8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/>
      <c r="Q2456" s="7"/>
      <c r="R2456" s="7"/>
      <c r="S2456" s="7"/>
      <c r="T2456" s="7"/>
      <c r="U2456" s="7"/>
      <c r="V2456" s="7"/>
      <c r="W2456" s="7"/>
      <c r="X2456" s="7"/>
      <c r="Y2456" s="7"/>
      <c r="Z2456" s="7"/>
      <c r="AA2456" s="7"/>
      <c r="AB2456" s="7"/>
    </row>
    <row r="2457" spans="1:28" x14ac:dyDescent="0.2">
      <c r="A2457" s="7"/>
      <c r="B2457" s="8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/>
      <c r="Q2457" s="7"/>
      <c r="R2457" s="7"/>
      <c r="S2457" s="7"/>
      <c r="T2457" s="7"/>
      <c r="U2457" s="7"/>
      <c r="V2457" s="7"/>
      <c r="W2457" s="7"/>
      <c r="X2457" s="7"/>
      <c r="Y2457" s="7"/>
      <c r="Z2457" s="7"/>
      <c r="AA2457" s="7"/>
      <c r="AB2457" s="7"/>
    </row>
    <row r="2458" spans="1:28" x14ac:dyDescent="0.2">
      <c r="A2458" s="7"/>
      <c r="B2458" s="8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/>
      <c r="R2458" s="7"/>
      <c r="S2458" s="7"/>
      <c r="T2458" s="7"/>
      <c r="U2458" s="7"/>
      <c r="V2458" s="7"/>
      <c r="W2458" s="7"/>
      <c r="X2458" s="7"/>
      <c r="Y2458" s="7"/>
      <c r="Z2458" s="7"/>
      <c r="AA2458" s="7"/>
      <c r="AB2458" s="7"/>
    </row>
    <row r="2459" spans="1:28" x14ac:dyDescent="0.2">
      <c r="A2459" s="7"/>
      <c r="B2459" s="8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/>
      <c r="R2459" s="7"/>
      <c r="S2459" s="7"/>
      <c r="T2459" s="7"/>
      <c r="U2459" s="7"/>
      <c r="V2459" s="7"/>
      <c r="W2459" s="7"/>
      <c r="X2459" s="7"/>
      <c r="Y2459" s="7"/>
      <c r="Z2459" s="7"/>
      <c r="AA2459" s="7"/>
      <c r="AB2459" s="7"/>
    </row>
    <row r="2460" spans="1:28" x14ac:dyDescent="0.2">
      <c r="A2460" s="7"/>
      <c r="B2460" s="8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/>
      <c r="R2460" s="7"/>
      <c r="S2460" s="7"/>
      <c r="T2460" s="7"/>
      <c r="U2460" s="7"/>
      <c r="V2460" s="7"/>
      <c r="W2460" s="7"/>
      <c r="X2460" s="7"/>
      <c r="Y2460" s="7"/>
      <c r="Z2460" s="7"/>
      <c r="AA2460" s="7"/>
      <c r="AB2460" s="7"/>
    </row>
    <row r="2461" spans="1:28" x14ac:dyDescent="0.2">
      <c r="A2461" s="7"/>
      <c r="B2461" s="8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/>
      <c r="R2461" s="7"/>
      <c r="S2461" s="7"/>
      <c r="T2461" s="7"/>
      <c r="U2461" s="7"/>
      <c r="V2461" s="7"/>
      <c r="W2461" s="7"/>
      <c r="X2461" s="7"/>
      <c r="Y2461" s="7"/>
      <c r="Z2461" s="7"/>
      <c r="AA2461" s="7"/>
      <c r="AB2461" s="7"/>
    </row>
    <row r="2462" spans="1:28" x14ac:dyDescent="0.2">
      <c r="A2462" s="7"/>
      <c r="B2462" s="8"/>
      <c r="C2462" s="7"/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  <c r="P2462" s="7"/>
      <c r="Q2462" s="7"/>
      <c r="R2462" s="7"/>
      <c r="S2462" s="7"/>
      <c r="T2462" s="7"/>
      <c r="U2462" s="7"/>
      <c r="V2462" s="7"/>
      <c r="W2462" s="7"/>
      <c r="X2462" s="7"/>
      <c r="Y2462" s="7"/>
      <c r="Z2462" s="7"/>
      <c r="AA2462" s="7"/>
      <c r="AB2462" s="7"/>
    </row>
    <row r="2463" spans="1:28" x14ac:dyDescent="0.2">
      <c r="A2463" s="7"/>
      <c r="B2463" s="8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/>
      <c r="Q2463" s="7"/>
      <c r="R2463" s="7"/>
      <c r="S2463" s="7"/>
      <c r="T2463" s="7"/>
      <c r="U2463" s="7"/>
      <c r="V2463" s="7"/>
      <c r="W2463" s="7"/>
      <c r="X2463" s="7"/>
      <c r="Y2463" s="7"/>
      <c r="Z2463" s="7"/>
      <c r="AA2463" s="7"/>
      <c r="AB2463" s="7"/>
    </row>
    <row r="2464" spans="1:28" x14ac:dyDescent="0.2">
      <c r="A2464" s="7"/>
      <c r="B2464" s="8"/>
      <c r="C2464" s="7"/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  <c r="P2464" s="7"/>
      <c r="Q2464" s="7"/>
      <c r="R2464" s="7"/>
      <c r="S2464" s="7"/>
      <c r="T2464" s="7"/>
      <c r="U2464" s="7"/>
      <c r="V2464" s="7"/>
      <c r="W2464" s="7"/>
      <c r="X2464" s="7"/>
      <c r="Y2464" s="7"/>
      <c r="Z2464" s="7"/>
      <c r="AA2464" s="7"/>
      <c r="AB2464" s="7"/>
    </row>
    <row r="2465" spans="1:28" x14ac:dyDescent="0.2">
      <c r="A2465" s="7"/>
      <c r="B2465" s="8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/>
      <c r="Q2465" s="7"/>
      <c r="R2465" s="7"/>
      <c r="S2465" s="7"/>
      <c r="T2465" s="7"/>
      <c r="U2465" s="7"/>
      <c r="V2465" s="7"/>
      <c r="W2465" s="7"/>
      <c r="X2465" s="7"/>
      <c r="Y2465" s="7"/>
      <c r="Z2465" s="7"/>
      <c r="AA2465" s="7"/>
      <c r="AB2465" s="7"/>
    </row>
    <row r="2466" spans="1:28" x14ac:dyDescent="0.2">
      <c r="A2466" s="7"/>
      <c r="B2466" s="8"/>
      <c r="C2466" s="7"/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  <c r="P2466" s="7"/>
      <c r="Q2466" s="7"/>
      <c r="R2466" s="7"/>
      <c r="S2466" s="7"/>
      <c r="T2466" s="7"/>
      <c r="U2466" s="7"/>
      <c r="V2466" s="7"/>
      <c r="W2466" s="7"/>
      <c r="X2466" s="7"/>
      <c r="Y2466" s="7"/>
      <c r="Z2466" s="7"/>
      <c r="AA2466" s="7"/>
      <c r="AB2466" s="7"/>
    </row>
    <row r="2467" spans="1:28" x14ac:dyDescent="0.2">
      <c r="A2467" s="7"/>
      <c r="B2467" s="8"/>
      <c r="C2467" s="7"/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  <c r="P2467" s="7"/>
      <c r="Q2467" s="7"/>
      <c r="R2467" s="7"/>
      <c r="S2467" s="7"/>
      <c r="T2467" s="7"/>
      <c r="U2467" s="7"/>
      <c r="V2467" s="7"/>
      <c r="W2467" s="7"/>
      <c r="X2467" s="7"/>
      <c r="Y2467" s="7"/>
      <c r="Z2467" s="7"/>
      <c r="AA2467" s="7"/>
      <c r="AB2467" s="7"/>
    </row>
    <row r="2468" spans="1:28" x14ac:dyDescent="0.2">
      <c r="A2468" s="7"/>
      <c r="B2468" s="8"/>
      <c r="C2468" s="7"/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  <c r="P2468" s="7"/>
      <c r="Q2468" s="7"/>
      <c r="R2468" s="7"/>
      <c r="S2468" s="7"/>
      <c r="T2468" s="7"/>
      <c r="U2468" s="7"/>
      <c r="V2468" s="7"/>
      <c r="W2468" s="7"/>
      <c r="X2468" s="7"/>
      <c r="Y2468" s="7"/>
      <c r="Z2468" s="7"/>
      <c r="AA2468" s="7"/>
      <c r="AB2468" s="7"/>
    </row>
    <row r="2469" spans="1:28" x14ac:dyDescent="0.2">
      <c r="A2469" s="7"/>
      <c r="B2469" s="8"/>
      <c r="C2469" s="7"/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  <c r="P2469" s="7"/>
      <c r="Q2469" s="7"/>
      <c r="R2469" s="7"/>
      <c r="S2469" s="7"/>
      <c r="T2469" s="7"/>
      <c r="U2469" s="7"/>
      <c r="V2469" s="7"/>
      <c r="W2469" s="7"/>
      <c r="X2469" s="7"/>
      <c r="Y2469" s="7"/>
      <c r="Z2469" s="7"/>
      <c r="AA2469" s="7"/>
      <c r="AB2469" s="7"/>
    </row>
    <row r="2470" spans="1:28" x14ac:dyDescent="0.2">
      <c r="A2470" s="7"/>
      <c r="B2470" s="8"/>
      <c r="C2470" s="7"/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  <c r="P2470" s="7"/>
      <c r="Q2470" s="7"/>
      <c r="R2470" s="7"/>
      <c r="S2470" s="7"/>
      <c r="T2470" s="7"/>
      <c r="U2470" s="7"/>
      <c r="V2470" s="7"/>
      <c r="W2470" s="7"/>
      <c r="X2470" s="7"/>
      <c r="Y2470" s="7"/>
      <c r="Z2470" s="7"/>
      <c r="AA2470" s="7"/>
      <c r="AB2470" s="7"/>
    </row>
    <row r="2471" spans="1:28" x14ac:dyDescent="0.2">
      <c r="A2471" s="7"/>
      <c r="B2471" s="8"/>
      <c r="C2471" s="7"/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  <c r="P2471" s="7"/>
      <c r="Q2471" s="7"/>
      <c r="R2471" s="7"/>
      <c r="S2471" s="7"/>
      <c r="T2471" s="7"/>
      <c r="U2471" s="7"/>
      <c r="V2471" s="7"/>
      <c r="W2471" s="7"/>
      <c r="X2471" s="7"/>
      <c r="Y2471" s="7"/>
      <c r="Z2471" s="7"/>
      <c r="AA2471" s="7"/>
      <c r="AB2471" s="7"/>
    </row>
    <row r="2472" spans="1:28" x14ac:dyDescent="0.2">
      <c r="A2472" s="7"/>
      <c r="B2472" s="8"/>
      <c r="C2472" s="7"/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  <c r="P2472" s="7"/>
      <c r="Q2472" s="7"/>
      <c r="R2472" s="7"/>
      <c r="S2472" s="7"/>
      <c r="T2472" s="7"/>
      <c r="U2472" s="7"/>
      <c r="V2472" s="7"/>
      <c r="W2472" s="7"/>
      <c r="X2472" s="7"/>
      <c r="Y2472" s="7"/>
      <c r="Z2472" s="7"/>
      <c r="AA2472" s="7"/>
      <c r="AB2472" s="7"/>
    </row>
    <row r="2473" spans="1:28" x14ac:dyDescent="0.2">
      <c r="A2473" s="7"/>
      <c r="B2473" s="8"/>
      <c r="C2473" s="7"/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  <c r="P2473" s="7"/>
      <c r="Q2473" s="7"/>
      <c r="R2473" s="7"/>
      <c r="S2473" s="7"/>
      <c r="T2473" s="7"/>
      <c r="U2473" s="7"/>
      <c r="V2473" s="7"/>
      <c r="W2473" s="7"/>
      <c r="X2473" s="7"/>
      <c r="Y2473" s="7"/>
      <c r="Z2473" s="7"/>
      <c r="AA2473" s="7"/>
      <c r="AB2473" s="7"/>
    </row>
    <row r="2474" spans="1:28" x14ac:dyDescent="0.2">
      <c r="A2474" s="7"/>
      <c r="B2474" s="8"/>
      <c r="C2474" s="7"/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  <c r="P2474" s="7"/>
      <c r="Q2474" s="7"/>
      <c r="R2474" s="7"/>
      <c r="S2474" s="7"/>
      <c r="T2474" s="7"/>
      <c r="U2474" s="7"/>
      <c r="V2474" s="7"/>
      <c r="W2474" s="7"/>
      <c r="X2474" s="7"/>
      <c r="Y2474" s="7"/>
      <c r="Z2474" s="7"/>
      <c r="AA2474" s="7"/>
      <c r="AB2474" s="7"/>
    </row>
    <row r="2475" spans="1:28" x14ac:dyDescent="0.2">
      <c r="A2475" s="7"/>
      <c r="B2475" s="8"/>
      <c r="C2475" s="7"/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/>
      <c r="P2475" s="7"/>
      <c r="Q2475" s="7"/>
      <c r="R2475" s="7"/>
      <c r="S2475" s="7"/>
      <c r="T2475" s="7"/>
      <c r="U2475" s="7"/>
      <c r="V2475" s="7"/>
      <c r="W2475" s="7"/>
      <c r="X2475" s="7"/>
      <c r="Y2475" s="7"/>
      <c r="Z2475" s="7"/>
      <c r="AA2475" s="7"/>
      <c r="AB2475" s="7"/>
    </row>
    <row r="2476" spans="1:28" x14ac:dyDescent="0.2">
      <c r="A2476" s="7"/>
      <c r="B2476" s="8"/>
      <c r="C2476" s="7"/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  <c r="P2476" s="7"/>
      <c r="Q2476" s="7"/>
      <c r="R2476" s="7"/>
      <c r="S2476" s="7"/>
      <c r="T2476" s="7"/>
      <c r="U2476" s="7"/>
      <c r="V2476" s="7"/>
      <c r="W2476" s="7"/>
      <c r="X2476" s="7"/>
      <c r="Y2476" s="7"/>
      <c r="Z2476" s="7"/>
      <c r="AA2476" s="7"/>
      <c r="AB2476" s="7"/>
    </row>
    <row r="2477" spans="1:28" x14ac:dyDescent="0.2">
      <c r="A2477" s="7"/>
      <c r="B2477" s="8"/>
      <c r="C2477" s="7"/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/>
      <c r="P2477" s="7"/>
      <c r="Q2477" s="7"/>
      <c r="R2477" s="7"/>
      <c r="S2477" s="7"/>
      <c r="T2477" s="7"/>
      <c r="U2477" s="7"/>
      <c r="V2477" s="7"/>
      <c r="W2477" s="7"/>
      <c r="X2477" s="7"/>
      <c r="Y2477" s="7"/>
      <c r="Z2477" s="7"/>
      <c r="AA2477" s="7"/>
      <c r="AB2477" s="7"/>
    </row>
    <row r="2478" spans="1:28" x14ac:dyDescent="0.2">
      <c r="A2478" s="7"/>
      <c r="B2478" s="8"/>
      <c r="C2478" s="7"/>
      <c r="D2478" s="7"/>
      <c r="E2478" s="7"/>
      <c r="F2478" s="7"/>
      <c r="G2478" s="7"/>
      <c r="H2478" s="7"/>
      <c r="I2478" s="7"/>
      <c r="J2478" s="7"/>
      <c r="K2478" s="7"/>
      <c r="L2478" s="7"/>
      <c r="M2478" s="7"/>
      <c r="N2478" s="7"/>
      <c r="O2478" s="7"/>
      <c r="P2478" s="7"/>
      <c r="Q2478" s="7"/>
      <c r="R2478" s="7"/>
      <c r="S2478" s="7"/>
      <c r="T2478" s="7"/>
      <c r="U2478" s="7"/>
      <c r="V2478" s="7"/>
      <c r="W2478" s="7"/>
      <c r="X2478" s="7"/>
      <c r="Y2478" s="7"/>
      <c r="Z2478" s="7"/>
      <c r="AA2478" s="7"/>
      <c r="AB2478" s="7"/>
    </row>
    <row r="2479" spans="1:28" x14ac:dyDescent="0.2">
      <c r="A2479" s="7"/>
      <c r="B2479" s="8"/>
      <c r="C2479" s="7"/>
      <c r="D2479" s="7"/>
      <c r="E2479" s="7"/>
      <c r="F2479" s="7"/>
      <c r="G2479" s="7"/>
      <c r="H2479" s="7"/>
      <c r="I2479" s="7"/>
      <c r="J2479" s="7"/>
      <c r="K2479" s="7"/>
      <c r="L2479" s="7"/>
      <c r="M2479" s="7"/>
      <c r="N2479" s="7"/>
      <c r="O2479" s="7"/>
      <c r="P2479" s="7"/>
      <c r="Q2479" s="7"/>
      <c r="R2479" s="7"/>
      <c r="S2479" s="7"/>
      <c r="T2479" s="7"/>
      <c r="U2479" s="7"/>
      <c r="V2479" s="7"/>
      <c r="W2479" s="7"/>
      <c r="X2479" s="7"/>
      <c r="Y2479" s="7"/>
      <c r="Z2479" s="7"/>
      <c r="AA2479" s="7"/>
      <c r="AB2479" s="7"/>
    </row>
    <row r="2480" spans="1:28" x14ac:dyDescent="0.2">
      <c r="A2480" s="7"/>
      <c r="B2480" s="8"/>
      <c r="C2480" s="7"/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/>
      <c r="P2480" s="7"/>
      <c r="Q2480" s="7"/>
      <c r="R2480" s="7"/>
      <c r="S2480" s="7"/>
      <c r="T2480" s="7"/>
      <c r="U2480" s="7"/>
      <c r="V2480" s="7"/>
      <c r="W2480" s="7"/>
      <c r="X2480" s="7"/>
      <c r="Y2480" s="7"/>
      <c r="Z2480" s="7"/>
      <c r="AA2480" s="7"/>
      <c r="AB2480" s="7"/>
    </row>
    <row r="2481" spans="1:28" x14ac:dyDescent="0.2">
      <c r="A2481" s="7"/>
      <c r="B2481" s="8"/>
      <c r="C2481" s="7"/>
      <c r="D2481" s="7"/>
      <c r="E2481" s="7"/>
      <c r="F2481" s="7"/>
      <c r="G2481" s="7"/>
      <c r="H2481" s="7"/>
      <c r="I2481" s="7"/>
      <c r="J2481" s="7"/>
      <c r="K2481" s="7"/>
      <c r="L2481" s="7"/>
      <c r="M2481" s="7"/>
      <c r="N2481" s="7"/>
      <c r="O2481" s="7"/>
      <c r="P2481" s="7"/>
      <c r="Q2481" s="7"/>
      <c r="R2481" s="7"/>
      <c r="S2481" s="7"/>
      <c r="T2481" s="7"/>
      <c r="U2481" s="7"/>
      <c r="V2481" s="7"/>
      <c r="W2481" s="7"/>
      <c r="X2481" s="7"/>
      <c r="Y2481" s="7"/>
      <c r="Z2481" s="7"/>
      <c r="AA2481" s="7"/>
      <c r="AB2481" s="7"/>
    </row>
    <row r="2482" spans="1:28" x14ac:dyDescent="0.2">
      <c r="A2482" s="7"/>
      <c r="B2482" s="8"/>
      <c r="C2482" s="7"/>
      <c r="D2482" s="7"/>
      <c r="E2482" s="7"/>
      <c r="F2482" s="7"/>
      <c r="G2482" s="7"/>
      <c r="H2482" s="7"/>
      <c r="I2482" s="7"/>
      <c r="J2482" s="7"/>
      <c r="K2482" s="7"/>
      <c r="L2482" s="7"/>
      <c r="M2482" s="7"/>
      <c r="N2482" s="7"/>
      <c r="O2482" s="7"/>
      <c r="P2482" s="7"/>
      <c r="Q2482" s="7"/>
      <c r="R2482" s="7"/>
      <c r="S2482" s="7"/>
      <c r="T2482" s="7"/>
      <c r="U2482" s="7"/>
      <c r="V2482" s="7"/>
      <c r="W2482" s="7"/>
      <c r="X2482" s="7"/>
      <c r="Y2482" s="7"/>
      <c r="Z2482" s="7"/>
      <c r="AA2482" s="7"/>
      <c r="AB2482" s="7"/>
    </row>
    <row r="2483" spans="1:28" x14ac:dyDescent="0.2">
      <c r="A2483" s="7"/>
      <c r="B2483" s="8"/>
      <c r="C2483" s="7"/>
      <c r="D2483" s="7"/>
      <c r="E2483" s="7"/>
      <c r="F2483" s="7"/>
      <c r="G2483" s="7"/>
      <c r="H2483" s="7"/>
      <c r="I2483" s="7"/>
      <c r="J2483" s="7"/>
      <c r="K2483" s="7"/>
      <c r="L2483" s="7"/>
      <c r="M2483" s="7"/>
      <c r="N2483" s="7"/>
      <c r="O2483" s="7"/>
      <c r="P2483" s="7"/>
      <c r="Q2483" s="7"/>
      <c r="R2483" s="7"/>
      <c r="S2483" s="7"/>
      <c r="T2483" s="7"/>
      <c r="U2483" s="7"/>
      <c r="V2483" s="7"/>
      <c r="W2483" s="7"/>
      <c r="X2483" s="7"/>
      <c r="Y2483" s="7"/>
      <c r="Z2483" s="7"/>
      <c r="AA2483" s="7"/>
      <c r="AB2483" s="7"/>
    </row>
    <row r="2484" spans="1:28" x14ac:dyDescent="0.2">
      <c r="A2484" s="7"/>
      <c r="B2484" s="8"/>
      <c r="C2484" s="7"/>
      <c r="D2484" s="7"/>
      <c r="E2484" s="7"/>
      <c r="F2484" s="7"/>
      <c r="G2484" s="7"/>
      <c r="H2484" s="7"/>
      <c r="I2484" s="7"/>
      <c r="J2484" s="7"/>
      <c r="K2484" s="7"/>
      <c r="L2484" s="7"/>
      <c r="M2484" s="7"/>
      <c r="N2484" s="7"/>
      <c r="O2484" s="7"/>
      <c r="P2484" s="7"/>
      <c r="Q2484" s="7"/>
      <c r="R2484" s="7"/>
      <c r="S2484" s="7"/>
      <c r="T2484" s="7"/>
      <c r="U2484" s="7"/>
      <c r="V2484" s="7"/>
      <c r="W2484" s="7"/>
      <c r="X2484" s="7"/>
      <c r="Y2484" s="7"/>
      <c r="Z2484" s="7"/>
      <c r="AA2484" s="7"/>
      <c r="AB2484" s="7"/>
    </row>
    <row r="2485" spans="1:28" x14ac:dyDescent="0.2">
      <c r="A2485" s="7"/>
      <c r="B2485" s="8"/>
      <c r="C2485" s="7"/>
      <c r="D2485" s="7"/>
      <c r="E2485" s="7"/>
      <c r="F2485" s="7"/>
      <c r="G2485" s="7"/>
      <c r="H2485" s="7"/>
      <c r="I2485" s="7"/>
      <c r="J2485" s="7"/>
      <c r="K2485" s="7"/>
      <c r="L2485" s="7"/>
      <c r="M2485" s="7"/>
      <c r="N2485" s="7"/>
      <c r="O2485" s="7"/>
      <c r="P2485" s="7"/>
      <c r="Q2485" s="7"/>
      <c r="R2485" s="7"/>
      <c r="S2485" s="7"/>
      <c r="T2485" s="7"/>
      <c r="U2485" s="7"/>
      <c r="V2485" s="7"/>
      <c r="W2485" s="7"/>
      <c r="X2485" s="7"/>
      <c r="Y2485" s="7"/>
      <c r="Z2485" s="7"/>
      <c r="AA2485" s="7"/>
      <c r="AB2485" s="7"/>
    </row>
    <row r="2486" spans="1:28" x14ac:dyDescent="0.2">
      <c r="A2486" s="7"/>
      <c r="B2486" s="8"/>
      <c r="C2486" s="7"/>
      <c r="D2486" s="7"/>
      <c r="E2486" s="7"/>
      <c r="F2486" s="7"/>
      <c r="G2486" s="7"/>
      <c r="H2486" s="7"/>
      <c r="I2486" s="7"/>
      <c r="J2486" s="7"/>
      <c r="K2486" s="7"/>
      <c r="L2486" s="7"/>
      <c r="M2486" s="7"/>
      <c r="N2486" s="7"/>
      <c r="O2486" s="7"/>
      <c r="P2486" s="7"/>
      <c r="Q2486" s="7"/>
      <c r="R2486" s="7"/>
      <c r="S2486" s="7"/>
      <c r="T2486" s="7"/>
      <c r="U2486" s="7"/>
      <c r="V2486" s="7"/>
      <c r="W2486" s="7"/>
      <c r="X2486" s="7"/>
      <c r="Y2486" s="7"/>
      <c r="Z2486" s="7"/>
      <c r="AA2486" s="7"/>
      <c r="AB2486" s="7"/>
    </row>
    <row r="2487" spans="1:28" x14ac:dyDescent="0.2">
      <c r="A2487" s="7"/>
      <c r="B2487" s="8"/>
      <c r="C2487" s="7"/>
      <c r="D2487" s="7"/>
      <c r="E2487" s="7"/>
      <c r="F2487" s="7"/>
      <c r="G2487" s="7"/>
      <c r="H2487" s="7"/>
      <c r="I2487" s="7"/>
      <c r="J2487" s="7"/>
      <c r="K2487" s="7"/>
      <c r="L2487" s="7"/>
      <c r="M2487" s="7"/>
      <c r="N2487" s="7"/>
      <c r="O2487" s="7"/>
      <c r="P2487" s="7"/>
      <c r="Q2487" s="7"/>
      <c r="R2487" s="7"/>
      <c r="S2487" s="7"/>
      <c r="T2487" s="7"/>
      <c r="U2487" s="7"/>
      <c r="V2487" s="7"/>
      <c r="W2487" s="7"/>
      <c r="X2487" s="7"/>
      <c r="Y2487" s="7"/>
      <c r="Z2487" s="7"/>
      <c r="AA2487" s="7"/>
      <c r="AB2487" s="7"/>
    </row>
    <row r="2488" spans="1:28" x14ac:dyDescent="0.2">
      <c r="A2488" s="7"/>
      <c r="B2488" s="8"/>
      <c r="C2488" s="7"/>
      <c r="D2488" s="7"/>
      <c r="E2488" s="7"/>
      <c r="F2488" s="7"/>
      <c r="G2488" s="7"/>
      <c r="H2488" s="7"/>
      <c r="I2488" s="7"/>
      <c r="J2488" s="7"/>
      <c r="K2488" s="7"/>
      <c r="L2488" s="7"/>
      <c r="M2488" s="7"/>
      <c r="N2488" s="7"/>
      <c r="O2488" s="7"/>
      <c r="P2488" s="7"/>
      <c r="Q2488" s="7"/>
      <c r="R2488" s="7"/>
      <c r="S2488" s="7"/>
      <c r="T2488" s="7"/>
      <c r="U2488" s="7"/>
      <c r="V2488" s="7"/>
      <c r="W2488" s="7"/>
      <c r="X2488" s="7"/>
      <c r="Y2488" s="7"/>
      <c r="Z2488" s="7"/>
      <c r="AA2488" s="7"/>
      <c r="AB2488" s="7"/>
    </row>
    <row r="2489" spans="1:28" x14ac:dyDescent="0.2">
      <c r="A2489" s="7"/>
      <c r="B2489" s="8"/>
      <c r="C2489" s="7"/>
      <c r="D2489" s="7"/>
      <c r="E2489" s="7"/>
      <c r="F2489" s="7"/>
      <c r="G2489" s="7"/>
      <c r="H2489" s="7"/>
      <c r="I2489" s="7"/>
      <c r="J2489" s="7"/>
      <c r="K2489" s="7"/>
      <c r="L2489" s="7"/>
      <c r="M2489" s="7"/>
      <c r="N2489" s="7"/>
      <c r="O2489" s="7"/>
      <c r="P2489" s="7"/>
      <c r="Q2489" s="7"/>
      <c r="R2489" s="7"/>
      <c r="S2489" s="7"/>
      <c r="T2489" s="7"/>
      <c r="U2489" s="7"/>
      <c r="V2489" s="7"/>
      <c r="W2489" s="7"/>
      <c r="X2489" s="7"/>
      <c r="Y2489" s="7"/>
      <c r="Z2489" s="7"/>
      <c r="AA2489" s="7"/>
      <c r="AB2489" s="7"/>
    </row>
    <row r="2490" spans="1:28" x14ac:dyDescent="0.2">
      <c r="A2490" s="7"/>
      <c r="B2490" s="8"/>
      <c r="C2490" s="7"/>
      <c r="D2490" s="7"/>
      <c r="E2490" s="7"/>
      <c r="F2490" s="7"/>
      <c r="G2490" s="7"/>
      <c r="H2490" s="7"/>
      <c r="I2490" s="7"/>
      <c r="J2490" s="7"/>
      <c r="K2490" s="7"/>
      <c r="L2490" s="7"/>
      <c r="M2490" s="7"/>
      <c r="N2490" s="7"/>
      <c r="O2490" s="7"/>
      <c r="P2490" s="7"/>
      <c r="Q2490" s="7"/>
      <c r="R2490" s="7"/>
      <c r="S2490" s="7"/>
      <c r="T2490" s="7"/>
      <c r="U2490" s="7"/>
      <c r="V2490" s="7"/>
      <c r="W2490" s="7"/>
      <c r="X2490" s="7"/>
      <c r="Y2490" s="7"/>
      <c r="Z2490" s="7"/>
      <c r="AA2490" s="7"/>
      <c r="AB2490" s="7"/>
    </row>
    <row r="2491" spans="1:28" x14ac:dyDescent="0.2">
      <c r="A2491" s="7"/>
      <c r="B2491" s="8"/>
      <c r="C2491" s="7"/>
      <c r="D2491" s="7"/>
      <c r="E2491" s="7"/>
      <c r="F2491" s="7"/>
      <c r="G2491" s="7"/>
      <c r="H2491" s="7"/>
      <c r="I2491" s="7"/>
      <c r="J2491" s="7"/>
      <c r="K2491" s="7"/>
      <c r="L2491" s="7"/>
      <c r="M2491" s="7"/>
      <c r="N2491" s="7"/>
      <c r="O2491" s="7"/>
      <c r="P2491" s="7"/>
      <c r="Q2491" s="7"/>
      <c r="R2491" s="7"/>
      <c r="S2491" s="7"/>
      <c r="T2491" s="7"/>
      <c r="U2491" s="7"/>
      <c r="V2491" s="7"/>
      <c r="W2491" s="7"/>
      <c r="X2491" s="7"/>
      <c r="Y2491" s="7"/>
      <c r="Z2491" s="7"/>
      <c r="AA2491" s="7"/>
      <c r="AB2491" s="7"/>
    </row>
    <row r="2492" spans="1:28" x14ac:dyDescent="0.2">
      <c r="A2492" s="7"/>
      <c r="B2492" s="8"/>
      <c r="C2492" s="7"/>
      <c r="D2492" s="7"/>
      <c r="E2492" s="7"/>
      <c r="F2492" s="7"/>
      <c r="G2492" s="7"/>
      <c r="H2492" s="7"/>
      <c r="I2492" s="7"/>
      <c r="J2492" s="7"/>
      <c r="K2492" s="7"/>
      <c r="L2492" s="7"/>
      <c r="M2492" s="7"/>
      <c r="N2492" s="7"/>
      <c r="O2492" s="7"/>
      <c r="P2492" s="7"/>
      <c r="Q2492" s="7"/>
      <c r="R2492" s="7"/>
      <c r="S2492" s="7"/>
      <c r="T2492" s="7"/>
      <c r="U2492" s="7"/>
      <c r="V2492" s="7"/>
      <c r="W2492" s="7"/>
      <c r="X2492" s="7"/>
      <c r="Y2492" s="7"/>
      <c r="Z2492" s="7"/>
      <c r="AA2492" s="7"/>
      <c r="AB2492" s="7"/>
    </row>
    <row r="2493" spans="1:28" x14ac:dyDescent="0.2">
      <c r="A2493" s="7"/>
      <c r="B2493" s="8"/>
      <c r="C2493" s="7"/>
      <c r="D2493" s="7"/>
      <c r="E2493" s="7"/>
      <c r="F2493" s="7"/>
      <c r="G2493" s="7"/>
      <c r="H2493" s="7"/>
      <c r="I2493" s="7"/>
      <c r="J2493" s="7"/>
      <c r="K2493" s="7"/>
      <c r="L2493" s="7"/>
      <c r="M2493" s="7"/>
      <c r="N2493" s="7"/>
      <c r="O2493" s="7"/>
      <c r="P2493" s="7"/>
      <c r="Q2493" s="7"/>
      <c r="R2493" s="7"/>
      <c r="S2493" s="7"/>
      <c r="T2493" s="7"/>
      <c r="U2493" s="7"/>
      <c r="V2493" s="7"/>
      <c r="W2493" s="7"/>
      <c r="X2493" s="7"/>
      <c r="Y2493" s="7"/>
      <c r="Z2493" s="7"/>
      <c r="AA2493" s="7"/>
      <c r="AB2493" s="7"/>
    </row>
    <row r="2494" spans="1:28" x14ac:dyDescent="0.2">
      <c r="A2494" s="7"/>
      <c r="B2494" s="8"/>
      <c r="C2494" s="7"/>
      <c r="D2494" s="7"/>
      <c r="E2494" s="7"/>
      <c r="F2494" s="7"/>
      <c r="G2494" s="7"/>
      <c r="H2494" s="7"/>
      <c r="I2494" s="7"/>
      <c r="J2494" s="7"/>
      <c r="K2494" s="7"/>
      <c r="L2494" s="7"/>
      <c r="M2494" s="7"/>
      <c r="N2494" s="7"/>
      <c r="O2494" s="7"/>
      <c r="P2494" s="7"/>
      <c r="Q2494" s="7"/>
      <c r="R2494" s="7"/>
      <c r="S2494" s="7"/>
      <c r="T2494" s="7"/>
      <c r="U2494" s="7"/>
      <c r="V2494" s="7"/>
      <c r="W2494" s="7"/>
      <c r="X2494" s="7"/>
      <c r="Y2494" s="7"/>
      <c r="Z2494" s="7"/>
      <c r="AA2494" s="7"/>
      <c r="AB2494" s="7"/>
    </row>
    <row r="2495" spans="1:28" x14ac:dyDescent="0.2">
      <c r="A2495" s="7"/>
      <c r="B2495" s="8"/>
      <c r="C2495" s="7"/>
      <c r="D2495" s="7"/>
      <c r="E2495" s="7"/>
      <c r="F2495" s="7"/>
      <c r="G2495" s="7"/>
      <c r="H2495" s="7"/>
      <c r="I2495" s="7"/>
      <c r="J2495" s="7"/>
      <c r="K2495" s="7"/>
      <c r="L2495" s="7"/>
      <c r="M2495" s="7"/>
      <c r="N2495" s="7"/>
      <c r="O2495" s="7"/>
      <c r="P2495" s="7"/>
      <c r="Q2495" s="7"/>
      <c r="R2495" s="7"/>
      <c r="S2495" s="7"/>
      <c r="T2495" s="7"/>
      <c r="U2495" s="7"/>
      <c r="V2495" s="7"/>
      <c r="W2495" s="7"/>
      <c r="X2495" s="7"/>
      <c r="Y2495" s="7"/>
      <c r="Z2495" s="7"/>
      <c r="AA2495" s="7"/>
      <c r="AB2495" s="7"/>
    </row>
    <row r="2496" spans="1:28" x14ac:dyDescent="0.2">
      <c r="A2496" s="7"/>
      <c r="B2496" s="8"/>
      <c r="C2496" s="7"/>
      <c r="D2496" s="7"/>
      <c r="E2496" s="7"/>
      <c r="F2496" s="7"/>
      <c r="G2496" s="7"/>
      <c r="H2496" s="7"/>
      <c r="I2496" s="7"/>
      <c r="J2496" s="7"/>
      <c r="K2496" s="7"/>
      <c r="L2496" s="7"/>
      <c r="M2496" s="7"/>
      <c r="N2496" s="7"/>
      <c r="O2496" s="7"/>
      <c r="P2496" s="7"/>
      <c r="Q2496" s="7"/>
      <c r="R2496" s="7"/>
      <c r="S2496" s="7"/>
      <c r="T2496" s="7"/>
      <c r="U2496" s="7"/>
      <c r="V2496" s="7"/>
      <c r="W2496" s="7"/>
      <c r="X2496" s="7"/>
      <c r="Y2496" s="7"/>
      <c r="Z2496" s="7"/>
      <c r="AA2496" s="7"/>
      <c r="AB2496" s="7"/>
    </row>
    <row r="2497" spans="1:28" x14ac:dyDescent="0.2">
      <c r="A2497" s="7"/>
      <c r="B2497" s="8"/>
      <c r="C2497" s="7"/>
      <c r="D2497" s="7"/>
      <c r="E2497" s="7"/>
      <c r="F2497" s="7"/>
      <c r="G2497" s="7"/>
      <c r="H2497" s="7"/>
      <c r="I2497" s="7"/>
      <c r="J2497" s="7"/>
      <c r="K2497" s="7"/>
      <c r="L2497" s="7"/>
      <c r="M2497" s="7"/>
      <c r="N2497" s="7"/>
      <c r="O2497" s="7"/>
      <c r="P2497" s="7"/>
      <c r="Q2497" s="7"/>
      <c r="R2497" s="7"/>
      <c r="S2497" s="7"/>
      <c r="T2497" s="7"/>
      <c r="U2497" s="7"/>
      <c r="V2497" s="7"/>
      <c r="W2497" s="7"/>
      <c r="X2497" s="7"/>
      <c r="Y2497" s="7"/>
      <c r="Z2497" s="7"/>
      <c r="AA2497" s="7"/>
      <c r="AB2497" s="7"/>
    </row>
    <row r="2498" spans="1:28" x14ac:dyDescent="0.2">
      <c r="A2498" s="7"/>
      <c r="B2498" s="8"/>
      <c r="C2498" s="7"/>
      <c r="D2498" s="7"/>
      <c r="E2498" s="7"/>
      <c r="F2498" s="7"/>
      <c r="G2498" s="7"/>
      <c r="H2498" s="7"/>
      <c r="I2498" s="7"/>
      <c r="J2498" s="7"/>
      <c r="K2498" s="7"/>
      <c r="L2498" s="7"/>
      <c r="M2498" s="7"/>
      <c r="N2498" s="7"/>
      <c r="O2498" s="7"/>
      <c r="P2498" s="7"/>
      <c r="Q2498" s="7"/>
      <c r="R2498" s="7"/>
      <c r="S2498" s="7"/>
      <c r="T2498" s="7"/>
      <c r="U2498" s="7"/>
      <c r="V2498" s="7"/>
      <c r="W2498" s="7"/>
      <c r="X2498" s="7"/>
      <c r="Y2498" s="7"/>
      <c r="Z2498" s="7"/>
      <c r="AA2498" s="7"/>
      <c r="AB2498" s="7"/>
    </row>
    <row r="2499" spans="1:28" x14ac:dyDescent="0.2">
      <c r="A2499" s="7"/>
      <c r="B2499" s="8"/>
      <c r="C2499" s="7"/>
      <c r="D2499" s="7"/>
      <c r="E2499" s="7"/>
      <c r="F2499" s="7"/>
      <c r="G2499" s="7"/>
      <c r="H2499" s="7"/>
      <c r="I2499" s="7"/>
      <c r="J2499" s="7"/>
      <c r="K2499" s="7"/>
      <c r="L2499" s="7"/>
      <c r="M2499" s="7"/>
      <c r="N2499" s="7"/>
      <c r="O2499" s="7"/>
      <c r="P2499" s="7"/>
      <c r="Q2499" s="7"/>
      <c r="R2499" s="7"/>
      <c r="S2499" s="7"/>
      <c r="T2499" s="7"/>
      <c r="U2499" s="7"/>
      <c r="V2499" s="7"/>
      <c r="W2499" s="7"/>
      <c r="X2499" s="7"/>
      <c r="Y2499" s="7"/>
      <c r="Z2499" s="7"/>
      <c r="AA2499" s="7"/>
      <c r="AB2499" s="7"/>
    </row>
    <row r="2500" spans="1:28" x14ac:dyDescent="0.2">
      <c r="A2500" s="7"/>
      <c r="B2500" s="8"/>
      <c r="C2500" s="7"/>
      <c r="D2500" s="7"/>
      <c r="E2500" s="7"/>
      <c r="F2500" s="7"/>
      <c r="G2500" s="7"/>
      <c r="H2500" s="7"/>
      <c r="I2500" s="7"/>
      <c r="J2500" s="7"/>
      <c r="K2500" s="7"/>
      <c r="L2500" s="7"/>
      <c r="M2500" s="7"/>
      <c r="N2500" s="7"/>
      <c r="O2500" s="7"/>
      <c r="P2500" s="7"/>
      <c r="Q2500" s="7"/>
      <c r="R2500" s="7"/>
      <c r="S2500" s="7"/>
      <c r="T2500" s="7"/>
      <c r="U2500" s="7"/>
      <c r="V2500" s="7"/>
      <c r="W2500" s="7"/>
      <c r="X2500" s="7"/>
      <c r="Y2500" s="7"/>
      <c r="Z2500" s="7"/>
      <c r="AA2500" s="7"/>
      <c r="AB2500" s="7"/>
    </row>
    <row r="2501" spans="1:28" x14ac:dyDescent="0.2">
      <c r="A2501" s="7"/>
      <c r="B2501" s="8"/>
      <c r="C2501" s="7"/>
      <c r="D2501" s="7"/>
      <c r="E2501" s="7"/>
      <c r="F2501" s="7"/>
      <c r="G2501" s="7"/>
      <c r="H2501" s="7"/>
      <c r="I2501" s="7"/>
      <c r="J2501" s="7"/>
      <c r="K2501" s="7"/>
      <c r="L2501" s="7"/>
      <c r="M2501" s="7"/>
      <c r="N2501" s="7"/>
      <c r="O2501" s="7"/>
      <c r="P2501" s="7"/>
      <c r="Q2501" s="7"/>
      <c r="R2501" s="7"/>
      <c r="S2501" s="7"/>
      <c r="T2501" s="7"/>
      <c r="U2501" s="7"/>
      <c r="V2501" s="7"/>
      <c r="W2501" s="7"/>
      <c r="X2501" s="7"/>
      <c r="Y2501" s="7"/>
      <c r="Z2501" s="7"/>
      <c r="AA2501" s="7"/>
      <c r="AB2501" s="7"/>
    </row>
    <row r="2502" spans="1:28" x14ac:dyDescent="0.2">
      <c r="A2502" s="7"/>
      <c r="B2502" s="8"/>
      <c r="C2502" s="7"/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/>
      <c r="O2502" s="7"/>
      <c r="P2502" s="7"/>
      <c r="Q2502" s="7"/>
      <c r="R2502" s="7"/>
      <c r="S2502" s="7"/>
      <c r="T2502" s="7"/>
      <c r="U2502" s="7"/>
      <c r="V2502" s="7"/>
      <c r="W2502" s="7"/>
      <c r="X2502" s="7"/>
      <c r="Y2502" s="7"/>
      <c r="Z2502" s="7"/>
      <c r="AA2502" s="7"/>
      <c r="AB2502" s="7"/>
    </row>
    <row r="2503" spans="1:28" x14ac:dyDescent="0.2">
      <c r="A2503" s="7"/>
      <c r="B2503" s="8"/>
      <c r="C2503" s="7"/>
      <c r="D2503" s="7"/>
      <c r="E2503" s="7"/>
      <c r="F2503" s="7"/>
      <c r="G2503" s="7"/>
      <c r="H2503" s="7"/>
      <c r="I2503" s="7"/>
      <c r="J2503" s="7"/>
      <c r="K2503" s="7"/>
      <c r="L2503" s="7"/>
      <c r="M2503" s="7"/>
      <c r="N2503" s="7"/>
      <c r="O2503" s="7"/>
      <c r="P2503" s="7"/>
      <c r="Q2503" s="7"/>
      <c r="R2503" s="7"/>
      <c r="S2503" s="7"/>
      <c r="T2503" s="7"/>
      <c r="U2503" s="7"/>
      <c r="V2503" s="7"/>
      <c r="W2503" s="7"/>
      <c r="X2503" s="7"/>
      <c r="Y2503" s="7"/>
      <c r="Z2503" s="7"/>
      <c r="AA2503" s="7"/>
      <c r="AB2503" s="7"/>
    </row>
    <row r="2504" spans="1:28" x14ac:dyDescent="0.2">
      <c r="A2504" s="7"/>
      <c r="B2504" s="8"/>
      <c r="C2504" s="7"/>
      <c r="D2504" s="7"/>
      <c r="E2504" s="7"/>
      <c r="F2504" s="7"/>
      <c r="G2504" s="7"/>
      <c r="H2504" s="7"/>
      <c r="I2504" s="7"/>
      <c r="J2504" s="7"/>
      <c r="K2504" s="7"/>
      <c r="L2504" s="7"/>
      <c r="M2504" s="7"/>
      <c r="N2504" s="7"/>
      <c r="O2504" s="7"/>
      <c r="P2504" s="7"/>
      <c r="Q2504" s="7"/>
      <c r="R2504" s="7"/>
      <c r="S2504" s="7"/>
      <c r="T2504" s="7"/>
      <c r="U2504" s="7"/>
      <c r="V2504" s="7"/>
      <c r="W2504" s="7"/>
      <c r="X2504" s="7"/>
      <c r="Y2504" s="7"/>
      <c r="Z2504" s="7"/>
      <c r="AA2504" s="7"/>
      <c r="AB2504" s="7"/>
    </row>
    <row r="2505" spans="1:28" x14ac:dyDescent="0.2">
      <c r="A2505" s="7"/>
      <c r="B2505" s="8"/>
      <c r="C2505" s="7"/>
      <c r="D2505" s="7"/>
      <c r="E2505" s="7"/>
      <c r="F2505" s="7"/>
      <c r="G2505" s="7"/>
      <c r="H2505" s="7"/>
      <c r="I2505" s="7"/>
      <c r="J2505" s="7"/>
      <c r="K2505" s="7"/>
      <c r="L2505" s="7"/>
      <c r="M2505" s="7"/>
      <c r="N2505" s="7"/>
      <c r="O2505" s="7"/>
      <c r="P2505" s="7"/>
      <c r="Q2505" s="7"/>
      <c r="R2505" s="7"/>
      <c r="S2505" s="7"/>
      <c r="T2505" s="7"/>
      <c r="U2505" s="7"/>
      <c r="V2505" s="7"/>
      <c r="W2505" s="7"/>
      <c r="X2505" s="7"/>
      <c r="Y2505" s="7"/>
      <c r="Z2505" s="7"/>
      <c r="AA2505" s="7"/>
      <c r="AB2505" s="7"/>
    </row>
    <row r="2506" spans="1:28" x14ac:dyDescent="0.2">
      <c r="A2506" s="7"/>
      <c r="B2506" s="8"/>
      <c r="C2506" s="7"/>
      <c r="D2506" s="7"/>
      <c r="E2506" s="7"/>
      <c r="F2506" s="7"/>
      <c r="G2506" s="7"/>
      <c r="H2506" s="7"/>
      <c r="I2506" s="7"/>
      <c r="J2506" s="7"/>
      <c r="K2506" s="7"/>
      <c r="L2506" s="7"/>
      <c r="M2506" s="7"/>
      <c r="N2506" s="7"/>
      <c r="O2506" s="7"/>
      <c r="P2506" s="7"/>
      <c r="Q2506" s="7"/>
      <c r="R2506" s="7"/>
      <c r="S2506" s="7"/>
      <c r="T2506" s="7"/>
      <c r="U2506" s="7"/>
      <c r="V2506" s="7"/>
      <c r="W2506" s="7"/>
      <c r="X2506" s="7"/>
      <c r="Y2506" s="7"/>
      <c r="Z2506" s="7"/>
      <c r="AA2506" s="7"/>
      <c r="AB2506" s="7"/>
    </row>
    <row r="2507" spans="1:28" x14ac:dyDescent="0.2">
      <c r="A2507" s="7"/>
      <c r="B2507" s="8"/>
      <c r="C2507" s="7"/>
      <c r="D2507" s="7"/>
      <c r="E2507" s="7"/>
      <c r="F2507" s="7"/>
      <c r="G2507" s="7"/>
      <c r="H2507" s="7"/>
      <c r="I2507" s="7"/>
      <c r="J2507" s="7"/>
      <c r="K2507" s="7"/>
      <c r="L2507" s="7"/>
      <c r="M2507" s="7"/>
      <c r="N2507" s="7"/>
      <c r="O2507" s="7"/>
      <c r="P2507" s="7"/>
      <c r="Q2507" s="7"/>
      <c r="R2507" s="7"/>
      <c r="S2507" s="7"/>
      <c r="T2507" s="7"/>
      <c r="U2507" s="7"/>
      <c r="V2507" s="7"/>
      <c r="W2507" s="7"/>
      <c r="X2507" s="7"/>
      <c r="Y2507" s="7"/>
      <c r="Z2507" s="7"/>
      <c r="AA2507" s="7"/>
      <c r="AB2507" s="7"/>
    </row>
    <row r="2508" spans="1:28" x14ac:dyDescent="0.2">
      <c r="A2508" s="7"/>
      <c r="B2508" s="8"/>
      <c r="C2508" s="7"/>
      <c r="D2508" s="7"/>
      <c r="E2508" s="7"/>
      <c r="F2508" s="7"/>
      <c r="G2508" s="7"/>
      <c r="H2508" s="7"/>
      <c r="I2508" s="7"/>
      <c r="J2508" s="7"/>
      <c r="K2508" s="7"/>
      <c r="L2508" s="7"/>
      <c r="M2508" s="7"/>
      <c r="N2508" s="7"/>
      <c r="O2508" s="7"/>
      <c r="P2508" s="7"/>
      <c r="Q2508" s="7"/>
      <c r="R2508" s="7"/>
      <c r="S2508" s="7"/>
      <c r="T2508" s="7"/>
      <c r="U2508" s="7"/>
      <c r="V2508" s="7"/>
      <c r="W2508" s="7"/>
      <c r="X2508" s="7"/>
      <c r="Y2508" s="7"/>
      <c r="Z2508" s="7"/>
      <c r="AA2508" s="7"/>
      <c r="AB2508" s="7"/>
    </row>
    <row r="2509" spans="1:28" x14ac:dyDescent="0.2">
      <c r="A2509" s="7"/>
      <c r="B2509" s="8"/>
      <c r="C2509" s="7"/>
      <c r="D2509" s="7"/>
      <c r="E2509" s="7"/>
      <c r="F2509" s="7"/>
      <c r="G2509" s="7"/>
      <c r="H2509" s="7"/>
      <c r="I2509" s="7"/>
      <c r="J2509" s="7"/>
      <c r="K2509" s="7"/>
      <c r="L2509" s="7"/>
      <c r="M2509" s="7"/>
      <c r="N2509" s="7"/>
      <c r="O2509" s="7"/>
      <c r="P2509" s="7"/>
      <c r="Q2509" s="7"/>
      <c r="R2509" s="7"/>
      <c r="S2509" s="7"/>
      <c r="T2509" s="7"/>
      <c r="U2509" s="7"/>
      <c r="V2509" s="7"/>
      <c r="W2509" s="7"/>
      <c r="X2509" s="7"/>
      <c r="Y2509" s="7"/>
      <c r="Z2509" s="7"/>
      <c r="AA2509" s="7"/>
      <c r="AB2509" s="7"/>
    </row>
    <row r="2510" spans="1:28" x14ac:dyDescent="0.2">
      <c r="A2510" s="7"/>
      <c r="B2510" s="8"/>
      <c r="C2510" s="7"/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/>
      <c r="P2510" s="7"/>
      <c r="Q2510" s="7"/>
      <c r="R2510" s="7"/>
      <c r="S2510" s="7"/>
      <c r="T2510" s="7"/>
      <c r="U2510" s="7"/>
      <c r="V2510" s="7"/>
      <c r="W2510" s="7"/>
      <c r="X2510" s="7"/>
      <c r="Y2510" s="7"/>
      <c r="Z2510" s="7"/>
      <c r="AA2510" s="7"/>
      <c r="AB2510" s="7"/>
    </row>
    <row r="2511" spans="1:28" x14ac:dyDescent="0.2">
      <c r="A2511" s="7"/>
      <c r="B2511" s="8"/>
      <c r="C2511" s="7"/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  <c r="P2511" s="7"/>
      <c r="Q2511" s="7"/>
      <c r="R2511" s="7"/>
      <c r="S2511" s="7"/>
      <c r="T2511" s="7"/>
      <c r="U2511" s="7"/>
      <c r="V2511" s="7"/>
      <c r="W2511" s="7"/>
      <c r="X2511" s="7"/>
      <c r="Y2511" s="7"/>
      <c r="Z2511" s="7"/>
      <c r="AA2511" s="7"/>
      <c r="AB2511" s="7"/>
    </row>
    <row r="2512" spans="1:28" x14ac:dyDescent="0.2">
      <c r="A2512" s="7"/>
      <c r="B2512" s="8"/>
      <c r="C2512" s="7"/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  <c r="P2512" s="7"/>
      <c r="Q2512" s="7"/>
      <c r="R2512" s="7"/>
      <c r="S2512" s="7"/>
      <c r="T2512" s="7"/>
      <c r="U2512" s="7"/>
      <c r="V2512" s="7"/>
      <c r="W2512" s="7"/>
      <c r="X2512" s="7"/>
      <c r="Y2512" s="7"/>
      <c r="Z2512" s="7"/>
      <c r="AA2512" s="7"/>
      <c r="AB2512" s="7"/>
    </row>
    <row r="2513" spans="1:28" x14ac:dyDescent="0.2">
      <c r="A2513" s="7"/>
      <c r="B2513" s="8"/>
      <c r="C2513" s="7"/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  <c r="P2513" s="7"/>
      <c r="Q2513" s="7"/>
      <c r="R2513" s="7"/>
      <c r="S2513" s="7"/>
      <c r="T2513" s="7"/>
      <c r="U2513" s="7"/>
      <c r="V2513" s="7"/>
      <c r="W2513" s="7"/>
      <c r="X2513" s="7"/>
      <c r="Y2513" s="7"/>
      <c r="Z2513" s="7"/>
      <c r="AA2513" s="7"/>
      <c r="AB2513" s="7"/>
    </row>
    <row r="2514" spans="1:28" x14ac:dyDescent="0.2">
      <c r="A2514" s="7"/>
      <c r="B2514" s="8"/>
      <c r="C2514" s="7"/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  <c r="P2514" s="7"/>
      <c r="Q2514" s="7"/>
      <c r="R2514" s="7"/>
      <c r="S2514" s="7"/>
      <c r="T2514" s="7"/>
      <c r="U2514" s="7"/>
      <c r="V2514" s="7"/>
      <c r="W2514" s="7"/>
      <c r="X2514" s="7"/>
      <c r="Y2514" s="7"/>
      <c r="Z2514" s="7"/>
      <c r="AA2514" s="7"/>
      <c r="AB2514" s="7"/>
    </row>
    <row r="2515" spans="1:28" x14ac:dyDescent="0.2">
      <c r="A2515" s="7"/>
      <c r="B2515" s="8"/>
      <c r="C2515" s="7"/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  <c r="P2515" s="7"/>
      <c r="Q2515" s="7"/>
      <c r="R2515" s="7"/>
      <c r="S2515" s="7"/>
      <c r="T2515" s="7"/>
      <c r="U2515" s="7"/>
      <c r="V2515" s="7"/>
      <c r="W2515" s="7"/>
      <c r="X2515" s="7"/>
      <c r="Y2515" s="7"/>
      <c r="Z2515" s="7"/>
      <c r="AA2515" s="7"/>
      <c r="AB2515" s="7"/>
    </row>
    <row r="2516" spans="1:28" x14ac:dyDescent="0.2">
      <c r="A2516" s="7"/>
      <c r="B2516" s="8"/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  <c r="P2516" s="7"/>
      <c r="Q2516" s="7"/>
      <c r="R2516" s="7"/>
      <c r="S2516" s="7"/>
      <c r="T2516" s="7"/>
      <c r="U2516" s="7"/>
      <c r="V2516" s="7"/>
      <c r="W2516" s="7"/>
      <c r="X2516" s="7"/>
      <c r="Y2516" s="7"/>
      <c r="Z2516" s="7"/>
      <c r="AA2516" s="7"/>
      <c r="AB2516" s="7"/>
    </row>
    <row r="2517" spans="1:28" x14ac:dyDescent="0.2">
      <c r="A2517" s="7"/>
      <c r="B2517" s="8"/>
      <c r="C2517" s="7"/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/>
      <c r="R2517" s="7"/>
      <c r="S2517" s="7"/>
      <c r="T2517" s="7"/>
      <c r="U2517" s="7"/>
      <c r="V2517" s="7"/>
      <c r="W2517" s="7"/>
      <c r="X2517" s="7"/>
      <c r="Y2517" s="7"/>
      <c r="Z2517" s="7"/>
      <c r="AA2517" s="7"/>
      <c r="AB2517" s="7"/>
    </row>
    <row r="2518" spans="1:28" x14ac:dyDescent="0.2">
      <c r="A2518" s="7"/>
      <c r="B2518" s="8"/>
      <c r="C2518" s="7"/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/>
      <c r="S2518" s="7"/>
      <c r="T2518" s="7"/>
      <c r="U2518" s="7"/>
      <c r="V2518" s="7"/>
      <c r="W2518" s="7"/>
      <c r="X2518" s="7"/>
      <c r="Y2518" s="7"/>
      <c r="Z2518" s="7"/>
      <c r="AA2518" s="7"/>
      <c r="AB2518" s="7"/>
    </row>
    <row r="2519" spans="1:28" x14ac:dyDescent="0.2">
      <c r="A2519" s="7"/>
      <c r="B2519" s="8"/>
      <c r="C2519" s="7"/>
      <c r="D2519" s="7"/>
      <c r="E2519" s="7"/>
      <c r="F2519" s="7"/>
      <c r="G2519" s="7"/>
      <c r="H2519" s="7"/>
      <c r="I2519" s="7"/>
      <c r="J2519" s="7"/>
      <c r="K2519" s="7"/>
      <c r="L2519" s="7"/>
      <c r="M2519" s="7"/>
      <c r="N2519" s="7"/>
      <c r="O2519" s="7"/>
      <c r="P2519" s="7"/>
      <c r="Q2519" s="7"/>
      <c r="R2519" s="7"/>
      <c r="S2519" s="7"/>
      <c r="T2519" s="7"/>
      <c r="U2519" s="7"/>
      <c r="V2519" s="7"/>
      <c r="W2519" s="7"/>
      <c r="X2519" s="7"/>
      <c r="Y2519" s="7"/>
      <c r="Z2519" s="7"/>
      <c r="AA2519" s="7"/>
      <c r="AB2519" s="7"/>
    </row>
    <row r="2520" spans="1:28" x14ac:dyDescent="0.2">
      <c r="A2520" s="7"/>
      <c r="B2520" s="8"/>
      <c r="C2520" s="7"/>
      <c r="D2520" s="7"/>
      <c r="E2520" s="7"/>
      <c r="F2520" s="7"/>
      <c r="G2520" s="7"/>
      <c r="H2520" s="7"/>
      <c r="I2520" s="7"/>
      <c r="J2520" s="7"/>
      <c r="K2520" s="7"/>
      <c r="L2520" s="7"/>
      <c r="M2520" s="7"/>
      <c r="N2520" s="7"/>
      <c r="O2520" s="7"/>
      <c r="P2520" s="7"/>
      <c r="Q2520" s="7"/>
      <c r="R2520" s="7"/>
      <c r="S2520" s="7"/>
      <c r="T2520" s="7"/>
      <c r="U2520" s="7"/>
      <c r="V2520" s="7"/>
      <c r="W2520" s="7"/>
      <c r="X2520" s="7"/>
      <c r="Y2520" s="7"/>
      <c r="Z2520" s="7"/>
      <c r="AA2520" s="7"/>
      <c r="AB2520" s="7"/>
    </row>
    <row r="2521" spans="1:28" x14ac:dyDescent="0.2">
      <c r="A2521" s="7"/>
      <c r="B2521" s="8"/>
      <c r="C2521" s="7"/>
      <c r="D2521" s="7"/>
      <c r="E2521" s="7"/>
      <c r="F2521" s="7"/>
      <c r="G2521" s="7"/>
      <c r="H2521" s="7"/>
      <c r="I2521" s="7"/>
      <c r="J2521" s="7"/>
      <c r="K2521" s="7"/>
      <c r="L2521" s="7"/>
      <c r="M2521" s="7"/>
      <c r="N2521" s="7"/>
      <c r="O2521" s="7"/>
      <c r="P2521" s="7"/>
      <c r="Q2521" s="7"/>
      <c r="R2521" s="7"/>
      <c r="S2521" s="7"/>
      <c r="T2521" s="7"/>
      <c r="U2521" s="7"/>
      <c r="V2521" s="7"/>
      <c r="W2521" s="7"/>
      <c r="X2521" s="7"/>
      <c r="Y2521" s="7"/>
      <c r="Z2521" s="7"/>
      <c r="AA2521" s="7"/>
      <c r="AB2521" s="7"/>
    </row>
    <row r="2522" spans="1:28" x14ac:dyDescent="0.2">
      <c r="A2522" s="7"/>
      <c r="B2522" s="8"/>
      <c r="C2522" s="7"/>
      <c r="D2522" s="7"/>
      <c r="E2522" s="7"/>
      <c r="F2522" s="7"/>
      <c r="G2522" s="7"/>
      <c r="H2522" s="7"/>
      <c r="I2522" s="7"/>
      <c r="J2522" s="7"/>
      <c r="K2522" s="7"/>
      <c r="L2522" s="7"/>
      <c r="M2522" s="7"/>
      <c r="N2522" s="7"/>
      <c r="O2522" s="7"/>
      <c r="P2522" s="7"/>
      <c r="Q2522" s="7"/>
      <c r="R2522" s="7"/>
      <c r="S2522" s="7"/>
      <c r="T2522" s="7"/>
      <c r="U2522" s="7"/>
      <c r="V2522" s="7"/>
      <c r="W2522" s="7"/>
      <c r="X2522" s="7"/>
      <c r="Y2522" s="7"/>
      <c r="Z2522" s="7"/>
      <c r="AA2522" s="7"/>
      <c r="AB2522" s="7"/>
    </row>
    <row r="2523" spans="1:28" x14ac:dyDescent="0.2">
      <c r="A2523" s="7"/>
      <c r="B2523" s="8"/>
      <c r="C2523" s="7"/>
      <c r="D2523" s="7"/>
      <c r="E2523" s="7"/>
      <c r="F2523" s="7"/>
      <c r="G2523" s="7"/>
      <c r="H2523" s="7"/>
      <c r="I2523" s="7"/>
      <c r="J2523" s="7"/>
      <c r="K2523" s="7"/>
      <c r="L2523" s="7"/>
      <c r="M2523" s="7"/>
      <c r="N2523" s="7"/>
      <c r="O2523" s="7"/>
      <c r="P2523" s="7"/>
      <c r="Q2523" s="7"/>
      <c r="R2523" s="7"/>
      <c r="S2523" s="7"/>
      <c r="T2523" s="7"/>
      <c r="U2523" s="7"/>
      <c r="V2523" s="7"/>
      <c r="W2523" s="7"/>
      <c r="X2523" s="7"/>
      <c r="Y2523" s="7"/>
      <c r="Z2523" s="7"/>
      <c r="AA2523" s="7"/>
      <c r="AB2523" s="7"/>
    </row>
    <row r="2524" spans="1:28" x14ac:dyDescent="0.2">
      <c r="A2524" s="7"/>
      <c r="B2524" s="8"/>
      <c r="C2524" s="7"/>
      <c r="D2524" s="7"/>
      <c r="E2524" s="7"/>
      <c r="F2524" s="7"/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</row>
    <row r="2525" spans="1:28" x14ac:dyDescent="0.2">
      <c r="A2525" s="7"/>
      <c r="B2525" s="8"/>
      <c r="C2525" s="7"/>
      <c r="D2525" s="7"/>
      <c r="E2525" s="7"/>
      <c r="F2525" s="7"/>
      <c r="G2525" s="7"/>
      <c r="H2525" s="7"/>
      <c r="I2525" s="7"/>
      <c r="J2525" s="7"/>
      <c r="K2525" s="7"/>
      <c r="L2525" s="7"/>
      <c r="M2525" s="7"/>
      <c r="N2525" s="7"/>
      <c r="O2525" s="7"/>
      <c r="P2525" s="7"/>
      <c r="Q2525" s="7"/>
      <c r="R2525" s="7"/>
      <c r="S2525" s="7"/>
      <c r="T2525" s="7"/>
      <c r="U2525" s="7"/>
      <c r="V2525" s="7"/>
      <c r="W2525" s="7"/>
      <c r="X2525" s="7"/>
      <c r="Y2525" s="7"/>
      <c r="Z2525" s="7"/>
      <c r="AA2525" s="7"/>
      <c r="AB2525" s="7"/>
    </row>
    <row r="2526" spans="1:28" x14ac:dyDescent="0.2">
      <c r="A2526" s="7"/>
      <c r="B2526" s="8"/>
      <c r="C2526" s="7"/>
      <c r="D2526" s="7"/>
      <c r="E2526" s="7"/>
      <c r="F2526" s="7"/>
      <c r="G2526" s="7"/>
      <c r="H2526" s="7"/>
      <c r="I2526" s="7"/>
      <c r="J2526" s="7"/>
      <c r="K2526" s="7"/>
      <c r="L2526" s="7"/>
      <c r="M2526" s="7"/>
      <c r="N2526" s="7"/>
      <c r="O2526" s="7"/>
      <c r="P2526" s="7"/>
      <c r="Q2526" s="7"/>
      <c r="R2526" s="7"/>
      <c r="S2526" s="7"/>
      <c r="T2526" s="7"/>
      <c r="U2526" s="7"/>
      <c r="V2526" s="7"/>
      <c r="W2526" s="7"/>
      <c r="X2526" s="7"/>
      <c r="Y2526" s="7"/>
      <c r="Z2526" s="7"/>
      <c r="AA2526" s="7"/>
      <c r="AB2526" s="7"/>
    </row>
    <row r="2527" spans="1:28" x14ac:dyDescent="0.2">
      <c r="A2527" s="7"/>
      <c r="B2527" s="8"/>
      <c r="C2527" s="7"/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/>
      <c r="R2527" s="7"/>
      <c r="S2527" s="7"/>
      <c r="T2527" s="7"/>
      <c r="U2527" s="7"/>
      <c r="V2527" s="7"/>
      <c r="W2527" s="7"/>
      <c r="X2527" s="7"/>
      <c r="Y2527" s="7"/>
      <c r="Z2527" s="7"/>
      <c r="AA2527" s="7"/>
      <c r="AB2527" s="7"/>
    </row>
    <row r="2528" spans="1:28" x14ac:dyDescent="0.2">
      <c r="A2528" s="7"/>
      <c r="B2528" s="8"/>
      <c r="C2528" s="7"/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/>
      <c r="P2528" s="7"/>
      <c r="Q2528" s="7"/>
      <c r="R2528" s="7"/>
      <c r="S2528" s="7"/>
      <c r="T2528" s="7"/>
      <c r="U2528" s="7"/>
      <c r="V2528" s="7"/>
      <c r="W2528" s="7"/>
      <c r="X2528" s="7"/>
      <c r="Y2528" s="7"/>
      <c r="Z2528" s="7"/>
      <c r="AA2528" s="7"/>
      <c r="AB2528" s="7"/>
    </row>
    <row r="2529" spans="1:28" x14ac:dyDescent="0.2">
      <c r="A2529" s="7"/>
      <c r="B2529" s="8"/>
      <c r="C2529" s="7"/>
      <c r="D2529" s="7"/>
      <c r="E2529" s="7"/>
      <c r="F2529" s="7"/>
      <c r="G2529" s="7"/>
      <c r="H2529" s="7"/>
      <c r="I2529" s="7"/>
      <c r="J2529" s="7"/>
      <c r="K2529" s="7"/>
      <c r="L2529" s="7"/>
      <c r="M2529" s="7"/>
      <c r="N2529" s="7"/>
      <c r="O2529" s="7"/>
      <c r="P2529" s="7"/>
      <c r="Q2529" s="7"/>
      <c r="R2529" s="7"/>
      <c r="S2529" s="7"/>
      <c r="T2529" s="7"/>
      <c r="U2529" s="7"/>
      <c r="V2529" s="7"/>
      <c r="W2529" s="7"/>
      <c r="X2529" s="7"/>
      <c r="Y2529" s="7"/>
      <c r="Z2529" s="7"/>
      <c r="AA2529" s="7"/>
      <c r="AB2529" s="7"/>
    </row>
    <row r="2530" spans="1:28" x14ac:dyDescent="0.2">
      <c r="A2530" s="7"/>
      <c r="B2530" s="8"/>
      <c r="C2530" s="7"/>
      <c r="D2530" s="7"/>
      <c r="E2530" s="7"/>
      <c r="F2530" s="7"/>
      <c r="G2530" s="7"/>
      <c r="H2530" s="7"/>
      <c r="I2530" s="7"/>
      <c r="J2530" s="7"/>
      <c r="K2530" s="7"/>
      <c r="L2530" s="7"/>
      <c r="M2530" s="7"/>
      <c r="N2530" s="7"/>
      <c r="O2530" s="7"/>
      <c r="P2530" s="7"/>
      <c r="Q2530" s="7"/>
      <c r="R2530" s="7"/>
      <c r="S2530" s="7"/>
      <c r="T2530" s="7"/>
      <c r="U2530" s="7"/>
      <c r="V2530" s="7"/>
      <c r="W2530" s="7"/>
      <c r="X2530" s="7"/>
      <c r="Y2530" s="7"/>
      <c r="Z2530" s="7"/>
      <c r="AA2530" s="7"/>
      <c r="AB2530" s="7"/>
    </row>
    <row r="2531" spans="1:28" x14ac:dyDescent="0.2">
      <c r="A2531" s="7"/>
      <c r="B2531" s="8"/>
      <c r="C2531" s="7"/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/>
      <c r="P2531" s="7"/>
      <c r="Q2531" s="7"/>
      <c r="R2531" s="7"/>
      <c r="S2531" s="7"/>
      <c r="T2531" s="7"/>
      <c r="U2531" s="7"/>
      <c r="V2531" s="7"/>
      <c r="W2531" s="7"/>
      <c r="X2531" s="7"/>
      <c r="Y2531" s="7"/>
      <c r="Z2531" s="7"/>
      <c r="AA2531" s="7"/>
      <c r="AB2531" s="7"/>
    </row>
    <row r="2532" spans="1:28" x14ac:dyDescent="0.2">
      <c r="A2532" s="7"/>
      <c r="B2532" s="8"/>
      <c r="C2532" s="7"/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7"/>
      <c r="T2532" s="7"/>
      <c r="U2532" s="7"/>
      <c r="V2532" s="7"/>
      <c r="W2532" s="7"/>
      <c r="X2532" s="7"/>
      <c r="Y2532" s="7"/>
      <c r="Z2532" s="7"/>
      <c r="AA2532" s="7"/>
      <c r="AB2532" s="7"/>
    </row>
    <row r="2533" spans="1:28" x14ac:dyDescent="0.2">
      <c r="A2533" s="7"/>
      <c r="B2533" s="8"/>
      <c r="C2533" s="7"/>
      <c r="D2533" s="7"/>
      <c r="E2533" s="7"/>
      <c r="F2533" s="7"/>
      <c r="G2533" s="7"/>
      <c r="H2533" s="7"/>
      <c r="I2533" s="7"/>
      <c r="J2533" s="7"/>
      <c r="K2533" s="7"/>
      <c r="L2533" s="7"/>
      <c r="M2533" s="7"/>
      <c r="N2533" s="7"/>
      <c r="O2533" s="7"/>
      <c r="P2533" s="7"/>
      <c r="Q2533" s="7"/>
      <c r="R2533" s="7"/>
      <c r="S2533" s="7"/>
      <c r="T2533" s="7"/>
      <c r="U2533" s="7"/>
      <c r="V2533" s="7"/>
      <c r="W2533" s="7"/>
      <c r="X2533" s="7"/>
      <c r="Y2533" s="7"/>
      <c r="Z2533" s="7"/>
      <c r="AA2533" s="7"/>
      <c r="AB2533" s="7"/>
    </row>
    <row r="2534" spans="1:28" x14ac:dyDescent="0.2">
      <c r="A2534" s="7"/>
      <c r="B2534" s="8"/>
      <c r="C2534" s="7"/>
      <c r="D2534" s="7"/>
      <c r="E2534" s="7"/>
      <c r="F2534" s="7"/>
      <c r="G2534" s="7"/>
      <c r="H2534" s="7"/>
      <c r="I2534" s="7"/>
      <c r="J2534" s="7"/>
      <c r="K2534" s="7"/>
      <c r="L2534" s="7"/>
      <c r="M2534" s="7"/>
      <c r="N2534" s="7"/>
      <c r="O2534" s="7"/>
      <c r="P2534" s="7"/>
      <c r="Q2534" s="7"/>
      <c r="R2534" s="7"/>
      <c r="S2534" s="7"/>
      <c r="T2534" s="7"/>
      <c r="U2534" s="7"/>
      <c r="V2534" s="7"/>
      <c r="W2534" s="7"/>
      <c r="X2534" s="7"/>
      <c r="Y2534" s="7"/>
      <c r="Z2534" s="7"/>
      <c r="AA2534" s="7"/>
      <c r="AB2534" s="7"/>
    </row>
    <row r="2535" spans="1:28" x14ac:dyDescent="0.2">
      <c r="A2535" s="7"/>
      <c r="B2535" s="8"/>
      <c r="C2535" s="7"/>
      <c r="D2535" s="7"/>
      <c r="E2535" s="7"/>
      <c r="F2535" s="7"/>
      <c r="G2535" s="7"/>
      <c r="H2535" s="7"/>
      <c r="I2535" s="7"/>
      <c r="J2535" s="7"/>
      <c r="K2535" s="7"/>
      <c r="L2535" s="7"/>
      <c r="M2535" s="7"/>
      <c r="N2535" s="7"/>
      <c r="O2535" s="7"/>
      <c r="P2535" s="7"/>
      <c r="Q2535" s="7"/>
      <c r="R2535" s="7"/>
      <c r="S2535" s="7"/>
      <c r="T2535" s="7"/>
      <c r="U2535" s="7"/>
      <c r="V2535" s="7"/>
      <c r="W2535" s="7"/>
      <c r="X2535" s="7"/>
      <c r="Y2535" s="7"/>
      <c r="Z2535" s="7"/>
      <c r="AA2535" s="7"/>
      <c r="AB2535" s="7"/>
    </row>
    <row r="2536" spans="1:28" x14ac:dyDescent="0.2">
      <c r="A2536" s="7"/>
      <c r="B2536" s="8"/>
      <c r="C2536" s="7"/>
      <c r="D2536" s="7"/>
      <c r="E2536" s="7"/>
      <c r="F2536" s="7"/>
      <c r="G2536" s="7"/>
      <c r="H2536" s="7"/>
      <c r="I2536" s="7"/>
      <c r="J2536" s="7"/>
      <c r="K2536" s="7"/>
      <c r="L2536" s="7"/>
      <c r="M2536" s="7"/>
      <c r="N2536" s="7"/>
      <c r="O2536" s="7"/>
      <c r="P2536" s="7"/>
      <c r="Q2536" s="7"/>
      <c r="R2536" s="7"/>
      <c r="S2536" s="7"/>
      <c r="T2536" s="7"/>
      <c r="U2536" s="7"/>
      <c r="V2536" s="7"/>
      <c r="W2536" s="7"/>
      <c r="X2536" s="7"/>
      <c r="Y2536" s="7"/>
      <c r="Z2536" s="7"/>
      <c r="AA2536" s="7"/>
      <c r="AB2536" s="7"/>
    </row>
    <row r="2537" spans="1:28" x14ac:dyDescent="0.2">
      <c r="A2537" s="7"/>
      <c r="B2537" s="8"/>
      <c r="C2537" s="7"/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/>
      <c r="P2537" s="7"/>
      <c r="Q2537" s="7"/>
      <c r="R2537" s="7"/>
      <c r="S2537" s="7"/>
      <c r="T2537" s="7"/>
      <c r="U2537" s="7"/>
      <c r="V2537" s="7"/>
      <c r="W2537" s="7"/>
      <c r="X2537" s="7"/>
      <c r="Y2537" s="7"/>
      <c r="Z2537" s="7"/>
      <c r="AA2537" s="7"/>
      <c r="AB2537" s="7"/>
    </row>
    <row r="2538" spans="1:28" x14ac:dyDescent="0.2">
      <c r="A2538" s="7"/>
      <c r="B2538" s="8"/>
      <c r="C2538" s="7"/>
      <c r="D2538" s="7"/>
      <c r="E2538" s="7"/>
      <c r="F2538" s="7"/>
      <c r="G2538" s="7"/>
      <c r="H2538" s="7"/>
      <c r="I2538" s="7"/>
      <c r="J2538" s="7"/>
      <c r="K2538" s="7"/>
      <c r="L2538" s="7"/>
      <c r="M2538" s="7"/>
      <c r="N2538" s="7"/>
      <c r="O2538" s="7"/>
      <c r="P2538" s="7"/>
      <c r="Q2538" s="7"/>
      <c r="R2538" s="7"/>
      <c r="S2538" s="7"/>
      <c r="T2538" s="7"/>
      <c r="U2538" s="7"/>
      <c r="V2538" s="7"/>
      <c r="W2538" s="7"/>
      <c r="X2538" s="7"/>
      <c r="Y2538" s="7"/>
      <c r="Z2538" s="7"/>
      <c r="AA2538" s="7"/>
      <c r="AB2538" s="7"/>
    </row>
    <row r="2539" spans="1:28" x14ac:dyDescent="0.2">
      <c r="A2539" s="7"/>
      <c r="B2539" s="8"/>
      <c r="C2539" s="7"/>
      <c r="D2539" s="7"/>
      <c r="E2539" s="7"/>
      <c r="F2539" s="7"/>
      <c r="G2539" s="7"/>
      <c r="H2539" s="7"/>
      <c r="I2539" s="7"/>
      <c r="J2539" s="7"/>
      <c r="K2539" s="7"/>
      <c r="L2539" s="7"/>
      <c r="M2539" s="7"/>
      <c r="N2539" s="7"/>
      <c r="O2539" s="7"/>
      <c r="P2539" s="7"/>
      <c r="Q2539" s="7"/>
      <c r="R2539" s="7"/>
      <c r="S2539" s="7"/>
      <c r="T2539" s="7"/>
      <c r="U2539" s="7"/>
      <c r="V2539" s="7"/>
      <c r="W2539" s="7"/>
      <c r="X2539" s="7"/>
      <c r="Y2539" s="7"/>
      <c r="Z2539" s="7"/>
      <c r="AA2539" s="7"/>
      <c r="AB2539" s="7"/>
    </row>
    <row r="2540" spans="1:28" x14ac:dyDescent="0.2">
      <c r="A2540" s="7"/>
      <c r="B2540" s="8"/>
      <c r="C2540" s="7"/>
      <c r="D2540" s="7"/>
      <c r="E2540" s="7"/>
      <c r="F2540" s="7"/>
      <c r="G2540" s="7"/>
      <c r="H2540" s="7"/>
      <c r="I2540" s="7"/>
      <c r="J2540" s="7"/>
      <c r="K2540" s="7"/>
      <c r="L2540" s="7"/>
      <c r="M2540" s="7"/>
      <c r="N2540" s="7"/>
      <c r="O2540" s="7"/>
      <c r="P2540" s="7"/>
      <c r="Q2540" s="7"/>
      <c r="R2540" s="7"/>
      <c r="S2540" s="7"/>
      <c r="T2540" s="7"/>
      <c r="U2540" s="7"/>
      <c r="V2540" s="7"/>
      <c r="W2540" s="7"/>
      <c r="X2540" s="7"/>
      <c r="Y2540" s="7"/>
      <c r="Z2540" s="7"/>
      <c r="AA2540" s="7"/>
      <c r="AB2540" s="7"/>
    </row>
    <row r="2541" spans="1:28" x14ac:dyDescent="0.2">
      <c r="A2541" s="7"/>
      <c r="B2541" s="8"/>
      <c r="C2541" s="7"/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/>
      <c r="P2541" s="7"/>
      <c r="Q2541" s="7"/>
      <c r="R2541" s="7"/>
      <c r="S2541" s="7"/>
      <c r="T2541" s="7"/>
      <c r="U2541" s="7"/>
      <c r="V2541" s="7"/>
      <c r="W2541" s="7"/>
      <c r="X2541" s="7"/>
      <c r="Y2541" s="7"/>
      <c r="Z2541" s="7"/>
      <c r="AA2541" s="7"/>
      <c r="AB2541" s="7"/>
    </row>
    <row r="2542" spans="1:28" x14ac:dyDescent="0.2">
      <c r="A2542" s="7"/>
      <c r="B2542" s="8"/>
      <c r="C2542" s="7"/>
      <c r="D2542" s="7"/>
      <c r="E2542" s="7"/>
      <c r="F2542" s="7"/>
      <c r="G2542" s="7"/>
      <c r="H2542" s="7"/>
      <c r="I2542" s="7"/>
      <c r="J2542" s="7"/>
      <c r="K2542" s="7"/>
      <c r="L2542" s="7"/>
      <c r="M2542" s="7"/>
      <c r="N2542" s="7"/>
      <c r="O2542" s="7"/>
      <c r="P2542" s="7"/>
      <c r="Q2542" s="7"/>
      <c r="R2542" s="7"/>
      <c r="S2542" s="7"/>
      <c r="T2542" s="7"/>
      <c r="U2542" s="7"/>
      <c r="V2542" s="7"/>
      <c r="W2542" s="7"/>
      <c r="X2542" s="7"/>
      <c r="Y2542" s="7"/>
      <c r="Z2542" s="7"/>
      <c r="AA2542" s="7"/>
      <c r="AB2542" s="7"/>
    </row>
    <row r="2543" spans="1:28" x14ac:dyDescent="0.2">
      <c r="A2543" s="7"/>
      <c r="B2543" s="8"/>
      <c r="C2543" s="7"/>
      <c r="D2543" s="7"/>
      <c r="E2543" s="7"/>
      <c r="F2543" s="7"/>
      <c r="G2543" s="7"/>
      <c r="H2543" s="7"/>
      <c r="I2543" s="7"/>
      <c r="J2543" s="7"/>
      <c r="K2543" s="7"/>
      <c r="L2543" s="7"/>
      <c r="M2543" s="7"/>
      <c r="N2543" s="7"/>
      <c r="O2543" s="7"/>
      <c r="P2543" s="7"/>
      <c r="Q2543" s="7"/>
      <c r="R2543" s="7"/>
      <c r="S2543" s="7"/>
      <c r="T2543" s="7"/>
      <c r="U2543" s="7"/>
      <c r="V2543" s="7"/>
      <c r="W2543" s="7"/>
      <c r="X2543" s="7"/>
      <c r="Y2543" s="7"/>
      <c r="Z2543" s="7"/>
      <c r="AA2543" s="7"/>
      <c r="AB2543" s="7"/>
    </row>
    <row r="2544" spans="1:28" x14ac:dyDescent="0.2">
      <c r="A2544" s="7"/>
      <c r="B2544" s="8"/>
      <c r="C2544" s="7"/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/>
      <c r="S2544" s="7"/>
      <c r="T2544" s="7"/>
      <c r="U2544" s="7"/>
      <c r="V2544" s="7"/>
      <c r="W2544" s="7"/>
      <c r="X2544" s="7"/>
      <c r="Y2544" s="7"/>
      <c r="Z2544" s="7"/>
      <c r="AA2544" s="7"/>
      <c r="AB2544" s="7"/>
    </row>
    <row r="2545" spans="1:28" x14ac:dyDescent="0.2">
      <c r="A2545" s="7"/>
      <c r="B2545" s="8"/>
      <c r="C2545" s="7"/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7"/>
      <c r="T2545" s="7"/>
      <c r="U2545" s="7"/>
      <c r="V2545" s="7"/>
      <c r="W2545" s="7"/>
      <c r="X2545" s="7"/>
      <c r="Y2545" s="7"/>
      <c r="Z2545" s="7"/>
      <c r="AA2545" s="7"/>
      <c r="AB2545" s="7"/>
    </row>
    <row r="2546" spans="1:28" x14ac:dyDescent="0.2">
      <c r="A2546" s="7"/>
      <c r="B2546" s="8"/>
      <c r="C2546" s="7"/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/>
      <c r="S2546" s="7"/>
      <c r="T2546" s="7"/>
      <c r="U2546" s="7"/>
      <c r="V2546" s="7"/>
      <c r="W2546" s="7"/>
      <c r="X2546" s="7"/>
      <c r="Y2546" s="7"/>
      <c r="Z2546" s="7"/>
      <c r="AA2546" s="7"/>
      <c r="AB2546" s="7"/>
    </row>
    <row r="2547" spans="1:28" x14ac:dyDescent="0.2">
      <c r="A2547" s="7"/>
      <c r="B2547" s="8"/>
      <c r="C2547" s="7"/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/>
      <c r="S2547" s="7"/>
      <c r="T2547" s="7"/>
      <c r="U2547" s="7"/>
      <c r="V2547" s="7"/>
      <c r="W2547" s="7"/>
      <c r="X2547" s="7"/>
      <c r="Y2547" s="7"/>
      <c r="Z2547" s="7"/>
      <c r="AA2547" s="7"/>
      <c r="AB2547" s="7"/>
    </row>
    <row r="2548" spans="1:28" x14ac:dyDescent="0.2">
      <c r="A2548" s="7"/>
      <c r="B2548" s="8"/>
      <c r="C2548" s="7"/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7"/>
      <c r="T2548" s="7"/>
      <c r="U2548" s="7"/>
      <c r="V2548" s="7"/>
      <c r="W2548" s="7"/>
      <c r="X2548" s="7"/>
      <c r="Y2548" s="7"/>
      <c r="Z2548" s="7"/>
      <c r="AA2548" s="7"/>
      <c r="AB2548" s="7"/>
    </row>
    <row r="2549" spans="1:28" x14ac:dyDescent="0.2">
      <c r="A2549" s="7"/>
      <c r="B2549" s="8"/>
      <c r="C2549" s="7"/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/>
      <c r="S2549" s="7"/>
      <c r="T2549" s="7"/>
      <c r="U2549" s="7"/>
      <c r="V2549" s="7"/>
      <c r="W2549" s="7"/>
      <c r="X2549" s="7"/>
      <c r="Y2549" s="7"/>
      <c r="Z2549" s="7"/>
      <c r="AA2549" s="7"/>
      <c r="AB2549" s="7"/>
    </row>
    <row r="2550" spans="1:28" x14ac:dyDescent="0.2">
      <c r="A2550" s="7"/>
      <c r="B2550" s="8"/>
      <c r="C2550" s="7"/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7"/>
      <c r="T2550" s="7"/>
      <c r="U2550" s="7"/>
      <c r="V2550" s="7"/>
      <c r="W2550" s="7"/>
      <c r="X2550" s="7"/>
      <c r="Y2550" s="7"/>
      <c r="Z2550" s="7"/>
      <c r="AA2550" s="7"/>
      <c r="AB2550" s="7"/>
    </row>
    <row r="2551" spans="1:28" x14ac:dyDescent="0.2">
      <c r="A2551" s="7"/>
      <c r="B2551" s="8"/>
      <c r="C2551" s="7"/>
      <c r="D2551" s="7"/>
      <c r="E2551" s="7"/>
      <c r="F2551" s="7"/>
      <c r="G2551" s="7"/>
      <c r="H2551" s="7"/>
      <c r="I2551" s="7"/>
      <c r="J2551" s="7"/>
      <c r="K2551" s="7"/>
      <c r="L2551" s="7"/>
      <c r="M2551" s="7"/>
      <c r="N2551" s="7"/>
      <c r="O2551" s="7"/>
      <c r="P2551" s="7"/>
      <c r="Q2551" s="7"/>
      <c r="R2551" s="7"/>
      <c r="S2551" s="7"/>
      <c r="T2551" s="7"/>
      <c r="U2551" s="7"/>
      <c r="V2551" s="7"/>
      <c r="W2551" s="7"/>
      <c r="X2551" s="7"/>
      <c r="Y2551" s="7"/>
      <c r="Z2551" s="7"/>
      <c r="AA2551" s="7"/>
      <c r="AB2551" s="7"/>
    </row>
    <row r="2552" spans="1:28" x14ac:dyDescent="0.2">
      <c r="A2552" s="7"/>
      <c r="B2552" s="8"/>
      <c r="C2552" s="7"/>
      <c r="D2552" s="7"/>
      <c r="E2552" s="7"/>
      <c r="F2552" s="7"/>
      <c r="G2552" s="7"/>
      <c r="H2552" s="7"/>
      <c r="I2552" s="7"/>
      <c r="J2552" s="7"/>
      <c r="K2552" s="7"/>
      <c r="L2552" s="7"/>
      <c r="M2552" s="7"/>
      <c r="N2552" s="7"/>
      <c r="O2552" s="7"/>
      <c r="P2552" s="7"/>
      <c r="Q2552" s="7"/>
      <c r="R2552" s="7"/>
      <c r="S2552" s="7"/>
      <c r="T2552" s="7"/>
      <c r="U2552" s="7"/>
      <c r="V2552" s="7"/>
      <c r="W2552" s="7"/>
      <c r="X2552" s="7"/>
      <c r="Y2552" s="7"/>
      <c r="Z2552" s="7"/>
      <c r="AA2552" s="7"/>
      <c r="AB2552" s="7"/>
    </row>
    <row r="2553" spans="1:28" x14ac:dyDescent="0.2">
      <c r="A2553" s="7"/>
      <c r="B2553" s="8"/>
      <c r="C2553" s="7"/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/>
      <c r="O2553" s="7"/>
      <c r="P2553" s="7"/>
      <c r="Q2553" s="7"/>
      <c r="R2553" s="7"/>
      <c r="S2553" s="7"/>
      <c r="T2553" s="7"/>
      <c r="U2553" s="7"/>
      <c r="V2553" s="7"/>
      <c r="W2553" s="7"/>
      <c r="X2553" s="7"/>
      <c r="Y2553" s="7"/>
      <c r="Z2553" s="7"/>
      <c r="AA2553" s="7"/>
      <c r="AB2553" s="7"/>
    </row>
    <row r="2554" spans="1:28" x14ac:dyDescent="0.2">
      <c r="A2554" s="7"/>
      <c r="B2554" s="8"/>
      <c r="C2554" s="7"/>
      <c r="D2554" s="7"/>
      <c r="E2554" s="7"/>
      <c r="F2554" s="7"/>
      <c r="G2554" s="7"/>
      <c r="H2554" s="7"/>
      <c r="I2554" s="7"/>
      <c r="J2554" s="7"/>
      <c r="K2554" s="7"/>
      <c r="L2554" s="7"/>
      <c r="M2554" s="7"/>
      <c r="N2554" s="7"/>
      <c r="O2554" s="7"/>
      <c r="P2554" s="7"/>
      <c r="Q2554" s="7"/>
      <c r="R2554" s="7"/>
      <c r="S2554" s="7"/>
      <c r="T2554" s="7"/>
      <c r="U2554" s="7"/>
      <c r="V2554" s="7"/>
      <c r="W2554" s="7"/>
      <c r="X2554" s="7"/>
      <c r="Y2554" s="7"/>
      <c r="Z2554" s="7"/>
      <c r="AA2554" s="7"/>
      <c r="AB2554" s="7"/>
    </row>
    <row r="2555" spans="1:28" x14ac:dyDescent="0.2">
      <c r="A2555" s="7"/>
      <c r="B2555" s="8"/>
      <c r="C2555" s="7"/>
      <c r="D2555" s="7"/>
      <c r="E2555" s="7"/>
      <c r="F2555" s="7"/>
      <c r="G2555" s="7"/>
      <c r="H2555" s="7"/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7"/>
      <c r="T2555" s="7"/>
      <c r="U2555" s="7"/>
      <c r="V2555" s="7"/>
      <c r="W2555" s="7"/>
      <c r="X2555" s="7"/>
      <c r="Y2555" s="7"/>
      <c r="Z2555" s="7"/>
      <c r="AA2555" s="7"/>
      <c r="AB2555" s="7"/>
    </row>
    <row r="2556" spans="1:28" x14ac:dyDescent="0.2">
      <c r="A2556" s="7"/>
      <c r="B2556" s="8"/>
      <c r="C2556" s="7"/>
      <c r="D2556" s="7"/>
      <c r="E2556" s="7"/>
      <c r="F2556" s="7"/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7"/>
      <c r="T2556" s="7"/>
      <c r="U2556" s="7"/>
      <c r="V2556" s="7"/>
      <c r="W2556" s="7"/>
      <c r="X2556" s="7"/>
      <c r="Y2556" s="7"/>
      <c r="Z2556" s="7"/>
      <c r="AA2556" s="7"/>
      <c r="AB2556" s="7"/>
    </row>
    <row r="2557" spans="1:28" x14ac:dyDescent="0.2">
      <c r="A2557" s="7"/>
      <c r="B2557" s="8"/>
      <c r="C2557" s="7"/>
      <c r="D2557" s="7"/>
      <c r="E2557" s="7"/>
      <c r="F2557" s="7"/>
      <c r="G2557" s="7"/>
      <c r="H2557" s="7"/>
      <c r="I2557" s="7"/>
      <c r="J2557" s="7"/>
      <c r="K2557" s="7"/>
      <c r="L2557" s="7"/>
      <c r="M2557" s="7"/>
      <c r="N2557" s="7"/>
      <c r="O2557" s="7"/>
      <c r="P2557" s="7"/>
      <c r="Q2557" s="7"/>
      <c r="R2557" s="7"/>
      <c r="S2557" s="7"/>
      <c r="T2557" s="7"/>
      <c r="U2557" s="7"/>
      <c r="V2557" s="7"/>
      <c r="W2557" s="7"/>
      <c r="X2557" s="7"/>
      <c r="Y2557" s="7"/>
      <c r="Z2557" s="7"/>
      <c r="AA2557" s="7"/>
      <c r="AB2557" s="7"/>
    </row>
    <row r="2558" spans="1:28" x14ac:dyDescent="0.2">
      <c r="A2558" s="7"/>
      <c r="B2558" s="8"/>
      <c r="C2558" s="7"/>
      <c r="D2558" s="7"/>
      <c r="E2558" s="7"/>
      <c r="F2558" s="7"/>
      <c r="G2558" s="7"/>
      <c r="H2558" s="7"/>
      <c r="I2558" s="7"/>
      <c r="J2558" s="7"/>
      <c r="K2558" s="7"/>
      <c r="L2558" s="7"/>
      <c r="M2558" s="7"/>
      <c r="N2558" s="7"/>
      <c r="O2558" s="7"/>
      <c r="P2558" s="7"/>
      <c r="Q2558" s="7"/>
      <c r="R2558" s="7"/>
      <c r="S2558" s="7"/>
      <c r="T2558" s="7"/>
      <c r="U2558" s="7"/>
      <c r="V2558" s="7"/>
      <c r="W2558" s="7"/>
      <c r="X2558" s="7"/>
      <c r="Y2558" s="7"/>
      <c r="Z2558" s="7"/>
      <c r="AA2558" s="7"/>
      <c r="AB2558" s="7"/>
    </row>
    <row r="2559" spans="1:28" x14ac:dyDescent="0.2">
      <c r="A2559" s="7"/>
      <c r="B2559" s="8"/>
      <c r="C2559" s="7"/>
      <c r="D2559" s="7"/>
      <c r="E2559" s="7"/>
      <c r="F2559" s="7"/>
      <c r="G2559" s="7"/>
      <c r="H2559" s="7"/>
      <c r="I2559" s="7"/>
      <c r="J2559" s="7"/>
      <c r="K2559" s="7"/>
      <c r="L2559" s="7"/>
      <c r="M2559" s="7"/>
      <c r="N2559" s="7"/>
      <c r="O2559" s="7"/>
      <c r="P2559" s="7"/>
      <c r="Q2559" s="7"/>
      <c r="R2559" s="7"/>
      <c r="S2559" s="7"/>
      <c r="T2559" s="7"/>
      <c r="U2559" s="7"/>
      <c r="V2559" s="7"/>
      <c r="W2559" s="7"/>
      <c r="X2559" s="7"/>
      <c r="Y2559" s="7"/>
      <c r="Z2559" s="7"/>
      <c r="AA2559" s="7"/>
      <c r="AB2559" s="7"/>
    </row>
    <row r="2560" spans="1:28" x14ac:dyDescent="0.2">
      <c r="A2560" s="7"/>
      <c r="B2560" s="8"/>
      <c r="C2560" s="7"/>
      <c r="D2560" s="7"/>
      <c r="E2560" s="7"/>
      <c r="F2560" s="7"/>
      <c r="G2560" s="7"/>
      <c r="H2560" s="7"/>
      <c r="I2560" s="7"/>
      <c r="J2560" s="7"/>
      <c r="K2560" s="7"/>
      <c r="L2560" s="7"/>
      <c r="M2560" s="7"/>
      <c r="N2560" s="7"/>
      <c r="O2560" s="7"/>
      <c r="P2560" s="7"/>
      <c r="Q2560" s="7"/>
      <c r="R2560" s="7"/>
      <c r="S2560" s="7"/>
      <c r="T2560" s="7"/>
      <c r="U2560" s="7"/>
      <c r="V2560" s="7"/>
      <c r="W2560" s="7"/>
      <c r="X2560" s="7"/>
      <c r="Y2560" s="7"/>
      <c r="Z2560" s="7"/>
      <c r="AA2560" s="7"/>
      <c r="AB2560" s="7"/>
    </row>
    <row r="2561" spans="1:28" x14ac:dyDescent="0.2">
      <c r="A2561" s="7"/>
      <c r="B2561" s="8"/>
      <c r="C2561" s="7"/>
      <c r="D2561" s="7"/>
      <c r="E2561" s="7"/>
      <c r="F2561" s="7"/>
      <c r="G2561" s="7"/>
      <c r="H2561" s="7"/>
      <c r="I2561" s="7"/>
      <c r="J2561" s="7"/>
      <c r="K2561" s="7"/>
      <c r="L2561" s="7"/>
      <c r="M2561" s="7"/>
      <c r="N2561" s="7"/>
      <c r="O2561" s="7"/>
      <c r="P2561" s="7"/>
      <c r="Q2561" s="7"/>
      <c r="R2561" s="7"/>
      <c r="S2561" s="7"/>
      <c r="T2561" s="7"/>
      <c r="U2561" s="7"/>
      <c r="V2561" s="7"/>
      <c r="W2561" s="7"/>
      <c r="X2561" s="7"/>
      <c r="Y2561" s="7"/>
      <c r="Z2561" s="7"/>
      <c r="AA2561" s="7"/>
      <c r="AB2561" s="7"/>
    </row>
    <row r="2562" spans="1:28" x14ac:dyDescent="0.2">
      <c r="A2562" s="7"/>
      <c r="B2562" s="8"/>
      <c r="C2562" s="7"/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/>
      <c r="O2562" s="7"/>
      <c r="P2562" s="7"/>
      <c r="Q2562" s="7"/>
      <c r="R2562" s="7"/>
      <c r="S2562" s="7"/>
      <c r="T2562" s="7"/>
      <c r="U2562" s="7"/>
      <c r="V2562" s="7"/>
      <c r="W2562" s="7"/>
      <c r="X2562" s="7"/>
      <c r="Y2562" s="7"/>
      <c r="Z2562" s="7"/>
      <c r="AA2562" s="7"/>
      <c r="AB2562" s="7"/>
    </row>
    <row r="2563" spans="1:28" x14ac:dyDescent="0.2">
      <c r="A2563" s="7"/>
      <c r="B2563" s="8"/>
      <c r="C2563" s="7"/>
      <c r="D2563" s="7"/>
      <c r="E2563" s="7"/>
      <c r="F2563" s="7"/>
      <c r="G2563" s="7"/>
      <c r="H2563" s="7"/>
      <c r="I2563" s="7"/>
      <c r="J2563" s="7"/>
      <c r="K2563" s="7"/>
      <c r="L2563" s="7"/>
      <c r="M2563" s="7"/>
      <c r="N2563" s="7"/>
      <c r="O2563" s="7"/>
      <c r="P2563" s="7"/>
      <c r="Q2563" s="7"/>
      <c r="R2563" s="7"/>
      <c r="S2563" s="7"/>
      <c r="T2563" s="7"/>
      <c r="U2563" s="7"/>
      <c r="V2563" s="7"/>
      <c r="W2563" s="7"/>
      <c r="X2563" s="7"/>
      <c r="Y2563" s="7"/>
      <c r="Z2563" s="7"/>
      <c r="AA2563" s="7"/>
      <c r="AB2563" s="7"/>
    </row>
    <row r="2564" spans="1:28" x14ac:dyDescent="0.2">
      <c r="A2564" s="7"/>
      <c r="B2564" s="8"/>
      <c r="C2564" s="7"/>
      <c r="D2564" s="7"/>
      <c r="E2564" s="7"/>
      <c r="F2564" s="7"/>
      <c r="G2564" s="7"/>
      <c r="H2564" s="7"/>
      <c r="I2564" s="7"/>
      <c r="J2564" s="7"/>
      <c r="K2564" s="7"/>
      <c r="L2564" s="7"/>
      <c r="M2564" s="7"/>
      <c r="N2564" s="7"/>
      <c r="O2564" s="7"/>
      <c r="P2564" s="7"/>
      <c r="Q2564" s="7"/>
      <c r="R2564" s="7"/>
      <c r="S2564" s="7"/>
      <c r="T2564" s="7"/>
      <c r="U2564" s="7"/>
      <c r="V2564" s="7"/>
      <c r="W2564" s="7"/>
      <c r="X2564" s="7"/>
      <c r="Y2564" s="7"/>
      <c r="Z2564" s="7"/>
      <c r="AA2564" s="7"/>
      <c r="AB2564" s="7"/>
    </row>
    <row r="2565" spans="1:28" x14ac:dyDescent="0.2">
      <c r="A2565" s="7"/>
      <c r="B2565" s="8"/>
      <c r="C2565" s="7"/>
      <c r="D2565" s="7"/>
      <c r="E2565" s="7"/>
      <c r="F2565" s="7"/>
      <c r="G2565" s="7"/>
      <c r="H2565" s="7"/>
      <c r="I2565" s="7"/>
      <c r="J2565" s="7"/>
      <c r="K2565" s="7"/>
      <c r="L2565" s="7"/>
      <c r="M2565" s="7"/>
      <c r="N2565" s="7"/>
      <c r="O2565" s="7"/>
      <c r="P2565" s="7"/>
      <c r="Q2565" s="7"/>
      <c r="R2565" s="7"/>
      <c r="S2565" s="7"/>
      <c r="T2565" s="7"/>
      <c r="U2565" s="7"/>
      <c r="V2565" s="7"/>
      <c r="W2565" s="7"/>
      <c r="X2565" s="7"/>
      <c r="Y2565" s="7"/>
      <c r="Z2565" s="7"/>
      <c r="AA2565" s="7"/>
      <c r="AB2565" s="7"/>
    </row>
    <row r="2566" spans="1:28" x14ac:dyDescent="0.2">
      <c r="A2566" s="7"/>
      <c r="B2566" s="8"/>
      <c r="C2566" s="7"/>
      <c r="D2566" s="7"/>
      <c r="E2566" s="7"/>
      <c r="F2566" s="7"/>
      <c r="G2566" s="7"/>
      <c r="H2566" s="7"/>
      <c r="I2566" s="7"/>
      <c r="J2566" s="7"/>
      <c r="K2566" s="7"/>
      <c r="L2566" s="7"/>
      <c r="M2566" s="7"/>
      <c r="N2566" s="7"/>
      <c r="O2566" s="7"/>
      <c r="P2566" s="7"/>
      <c r="Q2566" s="7"/>
      <c r="R2566" s="7"/>
      <c r="S2566" s="7"/>
      <c r="T2566" s="7"/>
      <c r="U2566" s="7"/>
      <c r="V2566" s="7"/>
      <c r="W2566" s="7"/>
      <c r="X2566" s="7"/>
      <c r="Y2566" s="7"/>
      <c r="Z2566" s="7"/>
      <c r="AA2566" s="7"/>
      <c r="AB2566" s="7"/>
    </row>
    <row r="2567" spans="1:28" x14ac:dyDescent="0.2">
      <c r="A2567" s="7"/>
      <c r="B2567" s="8"/>
      <c r="C2567" s="7"/>
      <c r="D2567" s="7"/>
      <c r="E2567" s="7"/>
      <c r="F2567" s="7"/>
      <c r="G2567" s="7"/>
      <c r="H2567" s="7"/>
      <c r="I2567" s="7"/>
      <c r="J2567" s="7"/>
      <c r="K2567" s="7"/>
      <c r="L2567" s="7"/>
      <c r="M2567" s="7"/>
      <c r="N2567" s="7"/>
      <c r="O2567" s="7"/>
      <c r="P2567" s="7"/>
      <c r="Q2567" s="7"/>
      <c r="R2567" s="7"/>
      <c r="S2567" s="7"/>
      <c r="T2567" s="7"/>
      <c r="U2567" s="7"/>
      <c r="V2567" s="7"/>
      <c r="W2567" s="7"/>
      <c r="X2567" s="7"/>
      <c r="Y2567" s="7"/>
      <c r="Z2567" s="7"/>
      <c r="AA2567" s="7"/>
      <c r="AB2567" s="7"/>
    </row>
    <row r="2568" spans="1:28" x14ac:dyDescent="0.2">
      <c r="A2568" s="7"/>
      <c r="B2568" s="8"/>
      <c r="C2568" s="7"/>
      <c r="D2568" s="7"/>
      <c r="E2568" s="7"/>
      <c r="F2568" s="7"/>
      <c r="G2568" s="7"/>
      <c r="H2568" s="7"/>
      <c r="I2568" s="7"/>
      <c r="J2568" s="7"/>
      <c r="K2568" s="7"/>
      <c r="L2568" s="7"/>
      <c r="M2568" s="7"/>
      <c r="N2568" s="7"/>
      <c r="O2568" s="7"/>
      <c r="P2568" s="7"/>
      <c r="Q2568" s="7"/>
      <c r="R2568" s="7"/>
      <c r="S2568" s="7"/>
      <c r="T2568" s="7"/>
      <c r="U2568" s="7"/>
      <c r="V2568" s="7"/>
      <c r="W2568" s="7"/>
      <c r="X2568" s="7"/>
      <c r="Y2568" s="7"/>
      <c r="Z2568" s="7"/>
      <c r="AA2568" s="7"/>
      <c r="AB2568" s="7"/>
    </row>
    <row r="2569" spans="1:28" x14ac:dyDescent="0.2">
      <c r="A2569" s="7"/>
      <c r="B2569" s="8"/>
      <c r="C2569" s="7"/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/>
      <c r="R2569" s="7"/>
      <c r="S2569" s="7"/>
      <c r="T2569" s="7"/>
      <c r="U2569" s="7"/>
      <c r="V2569" s="7"/>
      <c r="W2569" s="7"/>
      <c r="X2569" s="7"/>
      <c r="Y2569" s="7"/>
      <c r="Z2569" s="7"/>
      <c r="AA2569" s="7"/>
      <c r="AB2569" s="7"/>
    </row>
    <row r="2570" spans="1:28" x14ac:dyDescent="0.2">
      <c r="A2570" s="7"/>
      <c r="B2570" s="8"/>
      <c r="C2570" s="7"/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/>
      <c r="S2570" s="7"/>
      <c r="T2570" s="7"/>
      <c r="U2570" s="7"/>
      <c r="V2570" s="7"/>
      <c r="W2570" s="7"/>
      <c r="X2570" s="7"/>
      <c r="Y2570" s="7"/>
      <c r="Z2570" s="7"/>
      <c r="AA2570" s="7"/>
      <c r="AB2570" s="7"/>
    </row>
    <row r="2571" spans="1:28" x14ac:dyDescent="0.2">
      <c r="A2571" s="7"/>
      <c r="B2571" s="8"/>
      <c r="C2571" s="7"/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/>
      <c r="R2571" s="7"/>
      <c r="S2571" s="7"/>
      <c r="T2571" s="7"/>
      <c r="U2571" s="7"/>
      <c r="V2571" s="7"/>
      <c r="W2571" s="7"/>
      <c r="X2571" s="7"/>
      <c r="Y2571" s="7"/>
      <c r="Z2571" s="7"/>
      <c r="AA2571" s="7"/>
      <c r="AB2571" s="7"/>
    </row>
    <row r="2572" spans="1:28" x14ac:dyDescent="0.2">
      <c r="A2572" s="7"/>
      <c r="B2572" s="8"/>
      <c r="C2572" s="7"/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/>
      <c r="R2572" s="7"/>
      <c r="S2572" s="7"/>
      <c r="T2572" s="7"/>
      <c r="U2572" s="7"/>
      <c r="V2572" s="7"/>
      <c r="W2572" s="7"/>
      <c r="X2572" s="7"/>
      <c r="Y2572" s="7"/>
      <c r="Z2572" s="7"/>
      <c r="AA2572" s="7"/>
      <c r="AB2572" s="7"/>
    </row>
    <row r="2573" spans="1:28" x14ac:dyDescent="0.2">
      <c r="A2573" s="7"/>
      <c r="B2573" s="8"/>
      <c r="C2573" s="7"/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/>
      <c r="S2573" s="7"/>
      <c r="T2573" s="7"/>
      <c r="U2573" s="7"/>
      <c r="V2573" s="7"/>
      <c r="W2573" s="7"/>
      <c r="X2573" s="7"/>
      <c r="Y2573" s="7"/>
      <c r="Z2573" s="7"/>
      <c r="AA2573" s="7"/>
      <c r="AB2573" s="7"/>
    </row>
    <row r="2574" spans="1:28" x14ac:dyDescent="0.2">
      <c r="A2574" s="7"/>
      <c r="B2574" s="8"/>
      <c r="C2574" s="7"/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/>
      <c r="R2574" s="7"/>
      <c r="S2574" s="7"/>
      <c r="T2574" s="7"/>
      <c r="U2574" s="7"/>
      <c r="V2574" s="7"/>
      <c r="W2574" s="7"/>
      <c r="X2574" s="7"/>
      <c r="Y2574" s="7"/>
      <c r="Z2574" s="7"/>
      <c r="AA2574" s="7"/>
      <c r="AB2574" s="7"/>
    </row>
    <row r="2575" spans="1:28" x14ac:dyDescent="0.2">
      <c r="A2575" s="7"/>
      <c r="B2575" s="8"/>
      <c r="C2575" s="7"/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  <c r="O2575" s="7"/>
      <c r="P2575" s="7"/>
      <c r="Q2575" s="7"/>
      <c r="R2575" s="7"/>
      <c r="S2575" s="7"/>
      <c r="T2575" s="7"/>
      <c r="U2575" s="7"/>
      <c r="V2575" s="7"/>
      <c r="W2575" s="7"/>
      <c r="X2575" s="7"/>
      <c r="Y2575" s="7"/>
      <c r="Z2575" s="7"/>
      <c r="AA2575" s="7"/>
      <c r="AB2575" s="7"/>
    </row>
    <row r="2576" spans="1:28" x14ac:dyDescent="0.2">
      <c r="A2576" s="7"/>
      <c r="B2576" s="8"/>
      <c r="C2576" s="7"/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  <c r="O2576" s="7"/>
      <c r="P2576" s="7"/>
      <c r="Q2576" s="7"/>
      <c r="R2576" s="7"/>
      <c r="S2576" s="7"/>
      <c r="T2576" s="7"/>
      <c r="U2576" s="7"/>
      <c r="V2576" s="7"/>
      <c r="W2576" s="7"/>
      <c r="X2576" s="7"/>
      <c r="Y2576" s="7"/>
      <c r="Z2576" s="7"/>
      <c r="AA2576" s="7"/>
      <c r="AB2576" s="7"/>
    </row>
    <row r="2577" spans="1:28" x14ac:dyDescent="0.2">
      <c r="A2577" s="7"/>
      <c r="B2577" s="8"/>
      <c r="C2577" s="7"/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  <c r="O2577" s="7"/>
      <c r="P2577" s="7"/>
      <c r="Q2577" s="7"/>
      <c r="R2577" s="7"/>
      <c r="S2577" s="7"/>
      <c r="T2577" s="7"/>
      <c r="U2577" s="7"/>
      <c r="V2577" s="7"/>
      <c r="W2577" s="7"/>
      <c r="X2577" s="7"/>
      <c r="Y2577" s="7"/>
      <c r="Z2577" s="7"/>
      <c r="AA2577" s="7"/>
      <c r="AB2577" s="7"/>
    </row>
    <row r="2578" spans="1:28" x14ac:dyDescent="0.2">
      <c r="A2578" s="7"/>
      <c r="B2578" s="8"/>
      <c r="C2578" s="7"/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  <c r="O2578" s="7"/>
      <c r="P2578" s="7"/>
      <c r="Q2578" s="7"/>
      <c r="R2578" s="7"/>
      <c r="S2578" s="7"/>
      <c r="T2578" s="7"/>
      <c r="U2578" s="7"/>
      <c r="V2578" s="7"/>
      <c r="W2578" s="7"/>
      <c r="X2578" s="7"/>
      <c r="Y2578" s="7"/>
      <c r="Z2578" s="7"/>
      <c r="AA2578" s="7"/>
      <c r="AB2578" s="7"/>
    </row>
    <row r="2579" spans="1:28" x14ac:dyDescent="0.2">
      <c r="A2579" s="7"/>
      <c r="B2579" s="8"/>
      <c r="C2579" s="7"/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  <c r="O2579" s="7"/>
      <c r="P2579" s="7"/>
      <c r="Q2579" s="7"/>
      <c r="R2579" s="7"/>
      <c r="S2579" s="7"/>
      <c r="T2579" s="7"/>
      <c r="U2579" s="7"/>
      <c r="V2579" s="7"/>
      <c r="W2579" s="7"/>
      <c r="X2579" s="7"/>
      <c r="Y2579" s="7"/>
      <c r="Z2579" s="7"/>
      <c r="AA2579" s="7"/>
      <c r="AB2579" s="7"/>
    </row>
    <row r="2580" spans="1:28" x14ac:dyDescent="0.2">
      <c r="A2580" s="7"/>
      <c r="B2580" s="8"/>
      <c r="C2580" s="7"/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  <c r="O2580" s="7"/>
      <c r="P2580" s="7"/>
      <c r="Q2580" s="7"/>
      <c r="R2580" s="7"/>
      <c r="S2580" s="7"/>
      <c r="T2580" s="7"/>
      <c r="U2580" s="7"/>
      <c r="V2580" s="7"/>
      <c r="W2580" s="7"/>
      <c r="X2580" s="7"/>
      <c r="Y2580" s="7"/>
      <c r="Z2580" s="7"/>
      <c r="AA2580" s="7"/>
      <c r="AB2580" s="7"/>
    </row>
    <row r="2581" spans="1:28" x14ac:dyDescent="0.2">
      <c r="A2581" s="7"/>
      <c r="B2581" s="8"/>
      <c r="C2581" s="7"/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  <c r="O2581" s="7"/>
      <c r="P2581" s="7"/>
      <c r="Q2581" s="7"/>
      <c r="R2581" s="7"/>
      <c r="S2581" s="7"/>
      <c r="T2581" s="7"/>
      <c r="U2581" s="7"/>
      <c r="V2581" s="7"/>
      <c r="W2581" s="7"/>
      <c r="X2581" s="7"/>
      <c r="Y2581" s="7"/>
      <c r="Z2581" s="7"/>
      <c r="AA2581" s="7"/>
      <c r="AB2581" s="7"/>
    </row>
    <row r="2582" spans="1:28" x14ac:dyDescent="0.2">
      <c r="A2582" s="7"/>
      <c r="B2582" s="8"/>
      <c r="C2582" s="7"/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  <c r="O2582" s="7"/>
      <c r="P2582" s="7"/>
      <c r="Q2582" s="7"/>
      <c r="R2582" s="7"/>
      <c r="S2582" s="7"/>
      <c r="T2582" s="7"/>
      <c r="U2582" s="7"/>
      <c r="V2582" s="7"/>
      <c r="W2582" s="7"/>
      <c r="X2582" s="7"/>
      <c r="Y2582" s="7"/>
      <c r="Z2582" s="7"/>
      <c r="AA2582" s="7"/>
      <c r="AB2582" s="7"/>
    </row>
    <row r="2583" spans="1:28" x14ac:dyDescent="0.2">
      <c r="A2583" s="7"/>
      <c r="B2583" s="8"/>
      <c r="C2583" s="7"/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  <c r="O2583" s="7"/>
      <c r="P2583" s="7"/>
      <c r="Q2583" s="7"/>
      <c r="R2583" s="7"/>
      <c r="S2583" s="7"/>
      <c r="T2583" s="7"/>
      <c r="U2583" s="7"/>
      <c r="V2583" s="7"/>
      <c r="W2583" s="7"/>
      <c r="X2583" s="7"/>
      <c r="Y2583" s="7"/>
      <c r="Z2583" s="7"/>
      <c r="AA2583" s="7"/>
      <c r="AB2583" s="7"/>
    </row>
    <row r="2584" spans="1:28" x14ac:dyDescent="0.2">
      <c r="A2584" s="7"/>
      <c r="B2584" s="8"/>
      <c r="C2584" s="7"/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  <c r="O2584" s="7"/>
      <c r="P2584" s="7"/>
      <c r="Q2584" s="7"/>
      <c r="R2584" s="7"/>
      <c r="S2584" s="7"/>
      <c r="T2584" s="7"/>
      <c r="U2584" s="7"/>
      <c r="V2584" s="7"/>
      <c r="W2584" s="7"/>
      <c r="X2584" s="7"/>
      <c r="Y2584" s="7"/>
      <c r="Z2584" s="7"/>
      <c r="AA2584" s="7"/>
      <c r="AB2584" s="7"/>
    </row>
    <row r="2585" spans="1:28" x14ac:dyDescent="0.2">
      <c r="A2585" s="7"/>
      <c r="B2585" s="8"/>
      <c r="C2585" s="7"/>
      <c r="D2585" s="7"/>
      <c r="E2585" s="7"/>
      <c r="F2585" s="7"/>
      <c r="G2585" s="7"/>
      <c r="H2585" s="7"/>
      <c r="I2585" s="7"/>
      <c r="J2585" s="7"/>
      <c r="K2585" s="7"/>
      <c r="L2585" s="7"/>
      <c r="M2585" s="7"/>
      <c r="N2585" s="7"/>
      <c r="O2585" s="7"/>
      <c r="P2585" s="7"/>
      <c r="Q2585" s="7"/>
      <c r="R2585" s="7"/>
      <c r="S2585" s="7"/>
      <c r="T2585" s="7"/>
      <c r="U2585" s="7"/>
      <c r="V2585" s="7"/>
      <c r="W2585" s="7"/>
      <c r="X2585" s="7"/>
      <c r="Y2585" s="7"/>
      <c r="Z2585" s="7"/>
      <c r="AA2585" s="7"/>
      <c r="AB2585" s="7"/>
    </row>
    <row r="2586" spans="1:28" x14ac:dyDescent="0.2">
      <c r="A2586" s="7"/>
      <c r="B2586" s="8"/>
      <c r="C2586" s="7"/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  <c r="O2586" s="7"/>
      <c r="P2586" s="7"/>
      <c r="Q2586" s="7"/>
      <c r="R2586" s="7"/>
      <c r="S2586" s="7"/>
      <c r="T2586" s="7"/>
      <c r="U2586" s="7"/>
      <c r="V2586" s="7"/>
      <c r="W2586" s="7"/>
      <c r="X2586" s="7"/>
      <c r="Y2586" s="7"/>
      <c r="Z2586" s="7"/>
      <c r="AA2586" s="7"/>
      <c r="AB2586" s="7"/>
    </row>
    <row r="2587" spans="1:28" x14ac:dyDescent="0.2">
      <c r="A2587" s="7"/>
      <c r="B2587" s="8"/>
      <c r="C2587" s="7"/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  <c r="O2587" s="7"/>
      <c r="P2587" s="7"/>
      <c r="Q2587" s="7"/>
      <c r="R2587" s="7"/>
      <c r="S2587" s="7"/>
      <c r="T2587" s="7"/>
      <c r="U2587" s="7"/>
      <c r="V2587" s="7"/>
      <c r="W2587" s="7"/>
      <c r="X2587" s="7"/>
      <c r="Y2587" s="7"/>
      <c r="Z2587" s="7"/>
      <c r="AA2587" s="7"/>
      <c r="AB2587" s="7"/>
    </row>
    <row r="2588" spans="1:28" x14ac:dyDescent="0.2">
      <c r="A2588" s="7"/>
      <c r="B2588" s="8"/>
      <c r="C2588" s="7"/>
      <c r="D2588" s="7"/>
      <c r="E2588" s="7"/>
      <c r="F2588" s="7"/>
      <c r="G2588" s="7"/>
      <c r="H2588" s="7"/>
      <c r="I2588" s="7"/>
      <c r="J2588" s="7"/>
      <c r="K2588" s="7"/>
      <c r="L2588" s="7"/>
      <c r="M2588" s="7"/>
      <c r="N2588" s="7"/>
      <c r="O2588" s="7"/>
      <c r="P2588" s="7"/>
      <c r="Q2588" s="7"/>
      <c r="R2588" s="7"/>
      <c r="S2588" s="7"/>
      <c r="T2588" s="7"/>
      <c r="U2588" s="7"/>
      <c r="V2588" s="7"/>
      <c r="W2588" s="7"/>
      <c r="X2588" s="7"/>
      <c r="Y2588" s="7"/>
      <c r="Z2588" s="7"/>
      <c r="AA2588" s="7"/>
      <c r="AB2588" s="7"/>
    </row>
    <row r="2589" spans="1:28" x14ac:dyDescent="0.2">
      <c r="A2589" s="7"/>
      <c r="B2589" s="8"/>
      <c r="C2589" s="7"/>
      <c r="D2589" s="7"/>
      <c r="E2589" s="7"/>
      <c r="F2589" s="7"/>
      <c r="G2589" s="7"/>
      <c r="H2589" s="7"/>
      <c r="I2589" s="7"/>
      <c r="J2589" s="7"/>
      <c r="K2589" s="7"/>
      <c r="L2589" s="7"/>
      <c r="M2589" s="7"/>
      <c r="N2589" s="7"/>
      <c r="O2589" s="7"/>
      <c r="P2589" s="7"/>
      <c r="Q2589" s="7"/>
      <c r="R2589" s="7"/>
      <c r="S2589" s="7"/>
      <c r="T2589" s="7"/>
      <c r="U2589" s="7"/>
      <c r="V2589" s="7"/>
      <c r="W2589" s="7"/>
      <c r="X2589" s="7"/>
      <c r="Y2589" s="7"/>
      <c r="Z2589" s="7"/>
      <c r="AA2589" s="7"/>
      <c r="AB2589" s="7"/>
    </row>
    <row r="2590" spans="1:28" x14ac:dyDescent="0.2">
      <c r="A2590" s="7"/>
      <c r="B2590" s="8"/>
      <c r="C2590" s="7"/>
      <c r="D2590" s="7"/>
      <c r="E2590" s="7"/>
      <c r="F2590" s="7"/>
      <c r="G2590" s="7"/>
      <c r="H2590" s="7"/>
      <c r="I2590" s="7"/>
      <c r="J2590" s="7"/>
      <c r="K2590" s="7"/>
      <c r="L2590" s="7"/>
      <c r="M2590" s="7"/>
      <c r="N2590" s="7"/>
      <c r="O2590" s="7"/>
      <c r="P2590" s="7"/>
      <c r="Q2590" s="7"/>
      <c r="R2590" s="7"/>
      <c r="S2590" s="7"/>
      <c r="T2590" s="7"/>
      <c r="U2590" s="7"/>
      <c r="V2590" s="7"/>
      <c r="W2590" s="7"/>
      <c r="X2590" s="7"/>
      <c r="Y2590" s="7"/>
      <c r="Z2590" s="7"/>
      <c r="AA2590" s="7"/>
      <c r="AB2590" s="7"/>
    </row>
    <row r="2591" spans="1:28" x14ac:dyDescent="0.2">
      <c r="A2591" s="7"/>
      <c r="B2591" s="8"/>
      <c r="C2591" s="7"/>
      <c r="D2591" s="7"/>
      <c r="E2591" s="7"/>
      <c r="F2591" s="7"/>
      <c r="G2591" s="7"/>
      <c r="H2591" s="7"/>
      <c r="I2591" s="7"/>
      <c r="J2591" s="7"/>
      <c r="K2591" s="7"/>
      <c r="L2591" s="7"/>
      <c r="M2591" s="7"/>
      <c r="N2591" s="7"/>
      <c r="O2591" s="7"/>
      <c r="P2591" s="7"/>
      <c r="Q2591" s="7"/>
      <c r="R2591" s="7"/>
      <c r="S2591" s="7"/>
      <c r="T2591" s="7"/>
      <c r="U2591" s="7"/>
      <c r="V2591" s="7"/>
      <c r="W2591" s="7"/>
      <c r="X2591" s="7"/>
      <c r="Y2591" s="7"/>
      <c r="Z2591" s="7"/>
      <c r="AA2591" s="7"/>
      <c r="AB2591" s="7"/>
    </row>
    <row r="2592" spans="1:28" x14ac:dyDescent="0.2">
      <c r="A2592" s="7"/>
      <c r="B2592" s="8"/>
      <c r="C2592" s="7"/>
      <c r="D2592" s="7"/>
      <c r="E2592" s="7"/>
      <c r="F2592" s="7"/>
      <c r="G2592" s="7"/>
      <c r="H2592" s="7"/>
      <c r="I2592" s="7"/>
      <c r="J2592" s="7"/>
      <c r="K2592" s="7"/>
      <c r="L2592" s="7"/>
      <c r="M2592" s="7"/>
      <c r="N2592" s="7"/>
      <c r="O2592" s="7"/>
      <c r="P2592" s="7"/>
      <c r="Q2592" s="7"/>
      <c r="R2592" s="7"/>
      <c r="S2592" s="7"/>
      <c r="T2592" s="7"/>
      <c r="U2592" s="7"/>
      <c r="V2592" s="7"/>
      <c r="W2592" s="7"/>
      <c r="X2592" s="7"/>
      <c r="Y2592" s="7"/>
      <c r="Z2592" s="7"/>
      <c r="AA2592" s="7"/>
      <c r="AB2592" s="7"/>
    </row>
    <row r="2593" spans="1:28" x14ac:dyDescent="0.2">
      <c r="A2593" s="7"/>
      <c r="B2593" s="8"/>
      <c r="C2593" s="7"/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  <c r="O2593" s="7"/>
      <c r="P2593" s="7"/>
      <c r="Q2593" s="7"/>
      <c r="R2593" s="7"/>
      <c r="S2593" s="7"/>
      <c r="T2593" s="7"/>
      <c r="U2593" s="7"/>
      <c r="V2593" s="7"/>
      <c r="W2593" s="7"/>
      <c r="X2593" s="7"/>
      <c r="Y2593" s="7"/>
      <c r="Z2593" s="7"/>
      <c r="AA2593" s="7"/>
      <c r="AB2593" s="7"/>
    </row>
    <row r="2594" spans="1:28" x14ac:dyDescent="0.2">
      <c r="A2594" s="7"/>
      <c r="B2594" s="8"/>
      <c r="C2594" s="7"/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  <c r="O2594" s="7"/>
      <c r="P2594" s="7"/>
      <c r="Q2594" s="7"/>
      <c r="R2594" s="7"/>
      <c r="S2594" s="7"/>
      <c r="T2594" s="7"/>
      <c r="U2594" s="7"/>
      <c r="V2594" s="7"/>
      <c r="W2594" s="7"/>
      <c r="X2594" s="7"/>
      <c r="Y2594" s="7"/>
      <c r="Z2594" s="7"/>
      <c r="AA2594" s="7"/>
      <c r="AB2594" s="7"/>
    </row>
    <row r="2595" spans="1:28" x14ac:dyDescent="0.2">
      <c r="A2595" s="7"/>
      <c r="B2595" s="8"/>
      <c r="C2595" s="7"/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  <c r="O2595" s="7"/>
      <c r="P2595" s="7"/>
      <c r="Q2595" s="7"/>
      <c r="R2595" s="7"/>
      <c r="S2595" s="7"/>
      <c r="T2595" s="7"/>
      <c r="U2595" s="7"/>
      <c r="V2595" s="7"/>
      <c r="W2595" s="7"/>
      <c r="X2595" s="7"/>
      <c r="Y2595" s="7"/>
      <c r="Z2595" s="7"/>
      <c r="AA2595" s="7"/>
      <c r="AB2595" s="7"/>
    </row>
    <row r="2596" spans="1:28" x14ac:dyDescent="0.2">
      <c r="A2596" s="7"/>
      <c r="B2596" s="8"/>
      <c r="C2596" s="7"/>
      <c r="D2596" s="7"/>
      <c r="E2596" s="7"/>
      <c r="F2596" s="7"/>
      <c r="G2596" s="7"/>
      <c r="H2596" s="7"/>
      <c r="I2596" s="7"/>
      <c r="J2596" s="7"/>
      <c r="K2596" s="7"/>
      <c r="L2596" s="7"/>
      <c r="M2596" s="7"/>
      <c r="N2596" s="7"/>
      <c r="O2596" s="7"/>
      <c r="P2596" s="7"/>
      <c r="Q2596" s="7"/>
      <c r="R2596" s="7"/>
      <c r="S2596" s="7"/>
      <c r="T2596" s="7"/>
      <c r="U2596" s="7"/>
      <c r="V2596" s="7"/>
      <c r="W2596" s="7"/>
      <c r="X2596" s="7"/>
      <c r="Y2596" s="7"/>
      <c r="Z2596" s="7"/>
      <c r="AA2596" s="7"/>
      <c r="AB2596" s="7"/>
    </row>
    <row r="2597" spans="1:28" x14ac:dyDescent="0.2">
      <c r="A2597" s="7"/>
      <c r="B2597" s="8"/>
      <c r="C2597" s="7"/>
      <c r="D2597" s="7"/>
      <c r="E2597" s="7"/>
      <c r="F2597" s="7"/>
      <c r="G2597" s="7"/>
      <c r="H2597" s="7"/>
      <c r="I2597" s="7"/>
      <c r="J2597" s="7"/>
      <c r="K2597" s="7"/>
      <c r="L2597" s="7"/>
      <c r="M2597" s="7"/>
      <c r="N2597" s="7"/>
      <c r="O2597" s="7"/>
      <c r="P2597" s="7"/>
      <c r="Q2597" s="7"/>
      <c r="R2597" s="7"/>
      <c r="S2597" s="7"/>
      <c r="T2597" s="7"/>
      <c r="U2597" s="7"/>
      <c r="V2597" s="7"/>
      <c r="W2597" s="7"/>
      <c r="X2597" s="7"/>
      <c r="Y2597" s="7"/>
      <c r="Z2597" s="7"/>
      <c r="AA2597" s="7"/>
      <c r="AB2597" s="7"/>
    </row>
    <row r="2598" spans="1:28" x14ac:dyDescent="0.2">
      <c r="A2598" s="7"/>
      <c r="B2598" s="8"/>
      <c r="C2598" s="7"/>
      <c r="D2598" s="7"/>
      <c r="E2598" s="7"/>
      <c r="F2598" s="7"/>
      <c r="G2598" s="7"/>
      <c r="H2598" s="7"/>
      <c r="I2598" s="7"/>
      <c r="J2598" s="7"/>
      <c r="K2598" s="7"/>
      <c r="L2598" s="7"/>
      <c r="M2598" s="7"/>
      <c r="N2598" s="7"/>
      <c r="O2598" s="7"/>
      <c r="P2598" s="7"/>
      <c r="Q2598" s="7"/>
      <c r="R2598" s="7"/>
      <c r="S2598" s="7"/>
      <c r="T2598" s="7"/>
      <c r="U2598" s="7"/>
      <c r="V2598" s="7"/>
      <c r="W2598" s="7"/>
      <c r="X2598" s="7"/>
      <c r="Y2598" s="7"/>
      <c r="Z2598" s="7"/>
      <c r="AA2598" s="7"/>
      <c r="AB2598" s="7"/>
    </row>
    <row r="2599" spans="1:28" x14ac:dyDescent="0.2">
      <c r="A2599" s="7"/>
      <c r="B2599" s="8"/>
      <c r="C2599" s="7"/>
      <c r="D2599" s="7"/>
      <c r="E2599" s="7"/>
      <c r="F2599" s="7"/>
      <c r="G2599" s="7"/>
      <c r="H2599" s="7"/>
      <c r="I2599" s="7"/>
      <c r="J2599" s="7"/>
      <c r="K2599" s="7"/>
      <c r="L2599" s="7"/>
      <c r="M2599" s="7"/>
      <c r="N2599" s="7"/>
      <c r="O2599" s="7"/>
      <c r="P2599" s="7"/>
      <c r="Q2599" s="7"/>
      <c r="R2599" s="7"/>
      <c r="S2599" s="7"/>
      <c r="T2599" s="7"/>
      <c r="U2599" s="7"/>
      <c r="V2599" s="7"/>
      <c r="W2599" s="7"/>
      <c r="X2599" s="7"/>
      <c r="Y2599" s="7"/>
      <c r="Z2599" s="7"/>
      <c r="AA2599" s="7"/>
      <c r="AB2599" s="7"/>
    </row>
    <row r="2600" spans="1:28" x14ac:dyDescent="0.2">
      <c r="A2600" s="7"/>
      <c r="B2600" s="8"/>
      <c r="C2600" s="7"/>
      <c r="D2600" s="7"/>
      <c r="E2600" s="7"/>
      <c r="F2600" s="7"/>
      <c r="G2600" s="7"/>
      <c r="H2600" s="7"/>
      <c r="I2600" s="7"/>
      <c r="J2600" s="7"/>
      <c r="K2600" s="7"/>
      <c r="L2600" s="7"/>
      <c r="M2600" s="7"/>
      <c r="N2600" s="7"/>
      <c r="O2600" s="7"/>
      <c r="P2600" s="7"/>
      <c r="Q2600" s="7"/>
      <c r="R2600" s="7"/>
      <c r="S2600" s="7"/>
      <c r="T2600" s="7"/>
      <c r="U2600" s="7"/>
      <c r="V2600" s="7"/>
      <c r="W2600" s="7"/>
      <c r="X2600" s="7"/>
      <c r="Y2600" s="7"/>
      <c r="Z2600" s="7"/>
      <c r="AA2600" s="7"/>
      <c r="AB2600" s="7"/>
    </row>
    <row r="2601" spans="1:28" x14ac:dyDescent="0.2">
      <c r="A2601" s="7"/>
      <c r="B2601" s="8"/>
      <c r="C2601" s="7"/>
      <c r="D2601" s="7"/>
      <c r="E2601" s="7"/>
      <c r="F2601" s="7"/>
      <c r="G2601" s="7"/>
      <c r="H2601" s="7"/>
      <c r="I2601" s="7"/>
      <c r="J2601" s="7"/>
      <c r="K2601" s="7"/>
      <c r="L2601" s="7"/>
      <c r="M2601" s="7"/>
      <c r="N2601" s="7"/>
      <c r="O2601" s="7"/>
      <c r="P2601" s="7"/>
      <c r="Q2601" s="7"/>
      <c r="R2601" s="7"/>
      <c r="S2601" s="7"/>
      <c r="T2601" s="7"/>
      <c r="U2601" s="7"/>
      <c r="V2601" s="7"/>
      <c r="W2601" s="7"/>
      <c r="X2601" s="7"/>
      <c r="Y2601" s="7"/>
      <c r="Z2601" s="7"/>
      <c r="AA2601" s="7"/>
      <c r="AB2601" s="7"/>
    </row>
    <row r="2602" spans="1:28" x14ac:dyDescent="0.2">
      <c r="A2602" s="7"/>
      <c r="B2602" s="8"/>
      <c r="C2602" s="7"/>
      <c r="D2602" s="7"/>
      <c r="E2602" s="7"/>
      <c r="F2602" s="7"/>
      <c r="G2602" s="7"/>
      <c r="H2602" s="7"/>
      <c r="I2602" s="7"/>
      <c r="J2602" s="7"/>
      <c r="K2602" s="7"/>
      <c r="L2602" s="7"/>
      <c r="M2602" s="7"/>
      <c r="N2602" s="7"/>
      <c r="O2602" s="7"/>
      <c r="P2602" s="7"/>
      <c r="Q2602" s="7"/>
      <c r="R2602" s="7"/>
      <c r="S2602" s="7"/>
      <c r="T2602" s="7"/>
      <c r="U2602" s="7"/>
      <c r="V2602" s="7"/>
      <c r="W2602" s="7"/>
      <c r="X2602" s="7"/>
      <c r="Y2602" s="7"/>
      <c r="Z2602" s="7"/>
      <c r="AA2602" s="7"/>
      <c r="AB2602" s="7"/>
    </row>
    <row r="2603" spans="1:28" x14ac:dyDescent="0.2">
      <c r="A2603" s="7"/>
      <c r="B2603" s="8"/>
      <c r="C2603" s="7"/>
      <c r="D2603" s="7"/>
      <c r="E2603" s="7"/>
      <c r="F2603" s="7"/>
      <c r="G2603" s="7"/>
      <c r="H2603" s="7"/>
      <c r="I2603" s="7"/>
      <c r="J2603" s="7"/>
      <c r="K2603" s="7"/>
      <c r="L2603" s="7"/>
      <c r="M2603" s="7"/>
      <c r="N2603" s="7"/>
      <c r="O2603" s="7"/>
      <c r="P2603" s="7"/>
      <c r="Q2603" s="7"/>
      <c r="R2603" s="7"/>
      <c r="S2603" s="7"/>
      <c r="T2603" s="7"/>
      <c r="U2603" s="7"/>
      <c r="V2603" s="7"/>
      <c r="W2603" s="7"/>
      <c r="X2603" s="7"/>
      <c r="Y2603" s="7"/>
      <c r="Z2603" s="7"/>
      <c r="AA2603" s="7"/>
      <c r="AB2603" s="7"/>
    </row>
    <row r="2604" spans="1:28" x14ac:dyDescent="0.2">
      <c r="A2604" s="7"/>
      <c r="B2604" s="8"/>
      <c r="C2604" s="7"/>
      <c r="D2604" s="7"/>
      <c r="E2604" s="7"/>
      <c r="F2604" s="7"/>
      <c r="G2604" s="7"/>
      <c r="H2604" s="7"/>
      <c r="I2604" s="7"/>
      <c r="J2604" s="7"/>
      <c r="K2604" s="7"/>
      <c r="L2604" s="7"/>
      <c r="M2604" s="7"/>
      <c r="N2604" s="7"/>
      <c r="O2604" s="7"/>
      <c r="P2604" s="7"/>
      <c r="Q2604" s="7"/>
      <c r="R2604" s="7"/>
      <c r="S2604" s="7"/>
      <c r="T2604" s="7"/>
      <c r="U2604" s="7"/>
      <c r="V2604" s="7"/>
      <c r="W2604" s="7"/>
      <c r="X2604" s="7"/>
      <c r="Y2604" s="7"/>
      <c r="Z2604" s="7"/>
      <c r="AA2604" s="7"/>
      <c r="AB2604" s="7"/>
    </row>
    <row r="2605" spans="1:28" x14ac:dyDescent="0.2">
      <c r="A2605" s="7"/>
      <c r="B2605" s="8"/>
      <c r="C2605" s="7"/>
      <c r="D2605" s="7"/>
      <c r="E2605" s="7"/>
      <c r="F2605" s="7"/>
      <c r="G2605" s="7"/>
      <c r="H2605" s="7"/>
      <c r="I2605" s="7"/>
      <c r="J2605" s="7"/>
      <c r="K2605" s="7"/>
      <c r="L2605" s="7"/>
      <c r="M2605" s="7"/>
      <c r="N2605" s="7"/>
      <c r="O2605" s="7"/>
      <c r="P2605" s="7"/>
      <c r="Q2605" s="7"/>
      <c r="R2605" s="7"/>
      <c r="S2605" s="7"/>
      <c r="T2605" s="7"/>
      <c r="U2605" s="7"/>
      <c r="V2605" s="7"/>
      <c r="W2605" s="7"/>
      <c r="X2605" s="7"/>
      <c r="Y2605" s="7"/>
      <c r="Z2605" s="7"/>
      <c r="AA2605" s="7"/>
      <c r="AB2605" s="7"/>
    </row>
    <row r="2606" spans="1:28" x14ac:dyDescent="0.2">
      <c r="A2606" s="7"/>
      <c r="B2606" s="8"/>
      <c r="C2606" s="7"/>
      <c r="D2606" s="7"/>
      <c r="E2606" s="7"/>
      <c r="F2606" s="7"/>
      <c r="G2606" s="7"/>
      <c r="H2606" s="7"/>
      <c r="I2606" s="7"/>
      <c r="J2606" s="7"/>
      <c r="K2606" s="7"/>
      <c r="L2606" s="7"/>
      <c r="M2606" s="7"/>
      <c r="N2606" s="7"/>
      <c r="O2606" s="7"/>
      <c r="P2606" s="7"/>
      <c r="Q2606" s="7"/>
      <c r="R2606" s="7"/>
      <c r="S2606" s="7"/>
      <c r="T2606" s="7"/>
      <c r="U2606" s="7"/>
      <c r="V2606" s="7"/>
      <c r="W2606" s="7"/>
      <c r="X2606" s="7"/>
      <c r="Y2606" s="7"/>
      <c r="Z2606" s="7"/>
      <c r="AA2606" s="7"/>
      <c r="AB2606" s="7"/>
    </row>
    <row r="2607" spans="1:28" x14ac:dyDescent="0.2">
      <c r="A2607" s="7"/>
      <c r="B2607" s="8"/>
      <c r="C2607" s="7"/>
      <c r="D2607" s="7"/>
      <c r="E2607" s="7"/>
      <c r="F2607" s="7"/>
      <c r="G2607" s="7"/>
      <c r="H2607" s="7"/>
      <c r="I2607" s="7"/>
      <c r="J2607" s="7"/>
      <c r="K2607" s="7"/>
      <c r="L2607" s="7"/>
      <c r="M2607" s="7"/>
      <c r="N2607" s="7"/>
      <c r="O2607" s="7"/>
      <c r="P2607" s="7"/>
      <c r="Q2607" s="7"/>
      <c r="R2607" s="7"/>
      <c r="S2607" s="7"/>
      <c r="T2607" s="7"/>
      <c r="U2607" s="7"/>
      <c r="V2607" s="7"/>
      <c r="W2607" s="7"/>
      <c r="X2607" s="7"/>
      <c r="Y2607" s="7"/>
      <c r="Z2607" s="7"/>
      <c r="AA2607" s="7"/>
      <c r="AB2607" s="7"/>
    </row>
    <row r="2608" spans="1:28" x14ac:dyDescent="0.2">
      <c r="A2608" s="7"/>
      <c r="B2608" s="8"/>
      <c r="C2608" s="7"/>
      <c r="D2608" s="7"/>
      <c r="E2608" s="7"/>
      <c r="F2608" s="7"/>
      <c r="G2608" s="7"/>
      <c r="H2608" s="7"/>
      <c r="I2608" s="7"/>
      <c r="J2608" s="7"/>
      <c r="K2608" s="7"/>
      <c r="L2608" s="7"/>
      <c r="M2608" s="7"/>
      <c r="N2608" s="7"/>
      <c r="O2608" s="7"/>
      <c r="P2608" s="7"/>
      <c r="Q2608" s="7"/>
      <c r="R2608" s="7"/>
      <c r="S2608" s="7"/>
      <c r="T2608" s="7"/>
      <c r="U2608" s="7"/>
      <c r="V2608" s="7"/>
      <c r="W2608" s="7"/>
      <c r="X2608" s="7"/>
      <c r="Y2608" s="7"/>
      <c r="Z2608" s="7"/>
      <c r="AA2608" s="7"/>
      <c r="AB2608" s="7"/>
    </row>
    <row r="2609" spans="1:28" x14ac:dyDescent="0.2">
      <c r="A2609" s="7"/>
      <c r="B2609" s="8"/>
      <c r="C2609" s="7"/>
      <c r="D2609" s="7"/>
      <c r="E2609" s="7"/>
      <c r="F2609" s="7"/>
      <c r="G2609" s="7"/>
      <c r="H2609" s="7"/>
      <c r="I2609" s="7"/>
      <c r="J2609" s="7"/>
      <c r="K2609" s="7"/>
      <c r="L2609" s="7"/>
      <c r="M2609" s="7"/>
      <c r="N2609" s="7"/>
      <c r="O2609" s="7"/>
      <c r="P2609" s="7"/>
      <c r="Q2609" s="7"/>
      <c r="R2609" s="7"/>
      <c r="S2609" s="7"/>
      <c r="T2609" s="7"/>
      <c r="U2609" s="7"/>
      <c r="V2609" s="7"/>
      <c r="W2609" s="7"/>
      <c r="X2609" s="7"/>
      <c r="Y2609" s="7"/>
      <c r="Z2609" s="7"/>
      <c r="AA2609" s="7"/>
      <c r="AB2609" s="7"/>
    </row>
    <row r="2610" spans="1:28" x14ac:dyDescent="0.2">
      <c r="A2610" s="7"/>
      <c r="B2610" s="8"/>
      <c r="C2610" s="7"/>
      <c r="D2610" s="7"/>
      <c r="E2610" s="7"/>
      <c r="F2610" s="7"/>
      <c r="G2610" s="7"/>
      <c r="H2610" s="7"/>
      <c r="I2610" s="7"/>
      <c r="J2610" s="7"/>
      <c r="K2610" s="7"/>
      <c r="L2610" s="7"/>
      <c r="M2610" s="7"/>
      <c r="N2610" s="7"/>
      <c r="O2610" s="7"/>
      <c r="P2610" s="7"/>
      <c r="Q2610" s="7"/>
      <c r="R2610" s="7"/>
      <c r="S2610" s="7"/>
      <c r="T2610" s="7"/>
      <c r="U2610" s="7"/>
      <c r="V2610" s="7"/>
      <c r="W2610" s="7"/>
      <c r="X2610" s="7"/>
      <c r="Y2610" s="7"/>
      <c r="Z2610" s="7"/>
      <c r="AA2610" s="7"/>
      <c r="AB2610" s="7"/>
    </row>
    <row r="2611" spans="1:28" x14ac:dyDescent="0.2">
      <c r="A2611" s="7"/>
      <c r="B2611" s="8"/>
      <c r="C2611" s="7"/>
      <c r="D2611" s="7"/>
      <c r="E2611" s="7"/>
      <c r="F2611" s="7"/>
      <c r="G2611" s="7"/>
      <c r="H2611" s="7"/>
      <c r="I2611" s="7"/>
      <c r="J2611" s="7"/>
      <c r="K2611" s="7"/>
      <c r="L2611" s="7"/>
      <c r="M2611" s="7"/>
      <c r="N2611" s="7"/>
      <c r="O2611" s="7"/>
      <c r="P2611" s="7"/>
      <c r="Q2611" s="7"/>
      <c r="R2611" s="7"/>
      <c r="S2611" s="7"/>
      <c r="T2611" s="7"/>
      <c r="U2611" s="7"/>
      <c r="V2611" s="7"/>
      <c r="W2611" s="7"/>
      <c r="X2611" s="7"/>
      <c r="Y2611" s="7"/>
      <c r="Z2611" s="7"/>
      <c r="AA2611" s="7"/>
      <c r="AB2611" s="7"/>
    </row>
    <row r="2612" spans="1:28" x14ac:dyDescent="0.2">
      <c r="A2612" s="7"/>
      <c r="B2612" s="8"/>
      <c r="C2612" s="7"/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  <c r="O2612" s="7"/>
      <c r="P2612" s="7"/>
      <c r="Q2612" s="7"/>
      <c r="R2612" s="7"/>
      <c r="S2612" s="7"/>
      <c r="T2612" s="7"/>
      <c r="U2612" s="7"/>
      <c r="V2612" s="7"/>
      <c r="W2612" s="7"/>
      <c r="X2612" s="7"/>
      <c r="Y2612" s="7"/>
      <c r="Z2612" s="7"/>
      <c r="AA2612" s="7"/>
      <c r="AB2612" s="7"/>
    </row>
    <row r="2613" spans="1:28" x14ac:dyDescent="0.2">
      <c r="A2613" s="7"/>
      <c r="B2613" s="8"/>
      <c r="C2613" s="7"/>
      <c r="D2613" s="7"/>
      <c r="E2613" s="7"/>
      <c r="F2613" s="7"/>
      <c r="G2613" s="7"/>
      <c r="H2613" s="7"/>
      <c r="I2613" s="7"/>
      <c r="J2613" s="7"/>
      <c r="K2613" s="7"/>
      <c r="L2613" s="7"/>
      <c r="M2613" s="7"/>
      <c r="N2613" s="7"/>
      <c r="O2613" s="7"/>
      <c r="P2613" s="7"/>
      <c r="Q2613" s="7"/>
      <c r="R2613" s="7"/>
      <c r="S2613" s="7"/>
      <c r="T2613" s="7"/>
      <c r="U2613" s="7"/>
      <c r="V2613" s="7"/>
      <c r="W2613" s="7"/>
      <c r="X2613" s="7"/>
      <c r="Y2613" s="7"/>
      <c r="Z2613" s="7"/>
      <c r="AA2613" s="7"/>
      <c r="AB2613" s="7"/>
    </row>
    <row r="2614" spans="1:28" x14ac:dyDescent="0.2">
      <c r="A2614" s="7"/>
      <c r="B2614" s="8"/>
      <c r="C2614" s="7"/>
      <c r="D2614" s="7"/>
      <c r="E2614" s="7"/>
      <c r="F2614" s="7"/>
      <c r="G2614" s="7"/>
      <c r="H2614" s="7"/>
      <c r="I2614" s="7"/>
      <c r="J2614" s="7"/>
      <c r="K2614" s="7"/>
      <c r="L2614" s="7"/>
      <c r="M2614" s="7"/>
      <c r="N2614" s="7"/>
      <c r="O2614" s="7"/>
      <c r="P2614" s="7"/>
      <c r="Q2614" s="7"/>
      <c r="R2614" s="7"/>
      <c r="S2614" s="7"/>
      <c r="T2614" s="7"/>
      <c r="U2614" s="7"/>
      <c r="V2614" s="7"/>
      <c r="W2614" s="7"/>
      <c r="X2614" s="7"/>
      <c r="Y2614" s="7"/>
      <c r="Z2614" s="7"/>
      <c r="AA2614" s="7"/>
      <c r="AB2614" s="7"/>
    </row>
    <row r="2615" spans="1:28" x14ac:dyDescent="0.2">
      <c r="A2615" s="7"/>
      <c r="B2615" s="8"/>
      <c r="C2615" s="7"/>
      <c r="D2615" s="7"/>
      <c r="E2615" s="7"/>
      <c r="F2615" s="7"/>
      <c r="G2615" s="7"/>
      <c r="H2615" s="7"/>
      <c r="I2615" s="7"/>
      <c r="J2615" s="7"/>
      <c r="K2615" s="7"/>
      <c r="L2615" s="7"/>
      <c r="M2615" s="7"/>
      <c r="N2615" s="7"/>
      <c r="O2615" s="7"/>
      <c r="P2615" s="7"/>
      <c r="Q2615" s="7"/>
      <c r="R2615" s="7"/>
      <c r="S2615" s="7"/>
      <c r="T2615" s="7"/>
      <c r="U2615" s="7"/>
      <c r="V2615" s="7"/>
      <c r="W2615" s="7"/>
      <c r="X2615" s="7"/>
      <c r="Y2615" s="7"/>
      <c r="Z2615" s="7"/>
      <c r="AA2615" s="7"/>
      <c r="AB2615" s="7"/>
    </row>
    <row r="2616" spans="1:28" x14ac:dyDescent="0.2">
      <c r="A2616" s="7"/>
      <c r="B2616" s="8"/>
      <c r="C2616" s="7"/>
      <c r="D2616" s="7"/>
      <c r="E2616" s="7"/>
      <c r="F2616" s="7"/>
      <c r="G2616" s="7"/>
      <c r="H2616" s="7"/>
      <c r="I2616" s="7"/>
      <c r="J2616" s="7"/>
      <c r="K2616" s="7"/>
      <c r="L2616" s="7"/>
      <c r="M2616" s="7"/>
      <c r="N2616" s="7"/>
      <c r="O2616" s="7"/>
      <c r="P2616" s="7"/>
      <c r="Q2616" s="7"/>
      <c r="R2616" s="7"/>
      <c r="S2616" s="7"/>
      <c r="T2616" s="7"/>
      <c r="U2616" s="7"/>
      <c r="V2616" s="7"/>
      <c r="W2616" s="7"/>
      <c r="X2616" s="7"/>
      <c r="Y2616" s="7"/>
      <c r="Z2616" s="7"/>
      <c r="AA2616" s="7"/>
      <c r="AB2616" s="7"/>
    </row>
    <row r="2617" spans="1:28" x14ac:dyDescent="0.2">
      <c r="A2617" s="7"/>
      <c r="B2617" s="8"/>
      <c r="C2617" s="7"/>
      <c r="D2617" s="7"/>
      <c r="E2617" s="7"/>
      <c r="F2617" s="7"/>
      <c r="G2617" s="7"/>
      <c r="H2617" s="7"/>
      <c r="I2617" s="7"/>
      <c r="J2617" s="7"/>
      <c r="K2617" s="7"/>
      <c r="L2617" s="7"/>
      <c r="M2617" s="7"/>
      <c r="N2617" s="7"/>
      <c r="O2617" s="7"/>
      <c r="P2617" s="7"/>
      <c r="Q2617" s="7"/>
      <c r="R2617" s="7"/>
      <c r="S2617" s="7"/>
      <c r="T2617" s="7"/>
      <c r="U2617" s="7"/>
      <c r="V2617" s="7"/>
      <c r="W2617" s="7"/>
      <c r="X2617" s="7"/>
      <c r="Y2617" s="7"/>
      <c r="Z2617" s="7"/>
      <c r="AA2617" s="7"/>
      <c r="AB2617" s="7"/>
    </row>
    <row r="2618" spans="1:28" x14ac:dyDescent="0.2">
      <c r="A2618" s="7"/>
      <c r="B2618" s="8"/>
      <c r="C2618" s="7"/>
      <c r="D2618" s="7"/>
      <c r="E2618" s="7"/>
      <c r="F2618" s="7"/>
      <c r="G2618" s="7"/>
      <c r="H2618" s="7"/>
      <c r="I2618" s="7"/>
      <c r="J2618" s="7"/>
      <c r="K2618" s="7"/>
      <c r="L2618" s="7"/>
      <c r="M2618" s="7"/>
      <c r="N2618" s="7"/>
      <c r="O2618" s="7"/>
      <c r="P2618" s="7"/>
      <c r="Q2618" s="7"/>
      <c r="R2618" s="7"/>
      <c r="S2618" s="7"/>
      <c r="T2618" s="7"/>
      <c r="U2618" s="7"/>
      <c r="V2618" s="7"/>
      <c r="W2618" s="7"/>
      <c r="X2618" s="7"/>
      <c r="Y2618" s="7"/>
      <c r="Z2618" s="7"/>
      <c r="AA2618" s="7"/>
      <c r="AB2618" s="7"/>
    </row>
    <row r="2619" spans="1:28" x14ac:dyDescent="0.2">
      <c r="A2619" s="7"/>
      <c r="B2619" s="8"/>
      <c r="C2619" s="7"/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/>
      <c r="O2619" s="7"/>
      <c r="P2619" s="7"/>
      <c r="Q2619" s="7"/>
      <c r="R2619" s="7"/>
      <c r="S2619" s="7"/>
      <c r="T2619" s="7"/>
      <c r="U2619" s="7"/>
      <c r="V2619" s="7"/>
      <c r="W2619" s="7"/>
      <c r="X2619" s="7"/>
      <c r="Y2619" s="7"/>
      <c r="Z2619" s="7"/>
      <c r="AA2619" s="7"/>
      <c r="AB2619" s="7"/>
    </row>
    <row r="2620" spans="1:28" x14ac:dyDescent="0.2">
      <c r="A2620" s="7"/>
      <c r="B2620" s="8"/>
      <c r="C2620" s="7"/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  <c r="O2620" s="7"/>
      <c r="P2620" s="7"/>
      <c r="Q2620" s="7"/>
      <c r="R2620" s="7"/>
      <c r="S2620" s="7"/>
      <c r="T2620" s="7"/>
      <c r="U2620" s="7"/>
      <c r="V2620" s="7"/>
      <c r="W2620" s="7"/>
      <c r="X2620" s="7"/>
      <c r="Y2620" s="7"/>
      <c r="Z2620" s="7"/>
      <c r="AA2620" s="7"/>
      <c r="AB2620" s="7"/>
    </row>
    <row r="2621" spans="1:28" x14ac:dyDescent="0.2">
      <c r="A2621" s="7"/>
      <c r="B2621" s="8"/>
      <c r="C2621" s="7"/>
      <c r="D2621" s="7"/>
      <c r="E2621" s="7"/>
      <c r="F2621" s="7"/>
      <c r="G2621" s="7"/>
      <c r="H2621" s="7"/>
      <c r="I2621" s="7"/>
      <c r="J2621" s="7"/>
      <c r="K2621" s="7"/>
      <c r="L2621" s="7"/>
      <c r="M2621" s="7"/>
      <c r="N2621" s="7"/>
      <c r="O2621" s="7"/>
      <c r="P2621" s="7"/>
      <c r="Q2621" s="7"/>
      <c r="R2621" s="7"/>
      <c r="S2621" s="7"/>
      <c r="T2621" s="7"/>
      <c r="U2621" s="7"/>
      <c r="V2621" s="7"/>
      <c r="W2621" s="7"/>
      <c r="X2621" s="7"/>
      <c r="Y2621" s="7"/>
      <c r="Z2621" s="7"/>
      <c r="AA2621" s="7"/>
      <c r="AB2621" s="7"/>
    </row>
    <row r="2622" spans="1:28" x14ac:dyDescent="0.2">
      <c r="A2622" s="7"/>
      <c r="B2622" s="8"/>
      <c r="C2622" s="7"/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/>
      <c r="O2622" s="7"/>
      <c r="P2622" s="7"/>
      <c r="Q2622" s="7"/>
      <c r="R2622" s="7"/>
      <c r="S2622" s="7"/>
      <c r="T2622" s="7"/>
      <c r="U2622" s="7"/>
      <c r="V2622" s="7"/>
      <c r="W2622" s="7"/>
      <c r="X2622" s="7"/>
      <c r="Y2622" s="7"/>
      <c r="Z2622" s="7"/>
      <c r="AA2622" s="7"/>
      <c r="AB2622" s="7"/>
    </row>
    <row r="2623" spans="1:28" x14ac:dyDescent="0.2">
      <c r="A2623" s="7"/>
      <c r="B2623" s="8"/>
      <c r="C2623" s="7"/>
      <c r="D2623" s="7"/>
      <c r="E2623" s="7"/>
      <c r="F2623" s="7"/>
      <c r="G2623" s="7"/>
      <c r="H2623" s="7"/>
      <c r="I2623" s="7"/>
      <c r="J2623" s="7"/>
      <c r="K2623" s="7"/>
      <c r="L2623" s="7"/>
      <c r="M2623" s="7"/>
      <c r="N2623" s="7"/>
      <c r="O2623" s="7"/>
      <c r="P2623" s="7"/>
      <c r="Q2623" s="7"/>
      <c r="R2623" s="7"/>
      <c r="S2623" s="7"/>
      <c r="T2623" s="7"/>
      <c r="U2623" s="7"/>
      <c r="V2623" s="7"/>
      <c r="W2623" s="7"/>
      <c r="X2623" s="7"/>
      <c r="Y2623" s="7"/>
      <c r="Z2623" s="7"/>
      <c r="AA2623" s="7"/>
      <c r="AB2623" s="7"/>
    </row>
    <row r="2624" spans="1:28" x14ac:dyDescent="0.2">
      <c r="A2624" s="7"/>
      <c r="B2624" s="8"/>
      <c r="C2624" s="7"/>
      <c r="D2624" s="7"/>
      <c r="E2624" s="7"/>
      <c r="F2624" s="7"/>
      <c r="G2624" s="7"/>
      <c r="H2624" s="7"/>
      <c r="I2624" s="7"/>
      <c r="J2624" s="7"/>
      <c r="K2624" s="7"/>
      <c r="L2624" s="7"/>
      <c r="M2624" s="7"/>
      <c r="N2624" s="7"/>
      <c r="O2624" s="7"/>
      <c r="P2624" s="7"/>
      <c r="Q2624" s="7"/>
      <c r="R2624" s="7"/>
      <c r="S2624" s="7"/>
      <c r="T2624" s="7"/>
      <c r="U2624" s="7"/>
      <c r="V2624" s="7"/>
      <c r="W2624" s="7"/>
      <c r="X2624" s="7"/>
      <c r="Y2624" s="7"/>
      <c r="Z2624" s="7"/>
      <c r="AA2624" s="7"/>
      <c r="AB2624" s="7"/>
    </row>
    <row r="2625" spans="1:28" x14ac:dyDescent="0.2">
      <c r="A2625" s="7"/>
      <c r="B2625" s="8"/>
      <c r="C2625" s="7"/>
      <c r="D2625" s="7"/>
      <c r="E2625" s="7"/>
      <c r="F2625" s="7"/>
      <c r="G2625" s="7"/>
      <c r="H2625" s="7"/>
      <c r="I2625" s="7"/>
      <c r="J2625" s="7"/>
      <c r="K2625" s="7"/>
      <c r="L2625" s="7"/>
      <c r="M2625" s="7"/>
      <c r="N2625" s="7"/>
      <c r="O2625" s="7"/>
      <c r="P2625" s="7"/>
      <c r="Q2625" s="7"/>
      <c r="R2625" s="7"/>
      <c r="S2625" s="7"/>
      <c r="T2625" s="7"/>
      <c r="U2625" s="7"/>
      <c r="V2625" s="7"/>
      <c r="W2625" s="7"/>
      <c r="X2625" s="7"/>
      <c r="Y2625" s="7"/>
      <c r="Z2625" s="7"/>
      <c r="AA2625" s="7"/>
      <c r="AB2625" s="7"/>
    </row>
    <row r="2626" spans="1:28" x14ac:dyDescent="0.2">
      <c r="A2626" s="7"/>
      <c r="B2626" s="8"/>
      <c r="C2626" s="7"/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  <c r="O2626" s="7"/>
      <c r="P2626" s="7"/>
      <c r="Q2626" s="7"/>
      <c r="R2626" s="7"/>
      <c r="S2626" s="7"/>
      <c r="T2626" s="7"/>
      <c r="U2626" s="7"/>
      <c r="V2626" s="7"/>
      <c r="W2626" s="7"/>
      <c r="X2626" s="7"/>
      <c r="Y2626" s="7"/>
      <c r="Z2626" s="7"/>
      <c r="AA2626" s="7"/>
      <c r="AB2626" s="7"/>
    </row>
    <row r="2627" spans="1:28" x14ac:dyDescent="0.2">
      <c r="A2627" s="7"/>
      <c r="B2627" s="8"/>
      <c r="C2627" s="7"/>
      <c r="D2627" s="7"/>
      <c r="E2627" s="7"/>
      <c r="F2627" s="7"/>
      <c r="G2627" s="7"/>
      <c r="H2627" s="7"/>
      <c r="I2627" s="7"/>
      <c r="J2627" s="7"/>
      <c r="K2627" s="7"/>
      <c r="L2627" s="7"/>
      <c r="M2627" s="7"/>
      <c r="N2627" s="7"/>
      <c r="O2627" s="7"/>
      <c r="P2627" s="7"/>
      <c r="Q2627" s="7"/>
      <c r="R2627" s="7"/>
      <c r="S2627" s="7"/>
      <c r="T2627" s="7"/>
      <c r="U2627" s="7"/>
      <c r="V2627" s="7"/>
      <c r="W2627" s="7"/>
      <c r="X2627" s="7"/>
      <c r="Y2627" s="7"/>
      <c r="Z2627" s="7"/>
      <c r="AA2627" s="7"/>
      <c r="AB2627" s="7"/>
    </row>
    <row r="2628" spans="1:28" x14ac:dyDescent="0.2">
      <c r="A2628" s="7"/>
      <c r="B2628" s="8"/>
      <c r="C2628" s="7"/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/>
      <c r="O2628" s="7"/>
      <c r="P2628" s="7"/>
      <c r="Q2628" s="7"/>
      <c r="R2628" s="7"/>
      <c r="S2628" s="7"/>
      <c r="T2628" s="7"/>
      <c r="U2628" s="7"/>
      <c r="V2628" s="7"/>
      <c r="W2628" s="7"/>
      <c r="X2628" s="7"/>
      <c r="Y2628" s="7"/>
      <c r="Z2628" s="7"/>
      <c r="AA2628" s="7"/>
      <c r="AB2628" s="7"/>
    </row>
    <row r="2629" spans="1:28" x14ac:dyDescent="0.2">
      <c r="A2629" s="7"/>
      <c r="B2629" s="8"/>
      <c r="C2629" s="7"/>
      <c r="D2629" s="7"/>
      <c r="E2629" s="7"/>
      <c r="F2629" s="7"/>
      <c r="G2629" s="7"/>
      <c r="H2629" s="7"/>
      <c r="I2629" s="7"/>
      <c r="J2629" s="7"/>
      <c r="K2629" s="7"/>
      <c r="L2629" s="7"/>
      <c r="M2629" s="7"/>
      <c r="N2629" s="7"/>
      <c r="O2629" s="7"/>
      <c r="P2629" s="7"/>
      <c r="Q2629" s="7"/>
      <c r="R2629" s="7"/>
      <c r="S2629" s="7"/>
      <c r="T2629" s="7"/>
      <c r="U2629" s="7"/>
      <c r="V2629" s="7"/>
      <c r="W2629" s="7"/>
      <c r="X2629" s="7"/>
      <c r="Y2629" s="7"/>
      <c r="Z2629" s="7"/>
      <c r="AA2629" s="7"/>
      <c r="AB2629" s="7"/>
    </row>
    <row r="2630" spans="1:28" x14ac:dyDescent="0.2">
      <c r="A2630" s="7"/>
      <c r="B2630" s="8"/>
      <c r="C2630" s="7"/>
      <c r="D2630" s="7"/>
      <c r="E2630" s="7"/>
      <c r="F2630" s="7"/>
      <c r="G2630" s="7"/>
      <c r="H2630" s="7"/>
      <c r="I2630" s="7"/>
      <c r="J2630" s="7"/>
      <c r="K2630" s="7"/>
      <c r="L2630" s="7"/>
      <c r="M2630" s="7"/>
      <c r="N2630" s="7"/>
      <c r="O2630" s="7"/>
      <c r="P2630" s="7"/>
      <c r="Q2630" s="7"/>
      <c r="R2630" s="7"/>
      <c r="S2630" s="7"/>
      <c r="T2630" s="7"/>
      <c r="U2630" s="7"/>
      <c r="V2630" s="7"/>
      <c r="W2630" s="7"/>
      <c r="X2630" s="7"/>
      <c r="Y2630" s="7"/>
      <c r="Z2630" s="7"/>
      <c r="AA2630" s="7"/>
      <c r="AB2630" s="7"/>
    </row>
    <row r="2631" spans="1:28" x14ac:dyDescent="0.2">
      <c r="A2631" s="7"/>
      <c r="B2631" s="8"/>
      <c r="C2631" s="7"/>
      <c r="D2631" s="7"/>
      <c r="E2631" s="7"/>
      <c r="F2631" s="7"/>
      <c r="G2631" s="7"/>
      <c r="H2631" s="7"/>
      <c r="I2631" s="7"/>
      <c r="J2631" s="7"/>
      <c r="K2631" s="7"/>
      <c r="L2631" s="7"/>
      <c r="M2631" s="7"/>
      <c r="N2631" s="7"/>
      <c r="O2631" s="7"/>
      <c r="P2631" s="7"/>
      <c r="Q2631" s="7"/>
      <c r="R2631" s="7"/>
      <c r="S2631" s="7"/>
      <c r="T2631" s="7"/>
      <c r="U2631" s="7"/>
      <c r="V2631" s="7"/>
      <c r="W2631" s="7"/>
      <c r="X2631" s="7"/>
      <c r="Y2631" s="7"/>
      <c r="Z2631" s="7"/>
      <c r="AA2631" s="7"/>
      <c r="AB2631" s="7"/>
    </row>
    <row r="2632" spans="1:28" x14ac:dyDescent="0.2">
      <c r="A2632" s="7"/>
      <c r="B2632" s="8"/>
      <c r="C2632" s="7"/>
      <c r="D2632" s="7"/>
      <c r="E2632" s="7"/>
      <c r="F2632" s="7"/>
      <c r="G2632" s="7"/>
      <c r="H2632" s="7"/>
      <c r="I2632" s="7"/>
      <c r="J2632" s="7"/>
      <c r="K2632" s="7"/>
      <c r="L2632" s="7"/>
      <c r="M2632" s="7"/>
      <c r="N2632" s="7"/>
      <c r="O2632" s="7"/>
      <c r="P2632" s="7"/>
      <c r="Q2632" s="7"/>
      <c r="R2632" s="7"/>
      <c r="S2632" s="7"/>
      <c r="T2632" s="7"/>
      <c r="U2632" s="7"/>
      <c r="V2632" s="7"/>
      <c r="W2632" s="7"/>
      <c r="X2632" s="7"/>
      <c r="Y2632" s="7"/>
      <c r="Z2632" s="7"/>
      <c r="AA2632" s="7"/>
      <c r="AB2632" s="7"/>
    </row>
    <row r="2633" spans="1:28" x14ac:dyDescent="0.2">
      <c r="A2633" s="7"/>
      <c r="B2633" s="8"/>
      <c r="C2633" s="7"/>
      <c r="D2633" s="7"/>
      <c r="E2633" s="7"/>
      <c r="F2633" s="7"/>
      <c r="G2633" s="7"/>
      <c r="H2633" s="7"/>
      <c r="I2633" s="7"/>
      <c r="J2633" s="7"/>
      <c r="K2633" s="7"/>
      <c r="L2633" s="7"/>
      <c r="M2633" s="7"/>
      <c r="N2633" s="7"/>
      <c r="O2633" s="7"/>
      <c r="P2633" s="7"/>
      <c r="Q2633" s="7"/>
      <c r="R2633" s="7"/>
      <c r="S2633" s="7"/>
      <c r="T2633" s="7"/>
      <c r="U2633" s="7"/>
      <c r="V2633" s="7"/>
      <c r="W2633" s="7"/>
      <c r="X2633" s="7"/>
      <c r="Y2633" s="7"/>
      <c r="Z2633" s="7"/>
      <c r="AA2633" s="7"/>
      <c r="AB2633" s="7"/>
    </row>
    <row r="2634" spans="1:28" x14ac:dyDescent="0.2">
      <c r="A2634" s="7"/>
      <c r="B2634" s="8"/>
      <c r="C2634" s="7"/>
      <c r="D2634" s="7"/>
      <c r="E2634" s="7"/>
      <c r="F2634" s="7"/>
      <c r="G2634" s="7"/>
      <c r="H2634" s="7"/>
      <c r="I2634" s="7"/>
      <c r="J2634" s="7"/>
      <c r="K2634" s="7"/>
      <c r="L2634" s="7"/>
      <c r="M2634" s="7"/>
      <c r="N2634" s="7"/>
      <c r="O2634" s="7"/>
      <c r="P2634" s="7"/>
      <c r="Q2634" s="7"/>
      <c r="R2634" s="7"/>
      <c r="S2634" s="7"/>
      <c r="T2634" s="7"/>
      <c r="U2634" s="7"/>
      <c r="V2634" s="7"/>
      <c r="W2634" s="7"/>
      <c r="X2634" s="7"/>
      <c r="Y2634" s="7"/>
      <c r="Z2634" s="7"/>
      <c r="AA2634" s="7"/>
      <c r="AB2634" s="7"/>
    </row>
    <row r="2635" spans="1:28" x14ac:dyDescent="0.2">
      <c r="A2635" s="7"/>
      <c r="B2635" s="8"/>
      <c r="C2635" s="7"/>
      <c r="D2635" s="7"/>
      <c r="E2635" s="7"/>
      <c r="F2635" s="7"/>
      <c r="G2635" s="7"/>
      <c r="H2635" s="7"/>
      <c r="I2635" s="7"/>
      <c r="J2635" s="7"/>
      <c r="K2635" s="7"/>
      <c r="L2635" s="7"/>
      <c r="M2635" s="7"/>
      <c r="N2635" s="7"/>
      <c r="O2635" s="7"/>
      <c r="P2635" s="7"/>
      <c r="Q2635" s="7"/>
      <c r="R2635" s="7"/>
      <c r="S2635" s="7"/>
      <c r="T2635" s="7"/>
      <c r="U2635" s="7"/>
      <c r="V2635" s="7"/>
      <c r="W2635" s="7"/>
      <c r="X2635" s="7"/>
      <c r="Y2635" s="7"/>
      <c r="Z2635" s="7"/>
      <c r="AA2635" s="7"/>
      <c r="AB2635" s="7"/>
    </row>
    <row r="2636" spans="1:28" x14ac:dyDescent="0.2">
      <c r="A2636" s="7"/>
      <c r="B2636" s="8"/>
      <c r="C2636" s="7"/>
      <c r="D2636" s="7"/>
      <c r="E2636" s="7"/>
      <c r="F2636" s="7"/>
      <c r="G2636" s="7"/>
      <c r="H2636" s="7"/>
      <c r="I2636" s="7"/>
      <c r="J2636" s="7"/>
      <c r="K2636" s="7"/>
      <c r="L2636" s="7"/>
      <c r="M2636" s="7"/>
      <c r="N2636" s="7"/>
      <c r="O2636" s="7"/>
      <c r="P2636" s="7"/>
      <c r="Q2636" s="7"/>
      <c r="R2636" s="7"/>
      <c r="S2636" s="7"/>
      <c r="T2636" s="7"/>
      <c r="U2636" s="7"/>
      <c r="V2636" s="7"/>
      <c r="W2636" s="7"/>
      <c r="X2636" s="7"/>
      <c r="Y2636" s="7"/>
      <c r="Z2636" s="7"/>
      <c r="AA2636" s="7"/>
      <c r="AB2636" s="7"/>
    </row>
    <row r="2637" spans="1:28" x14ac:dyDescent="0.2">
      <c r="A2637" s="7"/>
      <c r="B2637" s="8"/>
      <c r="C2637" s="7"/>
      <c r="D2637" s="7"/>
      <c r="E2637" s="7"/>
      <c r="F2637" s="7"/>
      <c r="G2637" s="7"/>
      <c r="H2637" s="7"/>
      <c r="I2637" s="7"/>
      <c r="J2637" s="7"/>
      <c r="K2637" s="7"/>
      <c r="L2637" s="7"/>
      <c r="M2637" s="7"/>
      <c r="N2637" s="7"/>
      <c r="O2637" s="7"/>
      <c r="P2637" s="7"/>
      <c r="Q2637" s="7"/>
      <c r="R2637" s="7"/>
      <c r="S2637" s="7"/>
      <c r="T2637" s="7"/>
      <c r="U2637" s="7"/>
      <c r="V2637" s="7"/>
      <c r="W2637" s="7"/>
      <c r="X2637" s="7"/>
      <c r="Y2637" s="7"/>
      <c r="Z2637" s="7"/>
      <c r="AA2637" s="7"/>
      <c r="AB2637" s="7"/>
    </row>
    <row r="2638" spans="1:28" x14ac:dyDescent="0.2">
      <c r="A2638" s="7"/>
      <c r="B2638" s="8"/>
      <c r="C2638" s="7"/>
      <c r="D2638" s="7"/>
      <c r="E2638" s="7"/>
      <c r="F2638" s="7"/>
      <c r="G2638" s="7"/>
      <c r="H2638" s="7"/>
      <c r="I2638" s="7"/>
      <c r="J2638" s="7"/>
      <c r="K2638" s="7"/>
      <c r="L2638" s="7"/>
      <c r="M2638" s="7"/>
      <c r="N2638" s="7"/>
      <c r="O2638" s="7"/>
      <c r="P2638" s="7"/>
      <c r="Q2638" s="7"/>
      <c r="R2638" s="7"/>
      <c r="S2638" s="7"/>
      <c r="T2638" s="7"/>
      <c r="U2638" s="7"/>
      <c r="V2638" s="7"/>
      <c r="W2638" s="7"/>
      <c r="X2638" s="7"/>
      <c r="Y2638" s="7"/>
      <c r="Z2638" s="7"/>
      <c r="AA2638" s="7"/>
      <c r="AB2638" s="7"/>
    </row>
    <row r="2639" spans="1:28" x14ac:dyDescent="0.2">
      <c r="A2639" s="7"/>
      <c r="B2639" s="8"/>
      <c r="C2639" s="7"/>
      <c r="D2639" s="7"/>
      <c r="E2639" s="7"/>
      <c r="F2639" s="7"/>
      <c r="G2639" s="7"/>
      <c r="H2639" s="7"/>
      <c r="I2639" s="7"/>
      <c r="J2639" s="7"/>
      <c r="K2639" s="7"/>
      <c r="L2639" s="7"/>
      <c r="M2639" s="7"/>
      <c r="N2639" s="7"/>
      <c r="O2639" s="7"/>
      <c r="P2639" s="7"/>
      <c r="Q2639" s="7"/>
      <c r="R2639" s="7"/>
      <c r="S2639" s="7"/>
      <c r="T2639" s="7"/>
      <c r="U2639" s="7"/>
      <c r="V2639" s="7"/>
      <c r="W2639" s="7"/>
      <c r="X2639" s="7"/>
      <c r="Y2639" s="7"/>
      <c r="Z2639" s="7"/>
      <c r="AA2639" s="7"/>
      <c r="AB2639" s="7"/>
    </row>
    <row r="2640" spans="1:28" x14ac:dyDescent="0.2">
      <c r="A2640" s="7"/>
      <c r="B2640" s="8"/>
      <c r="C2640" s="7"/>
      <c r="D2640" s="7"/>
      <c r="E2640" s="7"/>
      <c r="F2640" s="7"/>
      <c r="G2640" s="7"/>
      <c r="H2640" s="7"/>
      <c r="I2640" s="7"/>
      <c r="J2640" s="7"/>
      <c r="K2640" s="7"/>
      <c r="L2640" s="7"/>
      <c r="M2640" s="7"/>
      <c r="N2640" s="7"/>
      <c r="O2640" s="7"/>
      <c r="P2640" s="7"/>
      <c r="Q2640" s="7"/>
      <c r="R2640" s="7"/>
      <c r="S2640" s="7"/>
      <c r="T2640" s="7"/>
      <c r="U2640" s="7"/>
      <c r="V2640" s="7"/>
      <c r="W2640" s="7"/>
      <c r="X2640" s="7"/>
      <c r="Y2640" s="7"/>
      <c r="Z2640" s="7"/>
      <c r="AA2640" s="7"/>
      <c r="AB2640" s="7"/>
    </row>
    <row r="2641" spans="1:28" x14ac:dyDescent="0.2">
      <c r="A2641" s="7"/>
      <c r="B2641" s="8"/>
      <c r="C2641" s="7"/>
      <c r="D2641" s="7"/>
      <c r="E2641" s="7"/>
      <c r="F2641" s="7"/>
      <c r="G2641" s="7"/>
      <c r="H2641" s="7"/>
      <c r="I2641" s="7"/>
      <c r="J2641" s="7"/>
      <c r="K2641" s="7"/>
      <c r="L2641" s="7"/>
      <c r="M2641" s="7"/>
      <c r="N2641" s="7"/>
      <c r="O2641" s="7"/>
      <c r="P2641" s="7"/>
      <c r="Q2641" s="7"/>
      <c r="R2641" s="7"/>
      <c r="S2641" s="7"/>
      <c r="T2641" s="7"/>
      <c r="U2641" s="7"/>
      <c r="V2641" s="7"/>
      <c r="W2641" s="7"/>
      <c r="X2641" s="7"/>
      <c r="Y2641" s="7"/>
      <c r="Z2641" s="7"/>
      <c r="AA2641" s="7"/>
      <c r="AB2641" s="7"/>
    </row>
    <row r="2642" spans="1:28" x14ac:dyDescent="0.2">
      <c r="A2642" s="7"/>
      <c r="B2642" s="8"/>
      <c r="C2642" s="7"/>
      <c r="D2642" s="7"/>
      <c r="E2642" s="7"/>
      <c r="F2642" s="7"/>
      <c r="G2642" s="7"/>
      <c r="H2642" s="7"/>
      <c r="I2642" s="7"/>
      <c r="J2642" s="7"/>
      <c r="K2642" s="7"/>
      <c r="L2642" s="7"/>
      <c r="M2642" s="7"/>
      <c r="N2642" s="7"/>
      <c r="O2642" s="7"/>
      <c r="P2642" s="7"/>
      <c r="Q2642" s="7"/>
      <c r="R2642" s="7"/>
      <c r="S2642" s="7"/>
      <c r="T2642" s="7"/>
      <c r="U2642" s="7"/>
      <c r="V2642" s="7"/>
      <c r="W2642" s="7"/>
      <c r="X2642" s="7"/>
      <c r="Y2642" s="7"/>
      <c r="Z2642" s="7"/>
      <c r="AA2642" s="7"/>
      <c r="AB2642" s="7"/>
    </row>
    <row r="2643" spans="1:28" x14ac:dyDescent="0.2">
      <c r="A2643" s="7"/>
      <c r="B2643" s="8"/>
      <c r="C2643" s="7"/>
      <c r="D2643" s="7"/>
      <c r="E2643" s="7"/>
      <c r="F2643" s="7"/>
      <c r="G2643" s="7"/>
      <c r="H2643" s="7"/>
      <c r="I2643" s="7"/>
      <c r="J2643" s="7"/>
      <c r="K2643" s="7"/>
      <c r="L2643" s="7"/>
      <c r="M2643" s="7"/>
      <c r="N2643" s="7"/>
      <c r="O2643" s="7"/>
      <c r="P2643" s="7"/>
      <c r="Q2643" s="7"/>
      <c r="R2643" s="7"/>
      <c r="S2643" s="7"/>
      <c r="T2643" s="7"/>
      <c r="U2643" s="7"/>
      <c r="V2643" s="7"/>
      <c r="W2643" s="7"/>
      <c r="X2643" s="7"/>
      <c r="Y2643" s="7"/>
      <c r="Z2643" s="7"/>
      <c r="AA2643" s="7"/>
      <c r="AB2643" s="7"/>
    </row>
    <row r="2644" spans="1:28" x14ac:dyDescent="0.2">
      <c r="A2644" s="7"/>
      <c r="B2644" s="8"/>
      <c r="C2644" s="7"/>
      <c r="D2644" s="7"/>
      <c r="E2644" s="7"/>
      <c r="F2644" s="7"/>
      <c r="G2644" s="7"/>
      <c r="H2644" s="7"/>
      <c r="I2644" s="7"/>
      <c r="J2644" s="7"/>
      <c r="K2644" s="7"/>
      <c r="L2644" s="7"/>
      <c r="M2644" s="7"/>
      <c r="N2644" s="7"/>
      <c r="O2644" s="7"/>
      <c r="P2644" s="7"/>
      <c r="Q2644" s="7"/>
      <c r="R2644" s="7"/>
      <c r="S2644" s="7"/>
      <c r="T2644" s="7"/>
      <c r="U2644" s="7"/>
      <c r="V2644" s="7"/>
      <c r="W2644" s="7"/>
      <c r="X2644" s="7"/>
      <c r="Y2644" s="7"/>
      <c r="Z2644" s="7"/>
      <c r="AA2644" s="7"/>
      <c r="AB2644" s="7"/>
    </row>
    <row r="2645" spans="1:28" x14ac:dyDescent="0.2">
      <c r="A2645" s="7"/>
      <c r="B2645" s="8"/>
      <c r="C2645" s="7"/>
      <c r="D2645" s="7"/>
      <c r="E2645" s="7"/>
      <c r="F2645" s="7"/>
      <c r="G2645" s="7"/>
      <c r="H2645" s="7"/>
      <c r="I2645" s="7"/>
      <c r="J2645" s="7"/>
      <c r="K2645" s="7"/>
      <c r="L2645" s="7"/>
      <c r="M2645" s="7"/>
      <c r="N2645" s="7"/>
      <c r="O2645" s="7"/>
      <c r="P2645" s="7"/>
      <c r="Q2645" s="7"/>
      <c r="R2645" s="7"/>
      <c r="S2645" s="7"/>
      <c r="T2645" s="7"/>
      <c r="U2645" s="7"/>
      <c r="V2645" s="7"/>
      <c r="W2645" s="7"/>
      <c r="X2645" s="7"/>
      <c r="Y2645" s="7"/>
      <c r="Z2645" s="7"/>
      <c r="AA2645" s="7"/>
      <c r="AB2645" s="7"/>
    </row>
    <row r="2646" spans="1:28" x14ac:dyDescent="0.2">
      <c r="A2646" s="7"/>
      <c r="B2646" s="8"/>
      <c r="C2646" s="7"/>
      <c r="D2646" s="7"/>
      <c r="E2646" s="7"/>
      <c r="F2646" s="7"/>
      <c r="G2646" s="7"/>
      <c r="H2646" s="7"/>
      <c r="I2646" s="7"/>
      <c r="J2646" s="7"/>
      <c r="K2646" s="7"/>
      <c r="L2646" s="7"/>
      <c r="M2646" s="7"/>
      <c r="N2646" s="7"/>
      <c r="O2646" s="7"/>
      <c r="P2646" s="7"/>
      <c r="Q2646" s="7"/>
      <c r="R2646" s="7"/>
      <c r="S2646" s="7"/>
      <c r="T2646" s="7"/>
      <c r="U2646" s="7"/>
      <c r="V2646" s="7"/>
      <c r="W2646" s="7"/>
      <c r="X2646" s="7"/>
      <c r="Y2646" s="7"/>
      <c r="Z2646" s="7"/>
      <c r="AA2646" s="7"/>
      <c r="AB2646" s="7"/>
    </row>
    <row r="2647" spans="1:28" x14ac:dyDescent="0.2">
      <c r="A2647" s="7"/>
      <c r="B2647" s="8"/>
      <c r="C2647" s="7"/>
      <c r="D2647" s="7"/>
      <c r="E2647" s="7"/>
      <c r="F2647" s="7"/>
      <c r="G2647" s="7"/>
      <c r="H2647" s="7"/>
      <c r="I2647" s="7"/>
      <c r="J2647" s="7"/>
      <c r="K2647" s="7"/>
      <c r="L2647" s="7"/>
      <c r="M2647" s="7"/>
      <c r="N2647" s="7"/>
      <c r="O2647" s="7"/>
      <c r="P2647" s="7"/>
      <c r="Q2647" s="7"/>
      <c r="R2647" s="7"/>
      <c r="S2647" s="7"/>
      <c r="T2647" s="7"/>
      <c r="U2647" s="7"/>
      <c r="V2647" s="7"/>
      <c r="W2647" s="7"/>
      <c r="X2647" s="7"/>
      <c r="Y2647" s="7"/>
      <c r="Z2647" s="7"/>
      <c r="AA2647" s="7"/>
      <c r="AB2647" s="7"/>
    </row>
    <row r="2648" spans="1:28" x14ac:dyDescent="0.2">
      <c r="A2648" s="7"/>
      <c r="B2648" s="8"/>
      <c r="C2648" s="7"/>
      <c r="D2648" s="7"/>
      <c r="E2648" s="7"/>
      <c r="F2648" s="7"/>
      <c r="G2648" s="7"/>
      <c r="H2648" s="7"/>
      <c r="I2648" s="7"/>
      <c r="J2648" s="7"/>
      <c r="K2648" s="7"/>
      <c r="L2648" s="7"/>
      <c r="M2648" s="7"/>
      <c r="N2648" s="7"/>
      <c r="O2648" s="7"/>
      <c r="P2648" s="7"/>
      <c r="Q2648" s="7"/>
      <c r="R2648" s="7"/>
      <c r="S2648" s="7"/>
      <c r="T2648" s="7"/>
      <c r="U2648" s="7"/>
      <c r="V2648" s="7"/>
      <c r="W2648" s="7"/>
      <c r="X2648" s="7"/>
      <c r="Y2648" s="7"/>
      <c r="Z2648" s="7"/>
      <c r="AA2648" s="7"/>
      <c r="AB2648" s="7"/>
    </row>
    <row r="2649" spans="1:28" x14ac:dyDescent="0.2">
      <c r="A2649" s="7"/>
      <c r="B2649" s="8"/>
      <c r="C2649" s="7"/>
      <c r="D2649" s="7"/>
      <c r="E2649" s="7"/>
      <c r="F2649" s="7"/>
      <c r="G2649" s="7"/>
      <c r="H2649" s="7"/>
      <c r="I2649" s="7"/>
      <c r="J2649" s="7"/>
      <c r="K2649" s="7"/>
      <c r="L2649" s="7"/>
      <c r="M2649" s="7"/>
      <c r="N2649" s="7"/>
      <c r="O2649" s="7"/>
      <c r="P2649" s="7"/>
      <c r="Q2649" s="7"/>
      <c r="R2649" s="7"/>
      <c r="S2649" s="7"/>
      <c r="T2649" s="7"/>
      <c r="U2649" s="7"/>
      <c r="V2649" s="7"/>
      <c r="W2649" s="7"/>
      <c r="X2649" s="7"/>
      <c r="Y2649" s="7"/>
      <c r="Z2649" s="7"/>
      <c r="AA2649" s="7"/>
      <c r="AB2649" s="7"/>
    </row>
    <row r="2650" spans="1:28" x14ac:dyDescent="0.2">
      <c r="A2650" s="7"/>
      <c r="B2650" s="8"/>
      <c r="C2650" s="7"/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  <c r="O2650" s="7"/>
      <c r="P2650" s="7"/>
      <c r="Q2650" s="7"/>
      <c r="R2650" s="7"/>
      <c r="S2650" s="7"/>
      <c r="T2650" s="7"/>
      <c r="U2650" s="7"/>
      <c r="V2650" s="7"/>
      <c r="W2650" s="7"/>
      <c r="X2650" s="7"/>
      <c r="Y2650" s="7"/>
      <c r="Z2650" s="7"/>
      <c r="AA2650" s="7"/>
      <c r="AB2650" s="7"/>
    </row>
    <row r="2651" spans="1:28" x14ac:dyDescent="0.2">
      <c r="A2651" s="7"/>
      <c r="B2651" s="8"/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  <c r="O2651" s="7"/>
      <c r="P2651" s="7"/>
      <c r="Q2651" s="7"/>
      <c r="R2651" s="7"/>
      <c r="S2651" s="7"/>
      <c r="T2651" s="7"/>
      <c r="U2651" s="7"/>
      <c r="V2651" s="7"/>
      <c r="W2651" s="7"/>
      <c r="X2651" s="7"/>
      <c r="Y2651" s="7"/>
      <c r="Z2651" s="7"/>
      <c r="AA2651" s="7"/>
      <c r="AB2651" s="7"/>
    </row>
    <row r="2652" spans="1:28" x14ac:dyDescent="0.2">
      <c r="A2652" s="7"/>
      <c r="B2652" s="8"/>
      <c r="C2652" s="7"/>
      <c r="D2652" s="7"/>
      <c r="E2652" s="7"/>
      <c r="F2652" s="7"/>
      <c r="G2652" s="7"/>
      <c r="H2652" s="7"/>
      <c r="I2652" s="7"/>
      <c r="J2652" s="7"/>
      <c r="K2652" s="7"/>
      <c r="L2652" s="7"/>
      <c r="M2652" s="7"/>
      <c r="N2652" s="7"/>
      <c r="O2652" s="7"/>
      <c r="P2652" s="7"/>
      <c r="Q2652" s="7"/>
      <c r="R2652" s="7"/>
      <c r="S2652" s="7"/>
      <c r="T2652" s="7"/>
      <c r="U2652" s="7"/>
      <c r="V2652" s="7"/>
      <c r="W2652" s="7"/>
      <c r="X2652" s="7"/>
      <c r="Y2652" s="7"/>
      <c r="Z2652" s="7"/>
      <c r="AA2652" s="7"/>
      <c r="AB2652" s="7"/>
    </row>
    <row r="2653" spans="1:28" x14ac:dyDescent="0.2">
      <c r="A2653" s="7"/>
      <c r="B2653" s="8"/>
      <c r="C2653" s="7"/>
      <c r="D2653" s="7"/>
      <c r="E2653" s="7"/>
      <c r="F2653" s="7"/>
      <c r="G2653" s="7"/>
      <c r="H2653" s="7"/>
      <c r="I2653" s="7"/>
      <c r="J2653" s="7"/>
      <c r="K2653" s="7"/>
      <c r="L2653" s="7"/>
      <c r="M2653" s="7"/>
      <c r="N2653" s="7"/>
      <c r="O2653" s="7"/>
      <c r="P2653" s="7"/>
      <c r="Q2653" s="7"/>
      <c r="R2653" s="7"/>
      <c r="S2653" s="7"/>
      <c r="T2653" s="7"/>
      <c r="U2653" s="7"/>
      <c r="V2653" s="7"/>
      <c r="W2653" s="7"/>
      <c r="X2653" s="7"/>
      <c r="Y2653" s="7"/>
      <c r="Z2653" s="7"/>
      <c r="AA2653" s="7"/>
      <c r="AB2653" s="7"/>
    </row>
    <row r="2654" spans="1:28" x14ac:dyDescent="0.2">
      <c r="A2654" s="7"/>
      <c r="B2654" s="8"/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  <c r="O2654" s="7"/>
      <c r="P2654" s="7"/>
      <c r="Q2654" s="7"/>
      <c r="R2654" s="7"/>
      <c r="S2654" s="7"/>
      <c r="T2654" s="7"/>
      <c r="U2654" s="7"/>
      <c r="V2654" s="7"/>
      <c r="W2654" s="7"/>
      <c r="X2654" s="7"/>
      <c r="Y2654" s="7"/>
      <c r="Z2654" s="7"/>
      <c r="AA2654" s="7"/>
      <c r="AB2654" s="7"/>
    </row>
    <row r="2655" spans="1:28" x14ac:dyDescent="0.2">
      <c r="A2655" s="7"/>
      <c r="B2655" s="8"/>
      <c r="C2655" s="7"/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  <c r="O2655" s="7"/>
      <c r="P2655" s="7"/>
      <c r="Q2655" s="7"/>
      <c r="R2655" s="7"/>
      <c r="S2655" s="7"/>
      <c r="T2655" s="7"/>
      <c r="U2655" s="7"/>
      <c r="V2655" s="7"/>
      <c r="W2655" s="7"/>
      <c r="X2655" s="7"/>
      <c r="Y2655" s="7"/>
      <c r="Z2655" s="7"/>
      <c r="AA2655" s="7"/>
      <c r="AB2655" s="7"/>
    </row>
    <row r="2656" spans="1:28" x14ac:dyDescent="0.2">
      <c r="A2656" s="7"/>
      <c r="B2656" s="8"/>
      <c r="C2656" s="7"/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  <c r="O2656" s="7"/>
      <c r="P2656" s="7"/>
      <c r="Q2656" s="7"/>
      <c r="R2656" s="7"/>
      <c r="S2656" s="7"/>
      <c r="T2656" s="7"/>
      <c r="U2656" s="7"/>
      <c r="V2656" s="7"/>
      <c r="W2656" s="7"/>
      <c r="X2656" s="7"/>
      <c r="Y2656" s="7"/>
      <c r="Z2656" s="7"/>
      <c r="AA2656" s="7"/>
      <c r="AB2656" s="7"/>
    </row>
    <row r="2657" spans="1:28" x14ac:dyDescent="0.2">
      <c r="A2657" s="7"/>
      <c r="B2657" s="8"/>
      <c r="C2657" s="7"/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  <c r="O2657" s="7"/>
      <c r="P2657" s="7"/>
      <c r="Q2657" s="7"/>
      <c r="R2657" s="7"/>
      <c r="S2657" s="7"/>
      <c r="T2657" s="7"/>
      <c r="U2657" s="7"/>
      <c r="V2657" s="7"/>
      <c r="W2657" s="7"/>
      <c r="X2657" s="7"/>
      <c r="Y2657" s="7"/>
      <c r="Z2657" s="7"/>
      <c r="AA2657" s="7"/>
      <c r="AB2657" s="7"/>
    </row>
    <row r="2658" spans="1:28" x14ac:dyDescent="0.2">
      <c r="A2658" s="7"/>
      <c r="B2658" s="8"/>
      <c r="C2658" s="7"/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  <c r="O2658" s="7"/>
      <c r="P2658" s="7"/>
      <c r="Q2658" s="7"/>
      <c r="R2658" s="7"/>
      <c r="S2658" s="7"/>
      <c r="T2658" s="7"/>
      <c r="U2658" s="7"/>
      <c r="V2658" s="7"/>
      <c r="W2658" s="7"/>
      <c r="X2658" s="7"/>
      <c r="Y2658" s="7"/>
      <c r="Z2658" s="7"/>
      <c r="AA2658" s="7"/>
      <c r="AB2658" s="7"/>
    </row>
    <row r="2659" spans="1:28" x14ac:dyDescent="0.2">
      <c r="A2659" s="7"/>
      <c r="B2659" s="8"/>
      <c r="C2659" s="7"/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  <c r="O2659" s="7"/>
      <c r="P2659" s="7"/>
      <c r="Q2659" s="7"/>
      <c r="R2659" s="7"/>
      <c r="S2659" s="7"/>
      <c r="T2659" s="7"/>
      <c r="U2659" s="7"/>
      <c r="V2659" s="7"/>
      <c r="W2659" s="7"/>
      <c r="X2659" s="7"/>
      <c r="Y2659" s="7"/>
      <c r="Z2659" s="7"/>
      <c r="AA2659" s="7"/>
      <c r="AB2659" s="7"/>
    </row>
    <row r="2660" spans="1:28" x14ac:dyDescent="0.2">
      <c r="A2660" s="7"/>
      <c r="B2660" s="8"/>
      <c r="C2660" s="7"/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  <c r="O2660" s="7"/>
      <c r="P2660" s="7"/>
      <c r="Q2660" s="7"/>
      <c r="R2660" s="7"/>
      <c r="S2660" s="7"/>
      <c r="T2660" s="7"/>
      <c r="U2660" s="7"/>
      <c r="V2660" s="7"/>
      <c r="W2660" s="7"/>
      <c r="X2660" s="7"/>
      <c r="Y2660" s="7"/>
      <c r="Z2660" s="7"/>
      <c r="AA2660" s="7"/>
      <c r="AB2660" s="7"/>
    </row>
    <row r="2661" spans="1:28" x14ac:dyDescent="0.2">
      <c r="A2661" s="7"/>
      <c r="B2661" s="8"/>
      <c r="C2661" s="7"/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  <c r="O2661" s="7"/>
      <c r="P2661" s="7"/>
      <c r="Q2661" s="7"/>
      <c r="R2661" s="7"/>
      <c r="S2661" s="7"/>
      <c r="T2661" s="7"/>
      <c r="U2661" s="7"/>
      <c r="V2661" s="7"/>
      <c r="W2661" s="7"/>
      <c r="X2661" s="7"/>
      <c r="Y2661" s="7"/>
      <c r="Z2661" s="7"/>
      <c r="AA2661" s="7"/>
      <c r="AB2661" s="7"/>
    </row>
    <row r="2662" spans="1:28" x14ac:dyDescent="0.2">
      <c r="A2662" s="7"/>
      <c r="B2662" s="8"/>
      <c r="C2662" s="7"/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  <c r="O2662" s="7"/>
      <c r="P2662" s="7"/>
      <c r="Q2662" s="7"/>
      <c r="R2662" s="7"/>
      <c r="S2662" s="7"/>
      <c r="T2662" s="7"/>
      <c r="U2662" s="7"/>
      <c r="V2662" s="7"/>
      <c r="W2662" s="7"/>
      <c r="X2662" s="7"/>
      <c r="Y2662" s="7"/>
      <c r="Z2662" s="7"/>
      <c r="AA2662" s="7"/>
      <c r="AB2662" s="7"/>
    </row>
    <row r="2663" spans="1:28" x14ac:dyDescent="0.2">
      <c r="A2663" s="7"/>
      <c r="B2663" s="8"/>
      <c r="C2663" s="7"/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  <c r="O2663" s="7"/>
      <c r="P2663" s="7"/>
      <c r="Q2663" s="7"/>
      <c r="R2663" s="7"/>
      <c r="S2663" s="7"/>
      <c r="T2663" s="7"/>
      <c r="U2663" s="7"/>
      <c r="V2663" s="7"/>
      <c r="W2663" s="7"/>
      <c r="X2663" s="7"/>
      <c r="Y2663" s="7"/>
      <c r="Z2663" s="7"/>
      <c r="AA2663" s="7"/>
      <c r="AB2663" s="7"/>
    </row>
    <row r="2664" spans="1:28" x14ac:dyDescent="0.2">
      <c r="A2664" s="7"/>
      <c r="B2664" s="8"/>
      <c r="C2664" s="7"/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  <c r="O2664" s="7"/>
      <c r="P2664" s="7"/>
      <c r="Q2664" s="7"/>
      <c r="R2664" s="7"/>
      <c r="S2664" s="7"/>
      <c r="T2664" s="7"/>
      <c r="U2664" s="7"/>
      <c r="V2664" s="7"/>
      <c r="W2664" s="7"/>
      <c r="X2664" s="7"/>
      <c r="Y2664" s="7"/>
      <c r="Z2664" s="7"/>
      <c r="AA2664" s="7"/>
      <c r="AB2664" s="7"/>
    </row>
    <row r="2665" spans="1:28" x14ac:dyDescent="0.2">
      <c r="A2665" s="7"/>
      <c r="B2665" s="8"/>
      <c r="C2665" s="7"/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  <c r="O2665" s="7"/>
      <c r="P2665" s="7"/>
      <c r="Q2665" s="7"/>
      <c r="R2665" s="7"/>
      <c r="S2665" s="7"/>
      <c r="T2665" s="7"/>
      <c r="U2665" s="7"/>
      <c r="V2665" s="7"/>
      <c r="W2665" s="7"/>
      <c r="X2665" s="7"/>
      <c r="Y2665" s="7"/>
      <c r="Z2665" s="7"/>
      <c r="AA2665" s="7"/>
      <c r="AB2665" s="7"/>
    </row>
    <row r="2666" spans="1:28" x14ac:dyDescent="0.2">
      <c r="A2666" s="7"/>
      <c r="B2666" s="8"/>
      <c r="C2666" s="7"/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  <c r="O2666" s="7"/>
      <c r="P2666" s="7"/>
      <c r="Q2666" s="7"/>
      <c r="R2666" s="7"/>
      <c r="S2666" s="7"/>
      <c r="T2666" s="7"/>
      <c r="U2666" s="7"/>
      <c r="V2666" s="7"/>
      <c r="W2666" s="7"/>
      <c r="X2666" s="7"/>
      <c r="Y2666" s="7"/>
      <c r="Z2666" s="7"/>
      <c r="AA2666" s="7"/>
      <c r="AB2666" s="7"/>
    </row>
    <row r="2667" spans="1:28" x14ac:dyDescent="0.2">
      <c r="A2667" s="7"/>
      <c r="B2667" s="8"/>
      <c r="C2667" s="7"/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  <c r="O2667" s="7"/>
      <c r="P2667" s="7"/>
      <c r="Q2667" s="7"/>
      <c r="R2667" s="7"/>
      <c r="S2667" s="7"/>
      <c r="T2667" s="7"/>
      <c r="U2667" s="7"/>
      <c r="V2667" s="7"/>
      <c r="W2667" s="7"/>
      <c r="X2667" s="7"/>
      <c r="Y2667" s="7"/>
      <c r="Z2667" s="7"/>
      <c r="AA2667" s="7"/>
      <c r="AB2667" s="7"/>
    </row>
    <row r="2668" spans="1:28" x14ac:dyDescent="0.2">
      <c r="A2668" s="7"/>
      <c r="B2668" s="8"/>
      <c r="C2668" s="7"/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  <c r="O2668" s="7"/>
      <c r="P2668" s="7"/>
      <c r="Q2668" s="7"/>
      <c r="R2668" s="7"/>
      <c r="S2668" s="7"/>
      <c r="T2668" s="7"/>
      <c r="U2668" s="7"/>
      <c r="V2668" s="7"/>
      <c r="W2668" s="7"/>
      <c r="X2668" s="7"/>
      <c r="Y2668" s="7"/>
      <c r="Z2668" s="7"/>
      <c r="AA2668" s="7"/>
      <c r="AB2668" s="7"/>
    </row>
    <row r="2669" spans="1:28" x14ac:dyDescent="0.2">
      <c r="A2669" s="7"/>
      <c r="B2669" s="8"/>
      <c r="C2669" s="7"/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/>
      <c r="O2669" s="7"/>
      <c r="P2669" s="7"/>
      <c r="Q2669" s="7"/>
      <c r="R2669" s="7"/>
      <c r="S2669" s="7"/>
      <c r="T2669" s="7"/>
      <c r="U2669" s="7"/>
      <c r="V2669" s="7"/>
      <c r="W2669" s="7"/>
      <c r="X2669" s="7"/>
      <c r="Y2669" s="7"/>
      <c r="Z2669" s="7"/>
      <c r="AA2669" s="7"/>
      <c r="AB2669" s="7"/>
    </row>
    <row r="2670" spans="1:28" x14ac:dyDescent="0.2">
      <c r="A2670" s="7"/>
      <c r="B2670" s="8"/>
      <c r="C2670" s="7"/>
      <c r="D2670" s="7"/>
      <c r="E2670" s="7"/>
      <c r="F2670" s="7"/>
      <c r="G2670" s="7"/>
      <c r="H2670" s="7"/>
      <c r="I2670" s="7"/>
      <c r="J2670" s="7"/>
      <c r="K2670" s="7"/>
      <c r="L2670" s="7"/>
      <c r="M2670" s="7"/>
      <c r="N2670" s="7"/>
      <c r="O2670" s="7"/>
      <c r="P2670" s="7"/>
      <c r="Q2670" s="7"/>
      <c r="R2670" s="7"/>
      <c r="S2670" s="7"/>
      <c r="T2670" s="7"/>
      <c r="U2670" s="7"/>
      <c r="V2670" s="7"/>
      <c r="W2670" s="7"/>
      <c r="X2670" s="7"/>
      <c r="Y2670" s="7"/>
      <c r="Z2670" s="7"/>
      <c r="AA2670" s="7"/>
      <c r="AB2670" s="7"/>
    </row>
    <row r="2671" spans="1:28" x14ac:dyDescent="0.2">
      <c r="A2671" s="7"/>
      <c r="B2671" s="8"/>
      <c r="C2671" s="7"/>
      <c r="D2671" s="7"/>
      <c r="E2671" s="7"/>
      <c r="F2671" s="7"/>
      <c r="G2671" s="7"/>
      <c r="H2671" s="7"/>
      <c r="I2671" s="7"/>
      <c r="J2671" s="7"/>
      <c r="K2671" s="7"/>
      <c r="L2671" s="7"/>
      <c r="M2671" s="7"/>
      <c r="N2671" s="7"/>
      <c r="O2671" s="7"/>
      <c r="P2671" s="7"/>
      <c r="Q2671" s="7"/>
      <c r="R2671" s="7"/>
      <c r="S2671" s="7"/>
      <c r="T2671" s="7"/>
      <c r="U2671" s="7"/>
      <c r="V2671" s="7"/>
      <c r="W2671" s="7"/>
      <c r="X2671" s="7"/>
      <c r="Y2671" s="7"/>
      <c r="Z2671" s="7"/>
      <c r="AA2671" s="7"/>
      <c r="AB2671" s="7"/>
    </row>
    <row r="2672" spans="1:28" x14ac:dyDescent="0.2">
      <c r="A2672" s="7"/>
      <c r="B2672" s="8"/>
      <c r="C2672" s="7"/>
      <c r="D2672" s="7"/>
      <c r="E2672" s="7"/>
      <c r="F2672" s="7"/>
      <c r="G2672" s="7"/>
      <c r="H2672" s="7"/>
      <c r="I2672" s="7"/>
      <c r="J2672" s="7"/>
      <c r="K2672" s="7"/>
      <c r="L2672" s="7"/>
      <c r="M2672" s="7"/>
      <c r="N2672" s="7"/>
      <c r="O2672" s="7"/>
      <c r="P2672" s="7"/>
      <c r="Q2672" s="7"/>
      <c r="R2672" s="7"/>
      <c r="S2672" s="7"/>
      <c r="T2672" s="7"/>
      <c r="U2672" s="7"/>
      <c r="V2672" s="7"/>
      <c r="W2672" s="7"/>
      <c r="X2672" s="7"/>
      <c r="Y2672" s="7"/>
      <c r="Z2672" s="7"/>
      <c r="AA2672" s="7"/>
      <c r="AB2672" s="7"/>
    </row>
    <row r="2673" spans="1:28" x14ac:dyDescent="0.2">
      <c r="A2673" s="7"/>
      <c r="B2673" s="8"/>
      <c r="C2673" s="7"/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  <c r="O2673" s="7"/>
      <c r="P2673" s="7"/>
      <c r="Q2673" s="7"/>
      <c r="R2673" s="7"/>
      <c r="S2673" s="7"/>
      <c r="T2673" s="7"/>
      <c r="U2673" s="7"/>
      <c r="V2673" s="7"/>
      <c r="W2673" s="7"/>
      <c r="X2673" s="7"/>
      <c r="Y2673" s="7"/>
      <c r="Z2673" s="7"/>
      <c r="AA2673" s="7"/>
      <c r="AB2673" s="7"/>
    </row>
    <row r="2674" spans="1:28" x14ac:dyDescent="0.2">
      <c r="A2674" s="7"/>
      <c r="B2674" s="8"/>
      <c r="C2674" s="7"/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  <c r="O2674" s="7"/>
      <c r="P2674" s="7"/>
      <c r="Q2674" s="7"/>
      <c r="R2674" s="7"/>
      <c r="S2674" s="7"/>
      <c r="T2674" s="7"/>
      <c r="U2674" s="7"/>
      <c r="V2674" s="7"/>
      <c r="W2674" s="7"/>
      <c r="X2674" s="7"/>
      <c r="Y2674" s="7"/>
      <c r="Z2674" s="7"/>
      <c r="AA2674" s="7"/>
      <c r="AB2674" s="7"/>
    </row>
    <row r="2675" spans="1:28" x14ac:dyDescent="0.2">
      <c r="A2675" s="7"/>
      <c r="B2675" s="8"/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7"/>
      <c r="N2675" s="7"/>
      <c r="O2675" s="7"/>
      <c r="P2675" s="7"/>
      <c r="Q2675" s="7"/>
      <c r="R2675" s="7"/>
      <c r="S2675" s="7"/>
      <c r="T2675" s="7"/>
      <c r="U2675" s="7"/>
      <c r="V2675" s="7"/>
      <c r="W2675" s="7"/>
      <c r="X2675" s="7"/>
      <c r="Y2675" s="7"/>
      <c r="Z2675" s="7"/>
      <c r="AA2675" s="7"/>
      <c r="AB2675" s="7"/>
    </row>
    <row r="2676" spans="1:28" x14ac:dyDescent="0.2">
      <c r="A2676" s="7"/>
      <c r="B2676" s="8"/>
      <c r="C2676" s="7"/>
      <c r="D2676" s="7"/>
      <c r="E2676" s="7"/>
      <c r="F2676" s="7"/>
      <c r="G2676" s="7"/>
      <c r="H2676" s="7"/>
      <c r="I2676" s="7"/>
      <c r="J2676" s="7"/>
      <c r="K2676" s="7"/>
      <c r="L2676" s="7"/>
      <c r="M2676" s="7"/>
      <c r="N2676" s="7"/>
      <c r="O2676" s="7"/>
      <c r="P2676" s="7"/>
      <c r="Q2676" s="7"/>
      <c r="R2676" s="7"/>
      <c r="S2676" s="7"/>
      <c r="T2676" s="7"/>
      <c r="U2676" s="7"/>
      <c r="V2676" s="7"/>
      <c r="W2676" s="7"/>
      <c r="X2676" s="7"/>
      <c r="Y2676" s="7"/>
      <c r="Z2676" s="7"/>
      <c r="AA2676" s="7"/>
      <c r="AB2676" s="7"/>
    </row>
    <row r="2677" spans="1:28" x14ac:dyDescent="0.2">
      <c r="A2677" s="7"/>
      <c r="B2677" s="8"/>
      <c r="C2677" s="7"/>
      <c r="D2677" s="7"/>
      <c r="E2677" s="7"/>
      <c r="F2677" s="7"/>
      <c r="G2677" s="7"/>
      <c r="H2677" s="7"/>
      <c r="I2677" s="7"/>
      <c r="J2677" s="7"/>
      <c r="K2677" s="7"/>
      <c r="L2677" s="7"/>
      <c r="M2677" s="7"/>
      <c r="N2677" s="7"/>
      <c r="O2677" s="7"/>
      <c r="P2677" s="7"/>
      <c r="Q2677" s="7"/>
      <c r="R2677" s="7"/>
      <c r="S2677" s="7"/>
      <c r="T2677" s="7"/>
      <c r="U2677" s="7"/>
      <c r="V2677" s="7"/>
      <c r="W2677" s="7"/>
      <c r="X2677" s="7"/>
      <c r="Y2677" s="7"/>
      <c r="Z2677" s="7"/>
      <c r="AA2677" s="7"/>
      <c r="AB2677" s="7"/>
    </row>
    <row r="2678" spans="1:28" x14ac:dyDescent="0.2">
      <c r="A2678" s="7"/>
      <c r="B2678" s="8"/>
      <c r="C2678" s="7"/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  <c r="O2678" s="7"/>
      <c r="P2678" s="7"/>
      <c r="Q2678" s="7"/>
      <c r="R2678" s="7"/>
      <c r="S2678" s="7"/>
      <c r="T2678" s="7"/>
      <c r="U2678" s="7"/>
      <c r="V2678" s="7"/>
      <c r="W2678" s="7"/>
      <c r="X2678" s="7"/>
      <c r="Y2678" s="7"/>
      <c r="Z2678" s="7"/>
      <c r="AA2678" s="7"/>
      <c r="AB2678" s="7"/>
    </row>
    <row r="2679" spans="1:28" x14ac:dyDescent="0.2">
      <c r="A2679" s="7"/>
      <c r="B2679" s="8"/>
      <c r="C2679" s="7"/>
      <c r="D2679" s="7"/>
      <c r="E2679" s="7"/>
      <c r="F2679" s="7"/>
      <c r="G2679" s="7"/>
      <c r="H2679" s="7"/>
      <c r="I2679" s="7"/>
      <c r="J2679" s="7"/>
      <c r="K2679" s="7"/>
      <c r="L2679" s="7"/>
      <c r="M2679" s="7"/>
      <c r="N2679" s="7"/>
      <c r="O2679" s="7"/>
      <c r="P2679" s="7"/>
      <c r="Q2679" s="7"/>
      <c r="R2679" s="7"/>
      <c r="S2679" s="7"/>
      <c r="T2679" s="7"/>
      <c r="U2679" s="7"/>
      <c r="V2679" s="7"/>
      <c r="W2679" s="7"/>
      <c r="X2679" s="7"/>
      <c r="Y2679" s="7"/>
      <c r="Z2679" s="7"/>
      <c r="AA2679" s="7"/>
      <c r="AB2679" s="7"/>
    </row>
    <row r="2680" spans="1:28" x14ac:dyDescent="0.2">
      <c r="A2680" s="7"/>
      <c r="B2680" s="8"/>
      <c r="C2680" s="7"/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  <c r="O2680" s="7"/>
      <c r="P2680" s="7"/>
      <c r="Q2680" s="7"/>
      <c r="R2680" s="7"/>
      <c r="S2680" s="7"/>
      <c r="T2680" s="7"/>
      <c r="U2680" s="7"/>
      <c r="V2680" s="7"/>
      <c r="W2680" s="7"/>
      <c r="X2680" s="7"/>
      <c r="Y2680" s="7"/>
      <c r="Z2680" s="7"/>
      <c r="AA2680" s="7"/>
      <c r="AB2680" s="7"/>
    </row>
    <row r="2681" spans="1:28" x14ac:dyDescent="0.2">
      <c r="A2681" s="7"/>
      <c r="B2681" s="8"/>
      <c r="C2681" s="7"/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  <c r="O2681" s="7"/>
      <c r="P2681" s="7"/>
      <c r="Q2681" s="7"/>
      <c r="R2681" s="7"/>
      <c r="S2681" s="7"/>
      <c r="T2681" s="7"/>
      <c r="U2681" s="7"/>
      <c r="V2681" s="7"/>
      <c r="W2681" s="7"/>
      <c r="X2681" s="7"/>
      <c r="Y2681" s="7"/>
      <c r="Z2681" s="7"/>
      <c r="AA2681" s="7"/>
      <c r="AB2681" s="7"/>
    </row>
    <row r="2682" spans="1:28" x14ac:dyDescent="0.2">
      <c r="A2682" s="7"/>
      <c r="B2682" s="8"/>
      <c r="C2682" s="7"/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  <c r="O2682" s="7"/>
      <c r="P2682" s="7"/>
      <c r="Q2682" s="7"/>
      <c r="R2682" s="7"/>
      <c r="S2682" s="7"/>
      <c r="T2682" s="7"/>
      <c r="U2682" s="7"/>
      <c r="V2682" s="7"/>
      <c r="W2682" s="7"/>
      <c r="X2682" s="7"/>
      <c r="Y2682" s="7"/>
      <c r="Z2682" s="7"/>
      <c r="AA2682" s="7"/>
      <c r="AB2682" s="7"/>
    </row>
    <row r="2683" spans="1:28" x14ac:dyDescent="0.2">
      <c r="A2683" s="7"/>
      <c r="B2683" s="8"/>
      <c r="C2683" s="7"/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  <c r="O2683" s="7"/>
      <c r="P2683" s="7"/>
      <c r="Q2683" s="7"/>
      <c r="R2683" s="7"/>
      <c r="S2683" s="7"/>
      <c r="T2683" s="7"/>
      <c r="U2683" s="7"/>
      <c r="V2683" s="7"/>
      <c r="W2683" s="7"/>
      <c r="X2683" s="7"/>
      <c r="Y2683" s="7"/>
      <c r="Z2683" s="7"/>
      <c r="AA2683" s="7"/>
      <c r="AB2683" s="7"/>
    </row>
    <row r="2684" spans="1:28" x14ac:dyDescent="0.2">
      <c r="A2684" s="7"/>
      <c r="B2684" s="8"/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  <c r="O2684" s="7"/>
      <c r="P2684" s="7"/>
      <c r="Q2684" s="7"/>
      <c r="R2684" s="7"/>
      <c r="S2684" s="7"/>
      <c r="T2684" s="7"/>
      <c r="U2684" s="7"/>
      <c r="V2684" s="7"/>
      <c r="W2684" s="7"/>
      <c r="X2684" s="7"/>
      <c r="Y2684" s="7"/>
      <c r="Z2684" s="7"/>
      <c r="AA2684" s="7"/>
      <c r="AB2684" s="7"/>
    </row>
    <row r="2685" spans="1:28" x14ac:dyDescent="0.2">
      <c r="A2685" s="7"/>
      <c r="B2685" s="8"/>
      <c r="C2685" s="7"/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  <c r="O2685" s="7"/>
      <c r="P2685" s="7"/>
      <c r="Q2685" s="7"/>
      <c r="R2685" s="7"/>
      <c r="S2685" s="7"/>
      <c r="T2685" s="7"/>
      <c r="U2685" s="7"/>
      <c r="V2685" s="7"/>
      <c r="W2685" s="7"/>
      <c r="X2685" s="7"/>
      <c r="Y2685" s="7"/>
      <c r="Z2685" s="7"/>
      <c r="AA2685" s="7"/>
      <c r="AB2685" s="7"/>
    </row>
    <row r="2686" spans="1:28" x14ac:dyDescent="0.2">
      <c r="A2686" s="7"/>
      <c r="B2686" s="8"/>
      <c r="C2686" s="7"/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  <c r="O2686" s="7"/>
      <c r="P2686" s="7"/>
      <c r="Q2686" s="7"/>
      <c r="R2686" s="7"/>
      <c r="S2686" s="7"/>
      <c r="T2686" s="7"/>
      <c r="U2686" s="7"/>
      <c r="V2686" s="7"/>
      <c r="W2686" s="7"/>
      <c r="X2686" s="7"/>
      <c r="Y2686" s="7"/>
      <c r="Z2686" s="7"/>
      <c r="AA2686" s="7"/>
      <c r="AB2686" s="7"/>
    </row>
    <row r="2687" spans="1:28" x14ac:dyDescent="0.2">
      <c r="A2687" s="7"/>
      <c r="B2687" s="8"/>
      <c r="C2687" s="7"/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  <c r="O2687" s="7"/>
      <c r="P2687" s="7"/>
      <c r="Q2687" s="7"/>
      <c r="R2687" s="7"/>
      <c r="S2687" s="7"/>
      <c r="T2687" s="7"/>
      <c r="U2687" s="7"/>
      <c r="V2687" s="7"/>
      <c r="W2687" s="7"/>
      <c r="X2687" s="7"/>
      <c r="Y2687" s="7"/>
      <c r="Z2687" s="7"/>
      <c r="AA2687" s="7"/>
      <c r="AB2687" s="7"/>
    </row>
    <row r="2688" spans="1:28" x14ac:dyDescent="0.2">
      <c r="A2688" s="7"/>
      <c r="B2688" s="8"/>
      <c r="C2688" s="7"/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  <c r="O2688" s="7"/>
      <c r="P2688" s="7"/>
      <c r="Q2688" s="7"/>
      <c r="R2688" s="7"/>
      <c r="S2688" s="7"/>
      <c r="T2688" s="7"/>
      <c r="U2688" s="7"/>
      <c r="V2688" s="7"/>
      <c r="W2688" s="7"/>
      <c r="X2688" s="7"/>
      <c r="Y2688" s="7"/>
      <c r="Z2688" s="7"/>
      <c r="AA2688" s="7"/>
      <c r="AB2688" s="7"/>
    </row>
    <row r="2689" spans="1:28" x14ac:dyDescent="0.2">
      <c r="A2689" s="7"/>
      <c r="B2689" s="8"/>
      <c r="C2689" s="7"/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  <c r="O2689" s="7"/>
      <c r="P2689" s="7"/>
      <c r="Q2689" s="7"/>
      <c r="R2689" s="7"/>
      <c r="S2689" s="7"/>
      <c r="T2689" s="7"/>
      <c r="U2689" s="7"/>
      <c r="V2689" s="7"/>
      <c r="W2689" s="7"/>
      <c r="X2689" s="7"/>
      <c r="Y2689" s="7"/>
      <c r="Z2689" s="7"/>
      <c r="AA2689" s="7"/>
      <c r="AB2689" s="7"/>
    </row>
    <row r="2690" spans="1:28" x14ac:dyDescent="0.2">
      <c r="A2690" s="7"/>
      <c r="B2690" s="8"/>
      <c r="C2690" s="7"/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  <c r="O2690" s="7"/>
      <c r="P2690" s="7"/>
      <c r="Q2690" s="7"/>
      <c r="R2690" s="7"/>
      <c r="S2690" s="7"/>
      <c r="T2690" s="7"/>
      <c r="U2690" s="7"/>
      <c r="V2690" s="7"/>
      <c r="W2690" s="7"/>
      <c r="X2690" s="7"/>
      <c r="Y2690" s="7"/>
      <c r="Z2690" s="7"/>
      <c r="AA2690" s="7"/>
      <c r="AB2690" s="7"/>
    </row>
    <row r="2691" spans="1:28" x14ac:dyDescent="0.2">
      <c r="A2691" s="7"/>
      <c r="B2691" s="8"/>
      <c r="C2691" s="7"/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  <c r="O2691" s="7"/>
      <c r="P2691" s="7"/>
      <c r="Q2691" s="7"/>
      <c r="R2691" s="7"/>
      <c r="S2691" s="7"/>
      <c r="T2691" s="7"/>
      <c r="U2691" s="7"/>
      <c r="V2691" s="7"/>
      <c r="W2691" s="7"/>
      <c r="X2691" s="7"/>
      <c r="Y2691" s="7"/>
      <c r="Z2691" s="7"/>
      <c r="AA2691" s="7"/>
      <c r="AB2691" s="7"/>
    </row>
    <row r="2692" spans="1:28" x14ac:dyDescent="0.2">
      <c r="A2692" s="7"/>
      <c r="B2692" s="8"/>
      <c r="C2692" s="7"/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  <c r="O2692" s="7"/>
      <c r="P2692" s="7"/>
      <c r="Q2692" s="7"/>
      <c r="R2692" s="7"/>
      <c r="S2692" s="7"/>
      <c r="T2692" s="7"/>
      <c r="U2692" s="7"/>
      <c r="V2692" s="7"/>
      <c r="W2692" s="7"/>
      <c r="X2692" s="7"/>
      <c r="Y2692" s="7"/>
      <c r="Z2692" s="7"/>
      <c r="AA2692" s="7"/>
      <c r="AB2692" s="7"/>
    </row>
    <row r="2693" spans="1:28" x14ac:dyDescent="0.2">
      <c r="A2693" s="7"/>
      <c r="B2693" s="8"/>
      <c r="C2693" s="7"/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  <c r="O2693" s="7"/>
      <c r="P2693" s="7"/>
      <c r="Q2693" s="7"/>
      <c r="R2693" s="7"/>
      <c r="S2693" s="7"/>
      <c r="T2693" s="7"/>
      <c r="U2693" s="7"/>
      <c r="V2693" s="7"/>
      <c r="W2693" s="7"/>
      <c r="X2693" s="7"/>
      <c r="Y2693" s="7"/>
      <c r="Z2693" s="7"/>
      <c r="AA2693" s="7"/>
      <c r="AB2693" s="7"/>
    </row>
    <row r="2694" spans="1:28" x14ac:dyDescent="0.2">
      <c r="A2694" s="7"/>
      <c r="B2694" s="8"/>
      <c r="C2694" s="7"/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  <c r="O2694" s="7"/>
      <c r="P2694" s="7"/>
      <c r="Q2694" s="7"/>
      <c r="R2694" s="7"/>
      <c r="S2694" s="7"/>
      <c r="T2694" s="7"/>
      <c r="U2694" s="7"/>
      <c r="V2694" s="7"/>
      <c r="W2694" s="7"/>
      <c r="X2694" s="7"/>
      <c r="Y2694" s="7"/>
      <c r="Z2694" s="7"/>
      <c r="AA2694" s="7"/>
      <c r="AB2694" s="7"/>
    </row>
    <row r="2695" spans="1:28" x14ac:dyDescent="0.2">
      <c r="A2695" s="7"/>
      <c r="B2695" s="8"/>
      <c r="C2695" s="7"/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  <c r="O2695" s="7"/>
      <c r="P2695" s="7"/>
      <c r="Q2695" s="7"/>
      <c r="R2695" s="7"/>
      <c r="S2695" s="7"/>
      <c r="T2695" s="7"/>
      <c r="U2695" s="7"/>
      <c r="V2695" s="7"/>
      <c r="W2695" s="7"/>
      <c r="X2695" s="7"/>
      <c r="Y2695" s="7"/>
      <c r="Z2695" s="7"/>
      <c r="AA2695" s="7"/>
      <c r="AB2695" s="7"/>
    </row>
    <row r="2696" spans="1:28" x14ac:dyDescent="0.2">
      <c r="A2696" s="7"/>
      <c r="B2696" s="8"/>
      <c r="C2696" s="7"/>
      <c r="D2696" s="7"/>
      <c r="E2696" s="7"/>
      <c r="F2696" s="7"/>
      <c r="G2696" s="7"/>
      <c r="H2696" s="7"/>
      <c r="I2696" s="7"/>
      <c r="J2696" s="7"/>
      <c r="K2696" s="7"/>
      <c r="L2696" s="7"/>
      <c r="M2696" s="7"/>
      <c r="N2696" s="7"/>
      <c r="O2696" s="7"/>
      <c r="P2696" s="7"/>
      <c r="Q2696" s="7"/>
      <c r="R2696" s="7"/>
      <c r="S2696" s="7"/>
      <c r="T2696" s="7"/>
      <c r="U2696" s="7"/>
      <c r="V2696" s="7"/>
      <c r="W2696" s="7"/>
      <c r="X2696" s="7"/>
      <c r="Y2696" s="7"/>
      <c r="Z2696" s="7"/>
      <c r="AA2696" s="7"/>
      <c r="AB2696" s="7"/>
    </row>
    <row r="2697" spans="1:28" x14ac:dyDescent="0.2">
      <c r="A2697" s="7"/>
      <c r="B2697" s="8"/>
      <c r="C2697" s="7"/>
      <c r="D2697" s="7"/>
      <c r="E2697" s="7"/>
      <c r="F2697" s="7"/>
      <c r="G2697" s="7"/>
      <c r="H2697" s="7"/>
      <c r="I2697" s="7"/>
      <c r="J2697" s="7"/>
      <c r="K2697" s="7"/>
      <c r="L2697" s="7"/>
      <c r="M2697" s="7"/>
      <c r="N2697" s="7"/>
      <c r="O2697" s="7"/>
      <c r="P2697" s="7"/>
      <c r="Q2697" s="7"/>
      <c r="R2697" s="7"/>
      <c r="S2697" s="7"/>
      <c r="T2697" s="7"/>
      <c r="U2697" s="7"/>
      <c r="V2697" s="7"/>
      <c r="W2697" s="7"/>
      <c r="X2697" s="7"/>
      <c r="Y2697" s="7"/>
      <c r="Z2697" s="7"/>
      <c r="AA2697" s="7"/>
      <c r="AB2697" s="7"/>
    </row>
    <row r="2698" spans="1:28" x14ac:dyDescent="0.2">
      <c r="A2698" s="7"/>
      <c r="B2698" s="8"/>
      <c r="C2698" s="7"/>
      <c r="D2698" s="7"/>
      <c r="E2698" s="7"/>
      <c r="F2698" s="7"/>
      <c r="G2698" s="7"/>
      <c r="H2698" s="7"/>
      <c r="I2698" s="7"/>
      <c r="J2698" s="7"/>
      <c r="K2698" s="7"/>
      <c r="L2698" s="7"/>
      <c r="M2698" s="7"/>
      <c r="N2698" s="7"/>
      <c r="O2698" s="7"/>
      <c r="P2698" s="7"/>
      <c r="Q2698" s="7"/>
      <c r="R2698" s="7"/>
      <c r="S2698" s="7"/>
      <c r="T2698" s="7"/>
      <c r="U2698" s="7"/>
      <c r="V2698" s="7"/>
      <c r="W2698" s="7"/>
      <c r="X2698" s="7"/>
      <c r="Y2698" s="7"/>
      <c r="Z2698" s="7"/>
      <c r="AA2698" s="7"/>
      <c r="AB2698" s="7"/>
    </row>
    <row r="2699" spans="1:28" x14ac:dyDescent="0.2">
      <c r="A2699" s="7"/>
      <c r="B2699" s="8"/>
      <c r="C2699" s="7"/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  <c r="O2699" s="7"/>
      <c r="P2699" s="7"/>
      <c r="Q2699" s="7"/>
      <c r="R2699" s="7"/>
      <c r="S2699" s="7"/>
      <c r="T2699" s="7"/>
      <c r="U2699" s="7"/>
      <c r="V2699" s="7"/>
      <c r="W2699" s="7"/>
      <c r="X2699" s="7"/>
      <c r="Y2699" s="7"/>
      <c r="Z2699" s="7"/>
      <c r="AA2699" s="7"/>
      <c r="AB2699" s="7"/>
    </row>
    <row r="2700" spans="1:28" x14ac:dyDescent="0.2">
      <c r="A2700" s="7"/>
      <c r="B2700" s="8"/>
      <c r="C2700" s="7"/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  <c r="O2700" s="7"/>
      <c r="P2700" s="7"/>
      <c r="Q2700" s="7"/>
      <c r="R2700" s="7"/>
      <c r="S2700" s="7"/>
      <c r="T2700" s="7"/>
      <c r="U2700" s="7"/>
      <c r="V2700" s="7"/>
      <c r="W2700" s="7"/>
      <c r="X2700" s="7"/>
      <c r="Y2700" s="7"/>
      <c r="Z2700" s="7"/>
      <c r="AA2700" s="7"/>
      <c r="AB2700" s="7"/>
    </row>
    <row r="2701" spans="1:28" x14ac:dyDescent="0.2">
      <c r="A2701" s="7"/>
      <c r="B2701" s="8"/>
      <c r="C2701" s="7"/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  <c r="O2701" s="7"/>
      <c r="P2701" s="7"/>
      <c r="Q2701" s="7"/>
      <c r="R2701" s="7"/>
      <c r="S2701" s="7"/>
      <c r="T2701" s="7"/>
      <c r="U2701" s="7"/>
      <c r="V2701" s="7"/>
      <c r="W2701" s="7"/>
      <c r="X2701" s="7"/>
      <c r="Y2701" s="7"/>
      <c r="Z2701" s="7"/>
      <c r="AA2701" s="7"/>
      <c r="AB2701" s="7"/>
    </row>
    <row r="2702" spans="1:28" x14ac:dyDescent="0.2">
      <c r="A2702" s="7"/>
      <c r="B2702" s="8"/>
      <c r="C2702" s="7"/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  <c r="O2702" s="7"/>
      <c r="P2702" s="7"/>
      <c r="Q2702" s="7"/>
      <c r="R2702" s="7"/>
      <c r="S2702" s="7"/>
      <c r="T2702" s="7"/>
      <c r="U2702" s="7"/>
      <c r="V2702" s="7"/>
      <c r="W2702" s="7"/>
      <c r="X2702" s="7"/>
      <c r="Y2702" s="7"/>
      <c r="Z2702" s="7"/>
      <c r="AA2702" s="7"/>
      <c r="AB2702" s="7"/>
    </row>
    <row r="2703" spans="1:28" x14ac:dyDescent="0.2">
      <c r="A2703" s="7"/>
      <c r="B2703" s="8"/>
      <c r="C2703" s="7"/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  <c r="O2703" s="7"/>
      <c r="P2703" s="7"/>
      <c r="Q2703" s="7"/>
      <c r="R2703" s="7"/>
      <c r="S2703" s="7"/>
      <c r="T2703" s="7"/>
      <c r="U2703" s="7"/>
      <c r="V2703" s="7"/>
      <c r="W2703" s="7"/>
      <c r="X2703" s="7"/>
      <c r="Y2703" s="7"/>
      <c r="Z2703" s="7"/>
      <c r="AA2703" s="7"/>
      <c r="AB2703" s="7"/>
    </row>
    <row r="2704" spans="1:28" x14ac:dyDescent="0.2">
      <c r="A2704" s="7"/>
      <c r="B2704" s="8"/>
      <c r="C2704" s="7"/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  <c r="O2704" s="7"/>
      <c r="P2704" s="7"/>
      <c r="Q2704" s="7"/>
      <c r="R2704" s="7"/>
      <c r="S2704" s="7"/>
      <c r="T2704" s="7"/>
      <c r="U2704" s="7"/>
      <c r="V2704" s="7"/>
      <c r="W2704" s="7"/>
      <c r="X2704" s="7"/>
      <c r="Y2704" s="7"/>
      <c r="Z2704" s="7"/>
      <c r="AA2704" s="7"/>
      <c r="AB2704" s="7"/>
    </row>
    <row r="2705" spans="1:28" x14ac:dyDescent="0.2">
      <c r="A2705" s="7"/>
      <c r="B2705" s="8"/>
      <c r="C2705" s="7"/>
      <c r="D2705" s="7"/>
      <c r="E2705" s="7"/>
      <c r="F2705" s="7"/>
      <c r="G2705" s="7"/>
      <c r="H2705" s="7"/>
      <c r="I2705" s="7"/>
      <c r="J2705" s="7"/>
      <c r="K2705" s="7"/>
      <c r="L2705" s="7"/>
      <c r="M2705" s="7"/>
      <c r="N2705" s="7"/>
      <c r="O2705" s="7"/>
      <c r="P2705" s="7"/>
      <c r="Q2705" s="7"/>
      <c r="R2705" s="7"/>
      <c r="S2705" s="7"/>
      <c r="T2705" s="7"/>
      <c r="U2705" s="7"/>
      <c r="V2705" s="7"/>
      <c r="W2705" s="7"/>
      <c r="X2705" s="7"/>
      <c r="Y2705" s="7"/>
      <c r="Z2705" s="7"/>
      <c r="AA2705" s="7"/>
      <c r="AB2705" s="7"/>
    </row>
    <row r="2706" spans="1:28" x14ac:dyDescent="0.2">
      <c r="A2706" s="7"/>
      <c r="B2706" s="8"/>
      <c r="C2706" s="7"/>
      <c r="D2706" s="7"/>
      <c r="E2706" s="7"/>
      <c r="F2706" s="7"/>
      <c r="G2706" s="7"/>
      <c r="H2706" s="7"/>
      <c r="I2706" s="7"/>
      <c r="J2706" s="7"/>
      <c r="K2706" s="7"/>
      <c r="L2706" s="7"/>
      <c r="M2706" s="7"/>
      <c r="N2706" s="7"/>
      <c r="O2706" s="7"/>
      <c r="P2706" s="7"/>
      <c r="Q2706" s="7"/>
      <c r="R2706" s="7"/>
      <c r="S2706" s="7"/>
      <c r="T2706" s="7"/>
      <c r="U2706" s="7"/>
      <c r="V2706" s="7"/>
      <c r="W2706" s="7"/>
      <c r="X2706" s="7"/>
      <c r="Y2706" s="7"/>
      <c r="Z2706" s="7"/>
      <c r="AA2706" s="7"/>
      <c r="AB2706" s="7"/>
    </row>
    <row r="2707" spans="1:28" x14ac:dyDescent="0.2">
      <c r="A2707" s="7"/>
      <c r="B2707" s="8"/>
      <c r="C2707" s="7"/>
      <c r="D2707" s="7"/>
      <c r="E2707" s="7"/>
      <c r="F2707" s="7"/>
      <c r="G2707" s="7"/>
      <c r="H2707" s="7"/>
      <c r="I2707" s="7"/>
      <c r="J2707" s="7"/>
      <c r="K2707" s="7"/>
      <c r="L2707" s="7"/>
      <c r="M2707" s="7"/>
      <c r="N2707" s="7"/>
      <c r="O2707" s="7"/>
      <c r="P2707" s="7"/>
      <c r="Q2707" s="7"/>
      <c r="R2707" s="7"/>
      <c r="S2707" s="7"/>
      <c r="T2707" s="7"/>
      <c r="U2707" s="7"/>
      <c r="V2707" s="7"/>
      <c r="W2707" s="7"/>
      <c r="X2707" s="7"/>
      <c r="Y2707" s="7"/>
      <c r="Z2707" s="7"/>
      <c r="AA2707" s="7"/>
      <c r="AB2707" s="7"/>
    </row>
    <row r="2708" spans="1:28" x14ac:dyDescent="0.2">
      <c r="A2708" s="7"/>
      <c r="B2708" s="8"/>
      <c r="C2708" s="7"/>
      <c r="D2708" s="7"/>
      <c r="E2708" s="7"/>
      <c r="F2708" s="7"/>
      <c r="G2708" s="7"/>
      <c r="H2708" s="7"/>
      <c r="I2708" s="7"/>
      <c r="J2708" s="7"/>
      <c r="K2708" s="7"/>
      <c r="L2708" s="7"/>
      <c r="M2708" s="7"/>
      <c r="N2708" s="7"/>
      <c r="O2708" s="7"/>
      <c r="P2708" s="7"/>
      <c r="Q2708" s="7"/>
      <c r="R2708" s="7"/>
      <c r="S2708" s="7"/>
      <c r="T2708" s="7"/>
      <c r="U2708" s="7"/>
      <c r="V2708" s="7"/>
      <c r="W2708" s="7"/>
      <c r="X2708" s="7"/>
      <c r="Y2708" s="7"/>
      <c r="Z2708" s="7"/>
      <c r="AA2708" s="7"/>
      <c r="AB2708" s="7"/>
    </row>
    <row r="2709" spans="1:28" x14ac:dyDescent="0.2">
      <c r="A2709" s="7"/>
      <c r="B2709" s="8"/>
      <c r="C2709" s="7"/>
      <c r="D2709" s="7"/>
      <c r="E2709" s="7"/>
      <c r="F2709" s="7"/>
      <c r="G2709" s="7"/>
      <c r="H2709" s="7"/>
      <c r="I2709" s="7"/>
      <c r="J2709" s="7"/>
      <c r="K2709" s="7"/>
      <c r="L2709" s="7"/>
      <c r="M2709" s="7"/>
      <c r="N2709" s="7"/>
      <c r="O2709" s="7"/>
      <c r="P2709" s="7"/>
      <c r="Q2709" s="7"/>
      <c r="R2709" s="7"/>
      <c r="S2709" s="7"/>
      <c r="T2709" s="7"/>
      <c r="U2709" s="7"/>
      <c r="V2709" s="7"/>
      <c r="W2709" s="7"/>
      <c r="X2709" s="7"/>
      <c r="Y2709" s="7"/>
      <c r="Z2709" s="7"/>
      <c r="AA2709" s="7"/>
      <c r="AB2709" s="7"/>
    </row>
    <row r="2710" spans="1:28" x14ac:dyDescent="0.2">
      <c r="A2710" s="7"/>
      <c r="B2710" s="8"/>
      <c r="C2710" s="7"/>
      <c r="D2710" s="7"/>
      <c r="E2710" s="7"/>
      <c r="F2710" s="7"/>
      <c r="G2710" s="7"/>
      <c r="H2710" s="7"/>
      <c r="I2710" s="7"/>
      <c r="J2710" s="7"/>
      <c r="K2710" s="7"/>
      <c r="L2710" s="7"/>
      <c r="M2710" s="7"/>
      <c r="N2710" s="7"/>
      <c r="O2710" s="7"/>
      <c r="P2710" s="7"/>
      <c r="Q2710" s="7"/>
      <c r="R2710" s="7"/>
      <c r="S2710" s="7"/>
      <c r="T2710" s="7"/>
      <c r="U2710" s="7"/>
      <c r="V2710" s="7"/>
      <c r="W2710" s="7"/>
      <c r="X2710" s="7"/>
      <c r="Y2710" s="7"/>
      <c r="Z2710" s="7"/>
      <c r="AA2710" s="7"/>
      <c r="AB2710" s="7"/>
    </row>
    <row r="2711" spans="1:28" x14ac:dyDescent="0.2">
      <c r="A2711" s="7"/>
      <c r="B2711" s="8"/>
      <c r="C2711" s="7"/>
      <c r="D2711" s="7"/>
      <c r="E2711" s="7"/>
      <c r="F2711" s="7"/>
      <c r="G2711" s="7"/>
      <c r="H2711" s="7"/>
      <c r="I2711" s="7"/>
      <c r="J2711" s="7"/>
      <c r="K2711" s="7"/>
      <c r="L2711" s="7"/>
      <c r="M2711" s="7"/>
      <c r="N2711" s="7"/>
      <c r="O2711" s="7"/>
      <c r="P2711" s="7"/>
      <c r="Q2711" s="7"/>
      <c r="R2711" s="7"/>
      <c r="S2711" s="7"/>
      <c r="T2711" s="7"/>
      <c r="U2711" s="7"/>
      <c r="V2711" s="7"/>
      <c r="W2711" s="7"/>
      <c r="X2711" s="7"/>
      <c r="Y2711" s="7"/>
      <c r="Z2711" s="7"/>
      <c r="AA2711" s="7"/>
      <c r="AB2711" s="7"/>
    </row>
    <row r="2712" spans="1:28" x14ac:dyDescent="0.2">
      <c r="A2712" s="7"/>
      <c r="B2712" s="8"/>
      <c r="C2712" s="7"/>
      <c r="D2712" s="7"/>
      <c r="E2712" s="7"/>
      <c r="F2712" s="7"/>
      <c r="G2712" s="7"/>
      <c r="H2712" s="7"/>
      <c r="I2712" s="7"/>
      <c r="J2712" s="7"/>
      <c r="K2712" s="7"/>
      <c r="L2712" s="7"/>
      <c r="M2712" s="7"/>
      <c r="N2712" s="7"/>
      <c r="O2712" s="7"/>
      <c r="P2712" s="7"/>
      <c r="Q2712" s="7"/>
      <c r="R2712" s="7"/>
      <c r="S2712" s="7"/>
      <c r="T2712" s="7"/>
      <c r="U2712" s="7"/>
      <c r="V2712" s="7"/>
      <c r="W2712" s="7"/>
      <c r="X2712" s="7"/>
      <c r="Y2712" s="7"/>
      <c r="Z2712" s="7"/>
      <c r="AA2712" s="7"/>
      <c r="AB2712" s="7"/>
    </row>
    <row r="2713" spans="1:28" x14ac:dyDescent="0.2">
      <c r="A2713" s="7"/>
      <c r="B2713" s="8"/>
      <c r="C2713" s="7"/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  <c r="O2713" s="7"/>
      <c r="P2713" s="7"/>
      <c r="Q2713" s="7"/>
      <c r="R2713" s="7"/>
      <c r="S2713" s="7"/>
      <c r="T2713" s="7"/>
      <c r="U2713" s="7"/>
      <c r="V2713" s="7"/>
      <c r="W2713" s="7"/>
      <c r="X2713" s="7"/>
      <c r="Y2713" s="7"/>
      <c r="Z2713" s="7"/>
      <c r="AA2713" s="7"/>
      <c r="AB2713" s="7"/>
    </row>
    <row r="2714" spans="1:28" x14ac:dyDescent="0.2">
      <c r="A2714" s="7"/>
      <c r="B2714" s="8"/>
      <c r="C2714" s="7"/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  <c r="O2714" s="7"/>
      <c r="P2714" s="7"/>
      <c r="Q2714" s="7"/>
      <c r="R2714" s="7"/>
      <c r="S2714" s="7"/>
      <c r="T2714" s="7"/>
      <c r="U2714" s="7"/>
      <c r="V2714" s="7"/>
      <c r="W2714" s="7"/>
      <c r="X2714" s="7"/>
      <c r="Y2714" s="7"/>
      <c r="Z2714" s="7"/>
      <c r="AA2714" s="7"/>
      <c r="AB2714" s="7"/>
    </row>
    <row r="2715" spans="1:28" x14ac:dyDescent="0.2">
      <c r="A2715" s="7"/>
      <c r="B2715" s="8"/>
      <c r="C2715" s="7"/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/>
      <c r="O2715" s="7"/>
      <c r="P2715" s="7"/>
      <c r="Q2715" s="7"/>
      <c r="R2715" s="7"/>
      <c r="S2715" s="7"/>
      <c r="T2715" s="7"/>
      <c r="U2715" s="7"/>
      <c r="V2715" s="7"/>
      <c r="W2715" s="7"/>
      <c r="X2715" s="7"/>
      <c r="Y2715" s="7"/>
      <c r="Z2715" s="7"/>
      <c r="AA2715" s="7"/>
      <c r="AB2715" s="7"/>
    </row>
    <row r="2716" spans="1:28" x14ac:dyDescent="0.2">
      <c r="A2716" s="7"/>
      <c r="B2716" s="8"/>
      <c r="C2716" s="7"/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  <c r="O2716" s="7"/>
      <c r="P2716" s="7"/>
      <c r="Q2716" s="7"/>
      <c r="R2716" s="7"/>
      <c r="S2716" s="7"/>
      <c r="T2716" s="7"/>
      <c r="U2716" s="7"/>
      <c r="V2716" s="7"/>
      <c r="W2716" s="7"/>
      <c r="X2716" s="7"/>
      <c r="Y2716" s="7"/>
      <c r="Z2716" s="7"/>
      <c r="AA2716" s="7"/>
      <c r="AB2716" s="7"/>
    </row>
    <row r="2717" spans="1:28" x14ac:dyDescent="0.2">
      <c r="A2717" s="7"/>
      <c r="B2717" s="8"/>
      <c r="C2717" s="7"/>
      <c r="D2717" s="7"/>
      <c r="E2717" s="7"/>
      <c r="F2717" s="7"/>
      <c r="G2717" s="7"/>
      <c r="H2717" s="7"/>
      <c r="I2717" s="7"/>
      <c r="J2717" s="7"/>
      <c r="K2717" s="7"/>
      <c r="L2717" s="7"/>
      <c r="M2717" s="7"/>
      <c r="N2717" s="7"/>
      <c r="O2717" s="7"/>
      <c r="P2717" s="7"/>
      <c r="Q2717" s="7"/>
      <c r="R2717" s="7"/>
      <c r="S2717" s="7"/>
      <c r="T2717" s="7"/>
      <c r="U2717" s="7"/>
      <c r="V2717" s="7"/>
      <c r="W2717" s="7"/>
      <c r="X2717" s="7"/>
      <c r="Y2717" s="7"/>
      <c r="Z2717" s="7"/>
      <c r="AA2717" s="7"/>
      <c r="AB2717" s="7"/>
    </row>
    <row r="2718" spans="1:28" x14ac:dyDescent="0.2">
      <c r="A2718" s="7"/>
      <c r="B2718" s="8"/>
      <c r="C2718" s="7"/>
      <c r="D2718" s="7"/>
      <c r="E2718" s="7"/>
      <c r="F2718" s="7"/>
      <c r="G2718" s="7"/>
      <c r="H2718" s="7"/>
      <c r="I2718" s="7"/>
      <c r="J2718" s="7"/>
      <c r="K2718" s="7"/>
      <c r="L2718" s="7"/>
      <c r="M2718" s="7"/>
      <c r="N2718" s="7"/>
      <c r="O2718" s="7"/>
      <c r="P2718" s="7"/>
      <c r="Q2718" s="7"/>
      <c r="R2718" s="7"/>
      <c r="S2718" s="7"/>
      <c r="T2718" s="7"/>
      <c r="U2718" s="7"/>
      <c r="V2718" s="7"/>
      <c r="W2718" s="7"/>
      <c r="X2718" s="7"/>
      <c r="Y2718" s="7"/>
      <c r="Z2718" s="7"/>
      <c r="AA2718" s="7"/>
      <c r="AB2718" s="7"/>
    </row>
    <row r="2719" spans="1:28" x14ac:dyDescent="0.2">
      <c r="A2719" s="7"/>
      <c r="B2719" s="8"/>
      <c r="C2719" s="7"/>
      <c r="D2719" s="7"/>
      <c r="E2719" s="7"/>
      <c r="F2719" s="7"/>
      <c r="G2719" s="7"/>
      <c r="H2719" s="7"/>
      <c r="I2719" s="7"/>
      <c r="J2719" s="7"/>
      <c r="K2719" s="7"/>
      <c r="L2719" s="7"/>
      <c r="M2719" s="7"/>
      <c r="N2719" s="7"/>
      <c r="O2719" s="7"/>
      <c r="P2719" s="7"/>
      <c r="Q2719" s="7"/>
      <c r="R2719" s="7"/>
      <c r="S2719" s="7"/>
      <c r="T2719" s="7"/>
      <c r="U2719" s="7"/>
      <c r="V2719" s="7"/>
      <c r="W2719" s="7"/>
      <c r="X2719" s="7"/>
      <c r="Y2719" s="7"/>
      <c r="Z2719" s="7"/>
      <c r="AA2719" s="7"/>
      <c r="AB2719" s="7"/>
    </row>
    <row r="2720" spans="1:28" x14ac:dyDescent="0.2">
      <c r="A2720" s="7"/>
      <c r="B2720" s="8"/>
      <c r="C2720" s="7"/>
      <c r="D2720" s="7"/>
      <c r="E2720" s="7"/>
      <c r="F2720" s="7"/>
      <c r="G2720" s="7"/>
      <c r="H2720" s="7"/>
      <c r="I2720" s="7"/>
      <c r="J2720" s="7"/>
      <c r="K2720" s="7"/>
      <c r="L2720" s="7"/>
      <c r="M2720" s="7"/>
      <c r="N2720" s="7"/>
      <c r="O2720" s="7"/>
      <c r="P2720" s="7"/>
      <c r="Q2720" s="7"/>
      <c r="R2720" s="7"/>
      <c r="S2720" s="7"/>
      <c r="T2720" s="7"/>
      <c r="U2720" s="7"/>
      <c r="V2720" s="7"/>
      <c r="W2720" s="7"/>
      <c r="X2720" s="7"/>
      <c r="Y2720" s="7"/>
      <c r="Z2720" s="7"/>
      <c r="AA2720" s="7"/>
      <c r="AB2720" s="7"/>
    </row>
    <row r="2721" spans="1:28" x14ac:dyDescent="0.2">
      <c r="A2721" s="7"/>
      <c r="B2721" s="8"/>
      <c r="C2721" s="7"/>
      <c r="D2721" s="7"/>
      <c r="E2721" s="7"/>
      <c r="F2721" s="7"/>
      <c r="G2721" s="7"/>
      <c r="H2721" s="7"/>
      <c r="I2721" s="7"/>
      <c r="J2721" s="7"/>
      <c r="K2721" s="7"/>
      <c r="L2721" s="7"/>
      <c r="M2721" s="7"/>
      <c r="N2721" s="7"/>
      <c r="O2721" s="7"/>
      <c r="P2721" s="7"/>
      <c r="Q2721" s="7"/>
      <c r="R2721" s="7"/>
      <c r="S2721" s="7"/>
      <c r="T2721" s="7"/>
      <c r="U2721" s="7"/>
      <c r="V2721" s="7"/>
      <c r="W2721" s="7"/>
      <c r="X2721" s="7"/>
      <c r="Y2721" s="7"/>
      <c r="Z2721" s="7"/>
      <c r="AA2721" s="7"/>
      <c r="AB2721" s="7"/>
    </row>
    <row r="2722" spans="1:28" x14ac:dyDescent="0.2">
      <c r="A2722" s="7"/>
      <c r="B2722" s="8"/>
      <c r="C2722" s="7"/>
      <c r="D2722" s="7"/>
      <c r="E2722" s="7"/>
      <c r="F2722" s="7"/>
      <c r="G2722" s="7"/>
      <c r="H2722" s="7"/>
      <c r="I2722" s="7"/>
      <c r="J2722" s="7"/>
      <c r="K2722" s="7"/>
      <c r="L2722" s="7"/>
      <c r="M2722" s="7"/>
      <c r="N2722" s="7"/>
      <c r="O2722" s="7"/>
      <c r="P2722" s="7"/>
      <c r="Q2722" s="7"/>
      <c r="R2722" s="7"/>
      <c r="S2722" s="7"/>
      <c r="T2722" s="7"/>
      <c r="U2722" s="7"/>
      <c r="V2722" s="7"/>
      <c r="W2722" s="7"/>
      <c r="X2722" s="7"/>
      <c r="Y2722" s="7"/>
      <c r="Z2722" s="7"/>
      <c r="AA2722" s="7"/>
      <c r="AB2722" s="7"/>
    </row>
    <row r="2723" spans="1:28" x14ac:dyDescent="0.2">
      <c r="A2723" s="7"/>
      <c r="B2723" s="8"/>
      <c r="C2723" s="7"/>
      <c r="D2723" s="7"/>
      <c r="E2723" s="7"/>
      <c r="F2723" s="7"/>
      <c r="G2723" s="7"/>
      <c r="H2723" s="7"/>
      <c r="I2723" s="7"/>
      <c r="J2723" s="7"/>
      <c r="K2723" s="7"/>
      <c r="L2723" s="7"/>
      <c r="M2723" s="7"/>
      <c r="N2723" s="7"/>
      <c r="O2723" s="7"/>
      <c r="P2723" s="7"/>
      <c r="Q2723" s="7"/>
      <c r="R2723" s="7"/>
      <c r="S2723" s="7"/>
      <c r="T2723" s="7"/>
      <c r="U2723" s="7"/>
      <c r="V2723" s="7"/>
      <c r="W2723" s="7"/>
      <c r="X2723" s="7"/>
      <c r="Y2723" s="7"/>
      <c r="Z2723" s="7"/>
      <c r="AA2723" s="7"/>
      <c r="AB2723" s="7"/>
    </row>
    <row r="2724" spans="1:28" x14ac:dyDescent="0.2">
      <c r="A2724" s="7"/>
      <c r="B2724" s="8"/>
      <c r="C2724" s="7"/>
      <c r="D2724" s="7"/>
      <c r="E2724" s="7"/>
      <c r="F2724" s="7"/>
      <c r="G2724" s="7"/>
      <c r="H2724" s="7"/>
      <c r="I2724" s="7"/>
      <c r="J2724" s="7"/>
      <c r="K2724" s="7"/>
      <c r="L2724" s="7"/>
      <c r="M2724" s="7"/>
      <c r="N2724" s="7"/>
      <c r="O2724" s="7"/>
      <c r="P2724" s="7"/>
      <c r="Q2724" s="7"/>
      <c r="R2724" s="7"/>
      <c r="S2724" s="7"/>
      <c r="T2724" s="7"/>
      <c r="U2724" s="7"/>
      <c r="V2724" s="7"/>
      <c r="W2724" s="7"/>
      <c r="X2724" s="7"/>
      <c r="Y2724" s="7"/>
      <c r="Z2724" s="7"/>
      <c r="AA2724" s="7"/>
      <c r="AB2724" s="7"/>
    </row>
    <row r="2725" spans="1:28" x14ac:dyDescent="0.2">
      <c r="A2725" s="7"/>
      <c r="B2725" s="8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  <c r="O2725" s="7"/>
      <c r="P2725" s="7"/>
      <c r="Q2725" s="7"/>
      <c r="R2725" s="7"/>
      <c r="S2725" s="7"/>
      <c r="T2725" s="7"/>
      <c r="U2725" s="7"/>
      <c r="V2725" s="7"/>
      <c r="W2725" s="7"/>
      <c r="X2725" s="7"/>
      <c r="Y2725" s="7"/>
      <c r="Z2725" s="7"/>
      <c r="AA2725" s="7"/>
      <c r="AB2725" s="7"/>
    </row>
    <row r="2726" spans="1:28" x14ac:dyDescent="0.2">
      <c r="A2726" s="7"/>
      <c r="B2726" s="8"/>
      <c r="C2726" s="7"/>
      <c r="D2726" s="7"/>
      <c r="E2726" s="7"/>
      <c r="F2726" s="7"/>
      <c r="G2726" s="7"/>
      <c r="H2726" s="7"/>
      <c r="I2726" s="7"/>
      <c r="J2726" s="7"/>
      <c r="K2726" s="7"/>
      <c r="L2726" s="7"/>
      <c r="M2726" s="7"/>
      <c r="N2726" s="7"/>
      <c r="O2726" s="7"/>
      <c r="P2726" s="7"/>
      <c r="Q2726" s="7"/>
      <c r="R2726" s="7"/>
      <c r="S2726" s="7"/>
      <c r="T2726" s="7"/>
      <c r="U2726" s="7"/>
      <c r="V2726" s="7"/>
      <c r="W2726" s="7"/>
      <c r="X2726" s="7"/>
      <c r="Y2726" s="7"/>
      <c r="Z2726" s="7"/>
      <c r="AA2726" s="7"/>
      <c r="AB2726" s="7"/>
    </row>
    <row r="2727" spans="1:28" x14ac:dyDescent="0.2">
      <c r="A2727" s="7"/>
      <c r="B2727" s="8"/>
      <c r="C2727" s="7"/>
      <c r="D2727" s="7"/>
      <c r="E2727" s="7"/>
      <c r="F2727" s="7"/>
      <c r="G2727" s="7"/>
      <c r="H2727" s="7"/>
      <c r="I2727" s="7"/>
      <c r="J2727" s="7"/>
      <c r="K2727" s="7"/>
      <c r="L2727" s="7"/>
      <c r="M2727" s="7"/>
      <c r="N2727" s="7"/>
      <c r="O2727" s="7"/>
      <c r="P2727" s="7"/>
      <c r="Q2727" s="7"/>
      <c r="R2727" s="7"/>
      <c r="S2727" s="7"/>
      <c r="T2727" s="7"/>
      <c r="U2727" s="7"/>
      <c r="V2727" s="7"/>
      <c r="W2727" s="7"/>
      <c r="X2727" s="7"/>
      <c r="Y2727" s="7"/>
      <c r="Z2727" s="7"/>
      <c r="AA2727" s="7"/>
      <c r="AB2727" s="7"/>
    </row>
    <row r="2728" spans="1:28" x14ac:dyDescent="0.2">
      <c r="A2728" s="7"/>
      <c r="B2728" s="8"/>
      <c r="C2728" s="7"/>
      <c r="D2728" s="7"/>
      <c r="E2728" s="7"/>
      <c r="F2728" s="7"/>
      <c r="G2728" s="7"/>
      <c r="H2728" s="7"/>
      <c r="I2728" s="7"/>
      <c r="J2728" s="7"/>
      <c r="K2728" s="7"/>
      <c r="L2728" s="7"/>
      <c r="M2728" s="7"/>
      <c r="N2728" s="7"/>
      <c r="O2728" s="7"/>
      <c r="P2728" s="7"/>
      <c r="Q2728" s="7"/>
      <c r="R2728" s="7"/>
      <c r="S2728" s="7"/>
      <c r="T2728" s="7"/>
      <c r="U2728" s="7"/>
      <c r="V2728" s="7"/>
      <c r="W2728" s="7"/>
      <c r="X2728" s="7"/>
      <c r="Y2728" s="7"/>
      <c r="Z2728" s="7"/>
      <c r="AA2728" s="7"/>
      <c r="AB2728" s="7"/>
    </row>
    <row r="2729" spans="1:28" x14ac:dyDescent="0.2">
      <c r="A2729" s="7"/>
      <c r="B2729" s="8"/>
      <c r="C2729" s="7"/>
      <c r="D2729" s="7"/>
      <c r="E2729" s="7"/>
      <c r="F2729" s="7"/>
      <c r="G2729" s="7"/>
      <c r="H2729" s="7"/>
      <c r="I2729" s="7"/>
      <c r="J2729" s="7"/>
      <c r="K2729" s="7"/>
      <c r="L2729" s="7"/>
      <c r="M2729" s="7"/>
      <c r="N2729" s="7"/>
      <c r="O2729" s="7"/>
      <c r="P2729" s="7"/>
      <c r="Q2729" s="7"/>
      <c r="R2729" s="7"/>
      <c r="S2729" s="7"/>
      <c r="T2729" s="7"/>
      <c r="U2729" s="7"/>
      <c r="V2729" s="7"/>
      <c r="W2729" s="7"/>
      <c r="X2729" s="7"/>
      <c r="Y2729" s="7"/>
      <c r="Z2729" s="7"/>
      <c r="AA2729" s="7"/>
      <c r="AB2729" s="7"/>
    </row>
    <row r="2730" spans="1:28" x14ac:dyDescent="0.2">
      <c r="A2730" s="7"/>
      <c r="B2730" s="8"/>
      <c r="C2730" s="7"/>
      <c r="D2730" s="7"/>
      <c r="E2730" s="7"/>
      <c r="F2730" s="7"/>
      <c r="G2730" s="7"/>
      <c r="H2730" s="7"/>
      <c r="I2730" s="7"/>
      <c r="J2730" s="7"/>
      <c r="K2730" s="7"/>
      <c r="L2730" s="7"/>
      <c r="M2730" s="7"/>
      <c r="N2730" s="7"/>
      <c r="O2730" s="7"/>
      <c r="P2730" s="7"/>
      <c r="Q2730" s="7"/>
      <c r="R2730" s="7"/>
      <c r="S2730" s="7"/>
      <c r="T2730" s="7"/>
      <c r="U2730" s="7"/>
      <c r="V2730" s="7"/>
      <c r="W2730" s="7"/>
      <c r="X2730" s="7"/>
      <c r="Y2730" s="7"/>
      <c r="Z2730" s="7"/>
      <c r="AA2730" s="7"/>
      <c r="AB2730" s="7"/>
    </row>
    <row r="2731" spans="1:28" x14ac:dyDescent="0.2">
      <c r="A2731" s="7"/>
      <c r="B2731" s="8"/>
      <c r="C2731" s="7"/>
      <c r="D2731" s="7"/>
      <c r="E2731" s="7"/>
      <c r="F2731" s="7"/>
      <c r="G2731" s="7"/>
      <c r="H2731" s="7"/>
      <c r="I2731" s="7"/>
      <c r="J2731" s="7"/>
      <c r="K2731" s="7"/>
      <c r="L2731" s="7"/>
      <c r="M2731" s="7"/>
      <c r="N2731" s="7"/>
      <c r="O2731" s="7"/>
      <c r="P2731" s="7"/>
      <c r="Q2731" s="7"/>
      <c r="R2731" s="7"/>
      <c r="S2731" s="7"/>
      <c r="T2731" s="7"/>
      <c r="U2731" s="7"/>
      <c r="V2731" s="7"/>
      <c r="W2731" s="7"/>
      <c r="X2731" s="7"/>
      <c r="Y2731" s="7"/>
      <c r="Z2731" s="7"/>
      <c r="AA2731" s="7"/>
      <c r="AB2731" s="7"/>
    </row>
    <row r="2732" spans="1:28" x14ac:dyDescent="0.2">
      <c r="A2732" s="7"/>
      <c r="B2732" s="8"/>
      <c r="C2732" s="7"/>
      <c r="D2732" s="7"/>
      <c r="E2732" s="7"/>
      <c r="F2732" s="7"/>
      <c r="G2732" s="7"/>
      <c r="H2732" s="7"/>
      <c r="I2732" s="7"/>
      <c r="J2732" s="7"/>
      <c r="K2732" s="7"/>
      <c r="L2732" s="7"/>
      <c r="M2732" s="7"/>
      <c r="N2732" s="7"/>
      <c r="O2732" s="7"/>
      <c r="P2732" s="7"/>
      <c r="Q2732" s="7"/>
      <c r="R2732" s="7"/>
      <c r="S2732" s="7"/>
      <c r="T2732" s="7"/>
      <c r="U2732" s="7"/>
      <c r="V2732" s="7"/>
      <c r="W2732" s="7"/>
      <c r="X2732" s="7"/>
      <c r="Y2732" s="7"/>
      <c r="Z2732" s="7"/>
      <c r="AA2732" s="7"/>
      <c r="AB2732" s="7"/>
    </row>
    <row r="2733" spans="1:28" x14ac:dyDescent="0.2">
      <c r="A2733" s="7"/>
      <c r="B2733" s="8"/>
      <c r="C2733" s="7"/>
      <c r="D2733" s="7"/>
      <c r="E2733" s="7"/>
      <c r="F2733" s="7"/>
      <c r="G2733" s="7"/>
      <c r="H2733" s="7"/>
      <c r="I2733" s="7"/>
      <c r="J2733" s="7"/>
      <c r="K2733" s="7"/>
      <c r="L2733" s="7"/>
      <c r="M2733" s="7"/>
      <c r="N2733" s="7"/>
      <c r="O2733" s="7"/>
      <c r="P2733" s="7"/>
      <c r="Q2733" s="7"/>
      <c r="R2733" s="7"/>
      <c r="S2733" s="7"/>
      <c r="T2733" s="7"/>
      <c r="U2733" s="7"/>
      <c r="V2733" s="7"/>
      <c r="W2733" s="7"/>
      <c r="X2733" s="7"/>
      <c r="Y2733" s="7"/>
      <c r="Z2733" s="7"/>
      <c r="AA2733" s="7"/>
      <c r="AB2733" s="7"/>
    </row>
    <row r="2734" spans="1:28" x14ac:dyDescent="0.2">
      <c r="A2734" s="7"/>
      <c r="B2734" s="8"/>
      <c r="C2734" s="7"/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  <c r="O2734" s="7"/>
      <c r="P2734" s="7"/>
      <c r="Q2734" s="7"/>
      <c r="R2734" s="7"/>
      <c r="S2734" s="7"/>
      <c r="T2734" s="7"/>
      <c r="U2734" s="7"/>
      <c r="V2734" s="7"/>
      <c r="W2734" s="7"/>
      <c r="X2734" s="7"/>
      <c r="Y2734" s="7"/>
      <c r="Z2734" s="7"/>
      <c r="AA2734" s="7"/>
      <c r="AB2734" s="7"/>
    </row>
    <row r="2735" spans="1:28" x14ac:dyDescent="0.2">
      <c r="A2735" s="7"/>
      <c r="B2735" s="8"/>
      <c r="C2735" s="7"/>
      <c r="D2735" s="7"/>
      <c r="E2735" s="7"/>
      <c r="F2735" s="7"/>
      <c r="G2735" s="7"/>
      <c r="H2735" s="7"/>
      <c r="I2735" s="7"/>
      <c r="J2735" s="7"/>
      <c r="K2735" s="7"/>
      <c r="L2735" s="7"/>
      <c r="M2735" s="7"/>
      <c r="N2735" s="7"/>
      <c r="O2735" s="7"/>
      <c r="P2735" s="7"/>
      <c r="Q2735" s="7"/>
      <c r="R2735" s="7"/>
      <c r="S2735" s="7"/>
      <c r="T2735" s="7"/>
      <c r="U2735" s="7"/>
      <c r="V2735" s="7"/>
      <c r="W2735" s="7"/>
      <c r="X2735" s="7"/>
      <c r="Y2735" s="7"/>
      <c r="Z2735" s="7"/>
      <c r="AA2735" s="7"/>
      <c r="AB2735" s="7"/>
    </row>
    <row r="2736" spans="1:28" x14ac:dyDescent="0.2">
      <c r="A2736" s="7"/>
      <c r="B2736" s="8"/>
      <c r="C2736" s="7"/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  <c r="O2736" s="7"/>
      <c r="P2736" s="7"/>
      <c r="Q2736" s="7"/>
      <c r="R2736" s="7"/>
      <c r="S2736" s="7"/>
      <c r="T2736" s="7"/>
      <c r="U2736" s="7"/>
      <c r="V2736" s="7"/>
      <c r="W2736" s="7"/>
      <c r="X2736" s="7"/>
      <c r="Y2736" s="7"/>
      <c r="Z2736" s="7"/>
      <c r="AA2736" s="7"/>
      <c r="AB2736" s="7"/>
    </row>
    <row r="2737" spans="1:28" x14ac:dyDescent="0.2">
      <c r="A2737" s="7"/>
      <c r="B2737" s="8"/>
      <c r="C2737" s="7"/>
      <c r="D2737" s="7"/>
      <c r="E2737" s="7"/>
      <c r="F2737" s="7"/>
      <c r="G2737" s="7"/>
      <c r="H2737" s="7"/>
      <c r="I2737" s="7"/>
      <c r="J2737" s="7"/>
      <c r="K2737" s="7"/>
      <c r="L2737" s="7"/>
      <c r="M2737" s="7"/>
      <c r="N2737" s="7"/>
      <c r="O2737" s="7"/>
      <c r="P2737" s="7"/>
      <c r="Q2737" s="7"/>
      <c r="R2737" s="7"/>
      <c r="S2737" s="7"/>
      <c r="T2737" s="7"/>
      <c r="U2737" s="7"/>
      <c r="V2737" s="7"/>
      <c r="W2737" s="7"/>
      <c r="X2737" s="7"/>
      <c r="Y2737" s="7"/>
      <c r="Z2737" s="7"/>
      <c r="AA2737" s="7"/>
      <c r="AB2737" s="7"/>
    </row>
    <row r="2738" spans="1:28" x14ac:dyDescent="0.2">
      <c r="A2738" s="7"/>
      <c r="B2738" s="8"/>
      <c r="C2738" s="7"/>
      <c r="D2738" s="7"/>
      <c r="E2738" s="7"/>
      <c r="F2738" s="7"/>
      <c r="G2738" s="7"/>
      <c r="H2738" s="7"/>
      <c r="I2738" s="7"/>
      <c r="J2738" s="7"/>
      <c r="K2738" s="7"/>
      <c r="L2738" s="7"/>
      <c r="M2738" s="7"/>
      <c r="N2738" s="7"/>
      <c r="O2738" s="7"/>
      <c r="P2738" s="7"/>
      <c r="Q2738" s="7"/>
      <c r="R2738" s="7"/>
      <c r="S2738" s="7"/>
      <c r="T2738" s="7"/>
      <c r="U2738" s="7"/>
      <c r="V2738" s="7"/>
      <c r="W2738" s="7"/>
      <c r="X2738" s="7"/>
      <c r="Y2738" s="7"/>
      <c r="Z2738" s="7"/>
      <c r="AA2738" s="7"/>
      <c r="AB2738" s="7"/>
    </row>
    <row r="2739" spans="1:28" x14ac:dyDescent="0.2">
      <c r="A2739" s="7"/>
      <c r="B2739" s="8"/>
      <c r="C2739" s="7"/>
      <c r="D2739" s="7"/>
      <c r="E2739" s="7"/>
      <c r="F2739" s="7"/>
      <c r="G2739" s="7"/>
      <c r="H2739" s="7"/>
      <c r="I2739" s="7"/>
      <c r="J2739" s="7"/>
      <c r="K2739" s="7"/>
      <c r="L2739" s="7"/>
      <c r="M2739" s="7"/>
      <c r="N2739" s="7"/>
      <c r="O2739" s="7"/>
      <c r="P2739" s="7"/>
      <c r="Q2739" s="7"/>
      <c r="R2739" s="7"/>
      <c r="S2739" s="7"/>
      <c r="T2739" s="7"/>
      <c r="U2739" s="7"/>
      <c r="V2739" s="7"/>
      <c r="W2739" s="7"/>
      <c r="X2739" s="7"/>
      <c r="Y2739" s="7"/>
      <c r="Z2739" s="7"/>
      <c r="AA2739" s="7"/>
      <c r="AB2739" s="7"/>
    </row>
    <row r="2740" spans="1:28" x14ac:dyDescent="0.2">
      <c r="A2740" s="7"/>
      <c r="B2740" s="8"/>
      <c r="C2740" s="7"/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/>
      <c r="O2740" s="7"/>
      <c r="P2740" s="7"/>
      <c r="Q2740" s="7"/>
      <c r="R2740" s="7"/>
      <c r="S2740" s="7"/>
      <c r="T2740" s="7"/>
      <c r="U2740" s="7"/>
      <c r="V2740" s="7"/>
      <c r="W2740" s="7"/>
      <c r="X2740" s="7"/>
      <c r="Y2740" s="7"/>
      <c r="Z2740" s="7"/>
      <c r="AA2740" s="7"/>
      <c r="AB2740" s="7"/>
    </row>
    <row r="2741" spans="1:28" x14ac:dyDescent="0.2">
      <c r="A2741" s="7"/>
      <c r="B2741" s="8"/>
      <c r="C2741" s="7"/>
      <c r="D2741" s="7"/>
      <c r="E2741" s="7"/>
      <c r="F2741" s="7"/>
      <c r="G2741" s="7"/>
      <c r="H2741" s="7"/>
      <c r="I2741" s="7"/>
      <c r="J2741" s="7"/>
      <c r="K2741" s="7"/>
      <c r="L2741" s="7"/>
      <c r="M2741" s="7"/>
      <c r="N2741" s="7"/>
      <c r="O2741" s="7"/>
      <c r="P2741" s="7"/>
      <c r="Q2741" s="7"/>
      <c r="R2741" s="7"/>
      <c r="S2741" s="7"/>
      <c r="T2741" s="7"/>
      <c r="U2741" s="7"/>
      <c r="V2741" s="7"/>
      <c r="W2741" s="7"/>
      <c r="X2741" s="7"/>
      <c r="Y2741" s="7"/>
      <c r="Z2741" s="7"/>
      <c r="AA2741" s="7"/>
      <c r="AB2741" s="7"/>
    </row>
    <row r="2742" spans="1:28" x14ac:dyDescent="0.2">
      <c r="A2742" s="7"/>
      <c r="B2742" s="8"/>
      <c r="C2742" s="7"/>
      <c r="D2742" s="7"/>
      <c r="E2742" s="7"/>
      <c r="F2742" s="7"/>
      <c r="G2742" s="7"/>
      <c r="H2742" s="7"/>
      <c r="I2742" s="7"/>
      <c r="J2742" s="7"/>
      <c r="K2742" s="7"/>
      <c r="L2742" s="7"/>
      <c r="M2742" s="7"/>
      <c r="N2742" s="7"/>
      <c r="O2742" s="7"/>
      <c r="P2742" s="7"/>
      <c r="Q2742" s="7"/>
      <c r="R2742" s="7"/>
      <c r="S2742" s="7"/>
      <c r="T2742" s="7"/>
      <c r="U2742" s="7"/>
      <c r="V2742" s="7"/>
      <c r="W2742" s="7"/>
      <c r="X2742" s="7"/>
      <c r="Y2742" s="7"/>
      <c r="Z2742" s="7"/>
      <c r="AA2742" s="7"/>
      <c r="AB2742" s="7"/>
    </row>
    <row r="2743" spans="1:28" x14ac:dyDescent="0.2">
      <c r="A2743" s="7"/>
      <c r="B2743" s="8"/>
      <c r="C2743" s="7"/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/>
      <c r="O2743" s="7"/>
      <c r="P2743" s="7"/>
      <c r="Q2743" s="7"/>
      <c r="R2743" s="7"/>
      <c r="S2743" s="7"/>
      <c r="T2743" s="7"/>
      <c r="U2743" s="7"/>
      <c r="V2743" s="7"/>
      <c r="W2743" s="7"/>
      <c r="X2743" s="7"/>
      <c r="Y2743" s="7"/>
      <c r="Z2743" s="7"/>
      <c r="AA2743" s="7"/>
      <c r="AB2743" s="7"/>
    </row>
    <row r="2744" spans="1:28" x14ac:dyDescent="0.2">
      <c r="A2744" s="7"/>
      <c r="B2744" s="8"/>
      <c r="C2744" s="7"/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  <c r="O2744" s="7"/>
      <c r="P2744" s="7"/>
      <c r="Q2744" s="7"/>
      <c r="R2744" s="7"/>
      <c r="S2744" s="7"/>
      <c r="T2744" s="7"/>
      <c r="U2744" s="7"/>
      <c r="V2744" s="7"/>
      <c r="W2744" s="7"/>
      <c r="X2744" s="7"/>
      <c r="Y2744" s="7"/>
      <c r="Z2744" s="7"/>
      <c r="AA2744" s="7"/>
      <c r="AB2744" s="7"/>
    </row>
    <row r="2745" spans="1:28" x14ac:dyDescent="0.2">
      <c r="A2745" s="7"/>
      <c r="B2745" s="8"/>
      <c r="C2745" s="7"/>
      <c r="D2745" s="7"/>
      <c r="E2745" s="7"/>
      <c r="F2745" s="7"/>
      <c r="G2745" s="7"/>
      <c r="H2745" s="7"/>
      <c r="I2745" s="7"/>
      <c r="J2745" s="7"/>
      <c r="K2745" s="7"/>
      <c r="L2745" s="7"/>
      <c r="M2745" s="7"/>
      <c r="N2745" s="7"/>
      <c r="O2745" s="7"/>
      <c r="P2745" s="7"/>
      <c r="Q2745" s="7"/>
      <c r="R2745" s="7"/>
      <c r="S2745" s="7"/>
      <c r="T2745" s="7"/>
      <c r="U2745" s="7"/>
      <c r="V2745" s="7"/>
      <c r="W2745" s="7"/>
      <c r="X2745" s="7"/>
      <c r="Y2745" s="7"/>
      <c r="Z2745" s="7"/>
      <c r="AA2745" s="7"/>
      <c r="AB2745" s="7"/>
    </row>
    <row r="2746" spans="1:28" x14ac:dyDescent="0.2">
      <c r="A2746" s="7"/>
      <c r="B2746" s="8"/>
      <c r="C2746" s="7"/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  <c r="O2746" s="7"/>
      <c r="P2746" s="7"/>
      <c r="Q2746" s="7"/>
      <c r="R2746" s="7"/>
      <c r="S2746" s="7"/>
      <c r="T2746" s="7"/>
      <c r="U2746" s="7"/>
      <c r="V2746" s="7"/>
      <c r="W2746" s="7"/>
      <c r="X2746" s="7"/>
      <c r="Y2746" s="7"/>
      <c r="Z2746" s="7"/>
      <c r="AA2746" s="7"/>
      <c r="AB2746" s="7"/>
    </row>
    <row r="2747" spans="1:28" x14ac:dyDescent="0.2">
      <c r="A2747" s="7"/>
      <c r="B2747" s="8"/>
      <c r="C2747" s="7"/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  <c r="O2747" s="7"/>
      <c r="P2747" s="7"/>
      <c r="Q2747" s="7"/>
      <c r="R2747" s="7"/>
      <c r="S2747" s="7"/>
      <c r="T2747" s="7"/>
      <c r="U2747" s="7"/>
      <c r="V2747" s="7"/>
      <c r="W2747" s="7"/>
      <c r="X2747" s="7"/>
      <c r="Y2747" s="7"/>
      <c r="Z2747" s="7"/>
      <c r="AA2747" s="7"/>
      <c r="AB2747" s="7"/>
    </row>
    <row r="2748" spans="1:28" x14ac:dyDescent="0.2">
      <c r="A2748" s="7"/>
      <c r="B2748" s="8"/>
      <c r="C2748" s="7"/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  <c r="O2748" s="7"/>
      <c r="P2748" s="7"/>
      <c r="Q2748" s="7"/>
      <c r="R2748" s="7"/>
      <c r="S2748" s="7"/>
      <c r="T2748" s="7"/>
      <c r="U2748" s="7"/>
      <c r="V2748" s="7"/>
      <c r="W2748" s="7"/>
      <c r="X2748" s="7"/>
      <c r="Y2748" s="7"/>
      <c r="Z2748" s="7"/>
      <c r="AA2748" s="7"/>
      <c r="AB2748" s="7"/>
    </row>
    <row r="2749" spans="1:28" x14ac:dyDescent="0.2">
      <c r="A2749" s="7"/>
      <c r="B2749" s="8"/>
      <c r="C2749" s="7"/>
      <c r="D2749" s="7"/>
      <c r="E2749" s="7"/>
      <c r="F2749" s="7"/>
      <c r="G2749" s="7"/>
      <c r="H2749" s="7"/>
      <c r="I2749" s="7"/>
      <c r="J2749" s="7"/>
      <c r="K2749" s="7"/>
      <c r="L2749" s="7"/>
      <c r="M2749" s="7"/>
      <c r="N2749" s="7"/>
      <c r="O2749" s="7"/>
      <c r="P2749" s="7"/>
      <c r="Q2749" s="7"/>
      <c r="R2749" s="7"/>
      <c r="S2749" s="7"/>
      <c r="T2749" s="7"/>
      <c r="U2749" s="7"/>
      <c r="V2749" s="7"/>
      <c r="W2749" s="7"/>
      <c r="X2749" s="7"/>
      <c r="Y2749" s="7"/>
      <c r="Z2749" s="7"/>
      <c r="AA2749" s="7"/>
      <c r="AB2749" s="7"/>
    </row>
    <row r="2750" spans="1:28" x14ac:dyDescent="0.2">
      <c r="A2750" s="7"/>
      <c r="B2750" s="8"/>
      <c r="C2750" s="7"/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/>
      <c r="O2750" s="7"/>
      <c r="P2750" s="7"/>
      <c r="Q2750" s="7"/>
      <c r="R2750" s="7"/>
      <c r="S2750" s="7"/>
      <c r="T2750" s="7"/>
      <c r="U2750" s="7"/>
      <c r="V2750" s="7"/>
      <c r="W2750" s="7"/>
      <c r="X2750" s="7"/>
      <c r="Y2750" s="7"/>
      <c r="Z2750" s="7"/>
      <c r="AA2750" s="7"/>
      <c r="AB2750" s="7"/>
    </row>
    <row r="2751" spans="1:28" x14ac:dyDescent="0.2">
      <c r="A2751" s="7"/>
      <c r="B2751" s="8"/>
      <c r="C2751" s="7"/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/>
      <c r="O2751" s="7"/>
      <c r="P2751" s="7"/>
      <c r="Q2751" s="7"/>
      <c r="R2751" s="7"/>
      <c r="S2751" s="7"/>
      <c r="T2751" s="7"/>
      <c r="U2751" s="7"/>
      <c r="V2751" s="7"/>
      <c r="W2751" s="7"/>
      <c r="X2751" s="7"/>
      <c r="Y2751" s="7"/>
      <c r="Z2751" s="7"/>
      <c r="AA2751" s="7"/>
      <c r="AB2751" s="7"/>
    </row>
    <row r="2752" spans="1:28" x14ac:dyDescent="0.2">
      <c r="A2752" s="7"/>
      <c r="B2752" s="8"/>
      <c r="C2752" s="7"/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/>
      <c r="O2752" s="7"/>
      <c r="P2752" s="7"/>
      <c r="Q2752" s="7"/>
      <c r="R2752" s="7"/>
      <c r="S2752" s="7"/>
      <c r="T2752" s="7"/>
      <c r="U2752" s="7"/>
      <c r="V2752" s="7"/>
      <c r="W2752" s="7"/>
      <c r="X2752" s="7"/>
      <c r="Y2752" s="7"/>
      <c r="Z2752" s="7"/>
      <c r="AA2752" s="7"/>
      <c r="AB2752" s="7"/>
    </row>
    <row r="2753" spans="1:28" x14ac:dyDescent="0.2">
      <c r="A2753" s="7"/>
      <c r="B2753" s="8"/>
      <c r="C2753" s="7"/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  <c r="O2753" s="7"/>
      <c r="P2753" s="7"/>
      <c r="Q2753" s="7"/>
      <c r="R2753" s="7"/>
      <c r="S2753" s="7"/>
      <c r="T2753" s="7"/>
      <c r="U2753" s="7"/>
      <c r="V2753" s="7"/>
      <c r="W2753" s="7"/>
      <c r="X2753" s="7"/>
      <c r="Y2753" s="7"/>
      <c r="Z2753" s="7"/>
      <c r="AA2753" s="7"/>
      <c r="AB2753" s="7"/>
    </row>
    <row r="2754" spans="1:28" x14ac:dyDescent="0.2">
      <c r="A2754" s="7"/>
      <c r="B2754" s="8"/>
      <c r="C2754" s="7"/>
      <c r="D2754" s="7"/>
      <c r="E2754" s="7"/>
      <c r="F2754" s="7"/>
      <c r="G2754" s="7"/>
      <c r="H2754" s="7"/>
      <c r="I2754" s="7"/>
      <c r="J2754" s="7"/>
      <c r="K2754" s="7"/>
      <c r="L2754" s="7"/>
      <c r="M2754" s="7"/>
      <c r="N2754" s="7"/>
      <c r="O2754" s="7"/>
      <c r="P2754" s="7"/>
      <c r="Q2754" s="7"/>
      <c r="R2754" s="7"/>
      <c r="S2754" s="7"/>
      <c r="T2754" s="7"/>
      <c r="U2754" s="7"/>
      <c r="V2754" s="7"/>
      <c r="W2754" s="7"/>
      <c r="X2754" s="7"/>
      <c r="Y2754" s="7"/>
      <c r="Z2754" s="7"/>
      <c r="AA2754" s="7"/>
      <c r="AB2754" s="7"/>
    </row>
    <row r="2755" spans="1:28" x14ac:dyDescent="0.2">
      <c r="A2755" s="7"/>
      <c r="B2755" s="8"/>
      <c r="C2755" s="7"/>
      <c r="D2755" s="7"/>
      <c r="E2755" s="7"/>
      <c r="F2755" s="7"/>
      <c r="G2755" s="7"/>
      <c r="H2755" s="7"/>
      <c r="I2755" s="7"/>
      <c r="J2755" s="7"/>
      <c r="K2755" s="7"/>
      <c r="L2755" s="7"/>
      <c r="M2755" s="7"/>
      <c r="N2755" s="7"/>
      <c r="O2755" s="7"/>
      <c r="P2755" s="7"/>
      <c r="Q2755" s="7"/>
      <c r="R2755" s="7"/>
      <c r="S2755" s="7"/>
      <c r="T2755" s="7"/>
      <c r="U2755" s="7"/>
      <c r="V2755" s="7"/>
      <c r="W2755" s="7"/>
      <c r="X2755" s="7"/>
      <c r="Y2755" s="7"/>
      <c r="Z2755" s="7"/>
      <c r="AA2755" s="7"/>
      <c r="AB2755" s="7"/>
    </row>
    <row r="2756" spans="1:28" x14ac:dyDescent="0.2">
      <c r="A2756" s="7"/>
      <c r="B2756" s="8"/>
      <c r="C2756" s="7"/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/>
      <c r="O2756" s="7"/>
      <c r="P2756" s="7"/>
      <c r="Q2756" s="7"/>
      <c r="R2756" s="7"/>
      <c r="S2756" s="7"/>
      <c r="T2756" s="7"/>
      <c r="U2756" s="7"/>
      <c r="V2756" s="7"/>
      <c r="W2756" s="7"/>
      <c r="X2756" s="7"/>
      <c r="Y2756" s="7"/>
      <c r="Z2756" s="7"/>
      <c r="AA2756" s="7"/>
      <c r="AB2756" s="7"/>
    </row>
    <row r="2757" spans="1:28" x14ac:dyDescent="0.2">
      <c r="A2757" s="7"/>
      <c r="B2757" s="8"/>
      <c r="C2757" s="7"/>
      <c r="D2757" s="7"/>
      <c r="E2757" s="7"/>
      <c r="F2757" s="7"/>
      <c r="G2757" s="7"/>
      <c r="H2757" s="7"/>
      <c r="I2757" s="7"/>
      <c r="J2757" s="7"/>
      <c r="K2757" s="7"/>
      <c r="L2757" s="7"/>
      <c r="M2757" s="7"/>
      <c r="N2757" s="7"/>
      <c r="O2757" s="7"/>
      <c r="P2757" s="7"/>
      <c r="Q2757" s="7"/>
      <c r="R2757" s="7"/>
      <c r="S2757" s="7"/>
      <c r="T2757" s="7"/>
      <c r="U2757" s="7"/>
      <c r="V2757" s="7"/>
      <c r="W2757" s="7"/>
      <c r="X2757" s="7"/>
      <c r="Y2757" s="7"/>
      <c r="Z2757" s="7"/>
      <c r="AA2757" s="7"/>
      <c r="AB2757" s="7"/>
    </row>
    <row r="2758" spans="1:28" x14ac:dyDescent="0.2">
      <c r="A2758" s="7"/>
      <c r="B2758" s="8"/>
      <c r="C2758" s="7"/>
      <c r="D2758" s="7"/>
      <c r="E2758" s="7"/>
      <c r="F2758" s="7"/>
      <c r="G2758" s="7"/>
      <c r="H2758" s="7"/>
      <c r="I2758" s="7"/>
      <c r="J2758" s="7"/>
      <c r="K2758" s="7"/>
      <c r="L2758" s="7"/>
      <c r="M2758" s="7"/>
      <c r="N2758" s="7"/>
      <c r="O2758" s="7"/>
      <c r="P2758" s="7"/>
      <c r="Q2758" s="7"/>
      <c r="R2758" s="7"/>
      <c r="S2758" s="7"/>
      <c r="T2758" s="7"/>
      <c r="U2758" s="7"/>
      <c r="V2758" s="7"/>
      <c r="W2758" s="7"/>
      <c r="X2758" s="7"/>
      <c r="Y2758" s="7"/>
      <c r="Z2758" s="7"/>
      <c r="AA2758" s="7"/>
      <c r="AB2758" s="7"/>
    </row>
    <row r="2759" spans="1:28" x14ac:dyDescent="0.2">
      <c r="A2759" s="7"/>
      <c r="B2759" s="8"/>
      <c r="C2759" s="7"/>
      <c r="D2759" s="7"/>
      <c r="E2759" s="7"/>
      <c r="F2759" s="7"/>
      <c r="G2759" s="7"/>
      <c r="H2759" s="7"/>
      <c r="I2759" s="7"/>
      <c r="J2759" s="7"/>
      <c r="K2759" s="7"/>
      <c r="L2759" s="7"/>
      <c r="M2759" s="7"/>
      <c r="N2759" s="7"/>
      <c r="O2759" s="7"/>
      <c r="P2759" s="7"/>
      <c r="Q2759" s="7"/>
      <c r="R2759" s="7"/>
      <c r="S2759" s="7"/>
      <c r="T2759" s="7"/>
      <c r="U2759" s="7"/>
      <c r="V2759" s="7"/>
      <c r="W2759" s="7"/>
      <c r="X2759" s="7"/>
      <c r="Y2759" s="7"/>
      <c r="Z2759" s="7"/>
      <c r="AA2759" s="7"/>
      <c r="AB2759" s="7"/>
    </row>
    <row r="2760" spans="1:28" x14ac:dyDescent="0.2">
      <c r="A2760" s="7"/>
      <c r="B2760" s="8"/>
      <c r="C2760" s="7"/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  <c r="O2760" s="7"/>
      <c r="P2760" s="7"/>
      <c r="Q2760" s="7"/>
      <c r="R2760" s="7"/>
      <c r="S2760" s="7"/>
      <c r="T2760" s="7"/>
      <c r="U2760" s="7"/>
      <c r="V2760" s="7"/>
      <c r="W2760" s="7"/>
      <c r="X2760" s="7"/>
      <c r="Y2760" s="7"/>
      <c r="Z2760" s="7"/>
      <c r="AA2760" s="7"/>
      <c r="AB2760" s="7"/>
    </row>
    <row r="2761" spans="1:28" x14ac:dyDescent="0.2">
      <c r="A2761" s="7"/>
      <c r="B2761" s="8"/>
      <c r="C2761" s="7"/>
      <c r="D2761" s="7"/>
      <c r="E2761" s="7"/>
      <c r="F2761" s="7"/>
      <c r="G2761" s="7"/>
      <c r="H2761" s="7"/>
      <c r="I2761" s="7"/>
      <c r="J2761" s="7"/>
      <c r="K2761" s="7"/>
      <c r="L2761" s="7"/>
      <c r="M2761" s="7"/>
      <c r="N2761" s="7"/>
      <c r="O2761" s="7"/>
      <c r="P2761" s="7"/>
      <c r="Q2761" s="7"/>
      <c r="R2761" s="7"/>
      <c r="S2761" s="7"/>
      <c r="T2761" s="7"/>
      <c r="U2761" s="7"/>
      <c r="V2761" s="7"/>
      <c r="W2761" s="7"/>
      <c r="X2761" s="7"/>
      <c r="Y2761" s="7"/>
      <c r="Z2761" s="7"/>
      <c r="AA2761" s="7"/>
      <c r="AB2761" s="7"/>
    </row>
    <row r="2762" spans="1:28" x14ac:dyDescent="0.2">
      <c r="A2762" s="7"/>
      <c r="B2762" s="8"/>
      <c r="C2762" s="7"/>
      <c r="D2762" s="7"/>
      <c r="E2762" s="7"/>
      <c r="F2762" s="7"/>
      <c r="G2762" s="7"/>
      <c r="H2762" s="7"/>
      <c r="I2762" s="7"/>
      <c r="J2762" s="7"/>
      <c r="K2762" s="7"/>
      <c r="L2762" s="7"/>
      <c r="M2762" s="7"/>
      <c r="N2762" s="7"/>
      <c r="O2762" s="7"/>
      <c r="P2762" s="7"/>
      <c r="Q2762" s="7"/>
      <c r="R2762" s="7"/>
      <c r="S2762" s="7"/>
      <c r="T2762" s="7"/>
      <c r="U2762" s="7"/>
      <c r="V2762" s="7"/>
      <c r="W2762" s="7"/>
      <c r="X2762" s="7"/>
      <c r="Y2762" s="7"/>
      <c r="Z2762" s="7"/>
      <c r="AA2762" s="7"/>
      <c r="AB2762" s="7"/>
    </row>
    <row r="2763" spans="1:28" x14ac:dyDescent="0.2">
      <c r="A2763" s="7"/>
      <c r="B2763" s="8"/>
      <c r="C2763" s="7"/>
      <c r="D2763" s="7"/>
      <c r="E2763" s="7"/>
      <c r="F2763" s="7"/>
      <c r="G2763" s="7"/>
      <c r="H2763" s="7"/>
      <c r="I2763" s="7"/>
      <c r="J2763" s="7"/>
      <c r="K2763" s="7"/>
      <c r="L2763" s="7"/>
      <c r="M2763" s="7"/>
      <c r="N2763" s="7"/>
      <c r="O2763" s="7"/>
      <c r="P2763" s="7"/>
      <c r="Q2763" s="7"/>
      <c r="R2763" s="7"/>
      <c r="S2763" s="7"/>
      <c r="T2763" s="7"/>
      <c r="U2763" s="7"/>
      <c r="V2763" s="7"/>
      <c r="W2763" s="7"/>
      <c r="X2763" s="7"/>
      <c r="Y2763" s="7"/>
      <c r="Z2763" s="7"/>
      <c r="AA2763" s="7"/>
      <c r="AB2763" s="7"/>
    </row>
    <row r="2764" spans="1:28" x14ac:dyDescent="0.2">
      <c r="A2764" s="7"/>
      <c r="B2764" s="8"/>
      <c r="C2764" s="7"/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  <c r="O2764" s="7"/>
      <c r="P2764" s="7"/>
      <c r="Q2764" s="7"/>
      <c r="R2764" s="7"/>
      <c r="S2764" s="7"/>
      <c r="T2764" s="7"/>
      <c r="U2764" s="7"/>
      <c r="V2764" s="7"/>
      <c r="W2764" s="7"/>
      <c r="X2764" s="7"/>
      <c r="Y2764" s="7"/>
      <c r="Z2764" s="7"/>
      <c r="AA2764" s="7"/>
      <c r="AB2764" s="7"/>
    </row>
    <row r="2765" spans="1:28" x14ac:dyDescent="0.2">
      <c r="A2765" s="7"/>
      <c r="B2765" s="8"/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  <c r="O2765" s="7"/>
      <c r="P2765" s="7"/>
      <c r="Q2765" s="7"/>
      <c r="R2765" s="7"/>
      <c r="S2765" s="7"/>
      <c r="T2765" s="7"/>
      <c r="U2765" s="7"/>
      <c r="V2765" s="7"/>
      <c r="W2765" s="7"/>
      <c r="X2765" s="7"/>
      <c r="Y2765" s="7"/>
      <c r="Z2765" s="7"/>
      <c r="AA2765" s="7"/>
      <c r="AB2765" s="7"/>
    </row>
    <row r="2766" spans="1:28" x14ac:dyDescent="0.2">
      <c r="A2766" s="7"/>
      <c r="B2766" s="8"/>
      <c r="C2766" s="7"/>
      <c r="D2766" s="7"/>
      <c r="E2766" s="7"/>
      <c r="F2766" s="7"/>
      <c r="G2766" s="7"/>
      <c r="H2766" s="7"/>
      <c r="I2766" s="7"/>
      <c r="J2766" s="7"/>
      <c r="K2766" s="7"/>
      <c r="L2766" s="7"/>
      <c r="M2766" s="7"/>
      <c r="N2766" s="7"/>
      <c r="O2766" s="7"/>
      <c r="P2766" s="7"/>
      <c r="Q2766" s="7"/>
      <c r="R2766" s="7"/>
      <c r="S2766" s="7"/>
      <c r="T2766" s="7"/>
      <c r="U2766" s="7"/>
      <c r="V2766" s="7"/>
      <c r="W2766" s="7"/>
      <c r="X2766" s="7"/>
      <c r="Y2766" s="7"/>
      <c r="Z2766" s="7"/>
      <c r="AA2766" s="7"/>
      <c r="AB2766" s="7"/>
    </row>
    <row r="2767" spans="1:28" x14ac:dyDescent="0.2">
      <c r="A2767" s="7"/>
      <c r="B2767" s="8"/>
      <c r="C2767" s="7"/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  <c r="O2767" s="7"/>
      <c r="P2767" s="7"/>
      <c r="Q2767" s="7"/>
      <c r="R2767" s="7"/>
      <c r="S2767" s="7"/>
      <c r="T2767" s="7"/>
      <c r="U2767" s="7"/>
      <c r="V2767" s="7"/>
      <c r="W2767" s="7"/>
      <c r="X2767" s="7"/>
      <c r="Y2767" s="7"/>
      <c r="Z2767" s="7"/>
      <c r="AA2767" s="7"/>
      <c r="AB2767" s="7"/>
    </row>
    <row r="2768" spans="1:28" x14ac:dyDescent="0.2">
      <c r="A2768" s="7"/>
      <c r="B2768" s="8"/>
      <c r="C2768" s="7"/>
      <c r="D2768" s="7"/>
      <c r="E2768" s="7"/>
      <c r="F2768" s="7"/>
      <c r="G2768" s="7"/>
      <c r="H2768" s="7"/>
      <c r="I2768" s="7"/>
      <c r="J2768" s="7"/>
      <c r="K2768" s="7"/>
      <c r="L2768" s="7"/>
      <c r="M2768" s="7"/>
      <c r="N2768" s="7"/>
      <c r="O2768" s="7"/>
      <c r="P2768" s="7"/>
      <c r="Q2768" s="7"/>
      <c r="R2768" s="7"/>
      <c r="S2768" s="7"/>
      <c r="T2768" s="7"/>
      <c r="U2768" s="7"/>
      <c r="V2768" s="7"/>
      <c r="W2768" s="7"/>
      <c r="X2768" s="7"/>
      <c r="Y2768" s="7"/>
      <c r="Z2768" s="7"/>
      <c r="AA2768" s="7"/>
      <c r="AB2768" s="7"/>
    </row>
    <row r="2769" spans="1:28" x14ac:dyDescent="0.2">
      <c r="A2769" s="7"/>
      <c r="B2769" s="8"/>
      <c r="C2769" s="7"/>
      <c r="D2769" s="7"/>
      <c r="E2769" s="7"/>
      <c r="F2769" s="7"/>
      <c r="G2769" s="7"/>
      <c r="H2769" s="7"/>
      <c r="I2769" s="7"/>
      <c r="J2769" s="7"/>
      <c r="K2769" s="7"/>
      <c r="L2769" s="7"/>
      <c r="M2769" s="7"/>
      <c r="N2769" s="7"/>
      <c r="O2769" s="7"/>
      <c r="P2769" s="7"/>
      <c r="Q2769" s="7"/>
      <c r="R2769" s="7"/>
      <c r="S2769" s="7"/>
      <c r="T2769" s="7"/>
      <c r="U2769" s="7"/>
      <c r="V2769" s="7"/>
      <c r="W2769" s="7"/>
      <c r="X2769" s="7"/>
      <c r="Y2769" s="7"/>
      <c r="Z2769" s="7"/>
      <c r="AA2769" s="7"/>
      <c r="AB2769" s="7"/>
    </row>
    <row r="2770" spans="1:28" x14ac:dyDescent="0.2">
      <c r="A2770" s="7"/>
      <c r="B2770" s="8"/>
      <c r="C2770" s="7"/>
      <c r="D2770" s="7"/>
      <c r="E2770" s="7"/>
      <c r="F2770" s="7"/>
      <c r="G2770" s="7"/>
      <c r="H2770" s="7"/>
      <c r="I2770" s="7"/>
      <c r="J2770" s="7"/>
      <c r="K2770" s="7"/>
      <c r="L2770" s="7"/>
      <c r="M2770" s="7"/>
      <c r="N2770" s="7"/>
      <c r="O2770" s="7"/>
      <c r="P2770" s="7"/>
      <c r="Q2770" s="7"/>
      <c r="R2770" s="7"/>
      <c r="S2770" s="7"/>
      <c r="T2770" s="7"/>
      <c r="U2770" s="7"/>
      <c r="V2770" s="7"/>
      <c r="W2770" s="7"/>
      <c r="X2770" s="7"/>
      <c r="Y2770" s="7"/>
      <c r="Z2770" s="7"/>
      <c r="AA2770" s="7"/>
      <c r="AB2770" s="7"/>
    </row>
    <row r="2771" spans="1:28" x14ac:dyDescent="0.2">
      <c r="A2771" s="7"/>
      <c r="B2771" s="8"/>
      <c r="C2771" s="7"/>
      <c r="D2771" s="7"/>
      <c r="E2771" s="7"/>
      <c r="F2771" s="7"/>
      <c r="G2771" s="7"/>
      <c r="H2771" s="7"/>
      <c r="I2771" s="7"/>
      <c r="J2771" s="7"/>
      <c r="K2771" s="7"/>
      <c r="L2771" s="7"/>
      <c r="M2771" s="7"/>
      <c r="N2771" s="7"/>
      <c r="O2771" s="7"/>
      <c r="P2771" s="7"/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</row>
    <row r="2772" spans="1:28" x14ac:dyDescent="0.2">
      <c r="A2772" s="7"/>
      <c r="B2772" s="8"/>
      <c r="C2772" s="7"/>
      <c r="D2772" s="7"/>
      <c r="E2772" s="7"/>
      <c r="F2772" s="7"/>
      <c r="G2772" s="7"/>
      <c r="H2772" s="7"/>
      <c r="I2772" s="7"/>
      <c r="J2772" s="7"/>
      <c r="K2772" s="7"/>
      <c r="L2772" s="7"/>
      <c r="M2772" s="7"/>
      <c r="N2772" s="7"/>
      <c r="O2772" s="7"/>
      <c r="P2772" s="7"/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</row>
    <row r="2773" spans="1:28" x14ac:dyDescent="0.2">
      <c r="A2773" s="7"/>
      <c r="B2773" s="8"/>
      <c r="C2773" s="7"/>
      <c r="D2773" s="7"/>
      <c r="E2773" s="7"/>
      <c r="F2773" s="7"/>
      <c r="G2773" s="7"/>
      <c r="H2773" s="7"/>
      <c r="I2773" s="7"/>
      <c r="J2773" s="7"/>
      <c r="K2773" s="7"/>
      <c r="L2773" s="7"/>
      <c r="M2773" s="7"/>
      <c r="N2773" s="7"/>
      <c r="O2773" s="7"/>
      <c r="P2773" s="7"/>
      <c r="Q2773" s="7"/>
      <c r="R2773" s="7"/>
      <c r="S2773" s="7"/>
      <c r="T2773" s="7"/>
      <c r="U2773" s="7"/>
      <c r="V2773" s="7"/>
      <c r="W2773" s="7"/>
      <c r="X2773" s="7"/>
      <c r="Y2773" s="7"/>
      <c r="Z2773" s="7"/>
      <c r="AA2773" s="7"/>
      <c r="AB2773" s="7"/>
    </row>
    <row r="2774" spans="1:28" x14ac:dyDescent="0.2">
      <c r="A2774" s="7"/>
      <c r="B2774" s="8"/>
      <c r="C2774" s="7"/>
      <c r="D2774" s="7"/>
      <c r="E2774" s="7"/>
      <c r="F2774" s="7"/>
      <c r="G2774" s="7"/>
      <c r="H2774" s="7"/>
      <c r="I2774" s="7"/>
      <c r="J2774" s="7"/>
      <c r="K2774" s="7"/>
      <c r="L2774" s="7"/>
      <c r="M2774" s="7"/>
      <c r="N2774" s="7"/>
      <c r="O2774" s="7"/>
      <c r="P2774" s="7"/>
      <c r="Q2774" s="7"/>
      <c r="R2774" s="7"/>
      <c r="S2774" s="7"/>
      <c r="T2774" s="7"/>
      <c r="U2774" s="7"/>
      <c r="V2774" s="7"/>
      <c r="W2774" s="7"/>
      <c r="X2774" s="7"/>
      <c r="Y2774" s="7"/>
      <c r="Z2774" s="7"/>
      <c r="AA2774" s="7"/>
      <c r="AB2774" s="7"/>
    </row>
    <row r="2775" spans="1:28" x14ac:dyDescent="0.2">
      <c r="A2775" s="7"/>
      <c r="B2775" s="8"/>
      <c r="C2775" s="7"/>
      <c r="D2775" s="7"/>
      <c r="E2775" s="7"/>
      <c r="F2775" s="7"/>
      <c r="G2775" s="7"/>
      <c r="H2775" s="7"/>
      <c r="I2775" s="7"/>
      <c r="J2775" s="7"/>
      <c r="K2775" s="7"/>
      <c r="L2775" s="7"/>
      <c r="M2775" s="7"/>
      <c r="N2775" s="7"/>
      <c r="O2775" s="7"/>
      <c r="P2775" s="7"/>
      <c r="Q2775" s="7"/>
      <c r="R2775" s="7"/>
      <c r="S2775" s="7"/>
      <c r="T2775" s="7"/>
      <c r="U2775" s="7"/>
      <c r="V2775" s="7"/>
      <c r="W2775" s="7"/>
      <c r="X2775" s="7"/>
      <c r="Y2775" s="7"/>
      <c r="Z2775" s="7"/>
      <c r="AA2775" s="7"/>
      <c r="AB2775" s="7"/>
    </row>
    <row r="2776" spans="1:28" x14ac:dyDescent="0.2">
      <c r="A2776" s="7"/>
      <c r="B2776" s="8"/>
      <c r="C2776" s="7"/>
      <c r="D2776" s="7"/>
      <c r="E2776" s="7"/>
      <c r="F2776" s="7"/>
      <c r="G2776" s="7"/>
      <c r="H2776" s="7"/>
      <c r="I2776" s="7"/>
      <c r="J2776" s="7"/>
      <c r="K2776" s="7"/>
      <c r="L2776" s="7"/>
      <c r="M2776" s="7"/>
      <c r="N2776" s="7"/>
      <c r="O2776" s="7"/>
      <c r="P2776" s="7"/>
      <c r="Q2776" s="7"/>
      <c r="R2776" s="7"/>
      <c r="S2776" s="7"/>
      <c r="T2776" s="7"/>
      <c r="U2776" s="7"/>
      <c r="V2776" s="7"/>
      <c r="W2776" s="7"/>
      <c r="X2776" s="7"/>
      <c r="Y2776" s="7"/>
      <c r="Z2776" s="7"/>
      <c r="AA2776" s="7"/>
      <c r="AB2776" s="7"/>
    </row>
    <row r="2777" spans="1:28" x14ac:dyDescent="0.2">
      <c r="A2777" s="7"/>
      <c r="B2777" s="8"/>
      <c r="C2777" s="7"/>
      <c r="D2777" s="7"/>
      <c r="E2777" s="7"/>
      <c r="F2777" s="7"/>
      <c r="G2777" s="7"/>
      <c r="H2777" s="7"/>
      <c r="I2777" s="7"/>
      <c r="J2777" s="7"/>
      <c r="K2777" s="7"/>
      <c r="L2777" s="7"/>
      <c r="M2777" s="7"/>
      <c r="N2777" s="7"/>
      <c r="O2777" s="7"/>
      <c r="P2777" s="7"/>
      <c r="Q2777" s="7"/>
      <c r="R2777" s="7"/>
      <c r="S2777" s="7"/>
      <c r="T2777" s="7"/>
      <c r="U2777" s="7"/>
      <c r="V2777" s="7"/>
      <c r="W2777" s="7"/>
      <c r="X2777" s="7"/>
      <c r="Y2777" s="7"/>
      <c r="Z2777" s="7"/>
      <c r="AA2777" s="7"/>
      <c r="AB2777" s="7"/>
    </row>
    <row r="2778" spans="1:28" x14ac:dyDescent="0.2">
      <c r="A2778" s="7"/>
      <c r="B2778" s="8"/>
      <c r="C2778" s="7"/>
      <c r="D2778" s="7"/>
      <c r="E2778" s="7"/>
      <c r="F2778" s="7"/>
      <c r="G2778" s="7"/>
      <c r="H2778" s="7"/>
      <c r="I2778" s="7"/>
      <c r="J2778" s="7"/>
      <c r="K2778" s="7"/>
      <c r="L2778" s="7"/>
      <c r="M2778" s="7"/>
      <c r="N2778" s="7"/>
      <c r="O2778" s="7"/>
      <c r="P2778" s="7"/>
      <c r="Q2778" s="7"/>
      <c r="R2778" s="7"/>
      <c r="S2778" s="7"/>
      <c r="T2778" s="7"/>
      <c r="U2778" s="7"/>
      <c r="V2778" s="7"/>
      <c r="W2778" s="7"/>
      <c r="X2778" s="7"/>
      <c r="Y2778" s="7"/>
      <c r="Z2778" s="7"/>
      <c r="AA2778" s="7"/>
      <c r="AB2778" s="7"/>
    </row>
    <row r="2779" spans="1:28" x14ac:dyDescent="0.2">
      <c r="A2779" s="7"/>
      <c r="B2779" s="8"/>
      <c r="C2779" s="7"/>
      <c r="D2779" s="7"/>
      <c r="E2779" s="7"/>
      <c r="F2779" s="7"/>
      <c r="G2779" s="7"/>
      <c r="H2779" s="7"/>
      <c r="I2779" s="7"/>
      <c r="J2779" s="7"/>
      <c r="K2779" s="7"/>
      <c r="L2779" s="7"/>
      <c r="M2779" s="7"/>
      <c r="N2779" s="7"/>
      <c r="O2779" s="7"/>
      <c r="P2779" s="7"/>
      <c r="Q2779" s="7"/>
      <c r="R2779" s="7"/>
      <c r="S2779" s="7"/>
      <c r="T2779" s="7"/>
      <c r="U2779" s="7"/>
      <c r="V2779" s="7"/>
      <c r="W2779" s="7"/>
      <c r="X2779" s="7"/>
      <c r="Y2779" s="7"/>
      <c r="Z2779" s="7"/>
      <c r="AA2779" s="7"/>
      <c r="AB2779" s="7"/>
    </row>
    <row r="2780" spans="1:28" x14ac:dyDescent="0.2">
      <c r="A2780" s="7"/>
      <c r="B2780" s="8"/>
      <c r="C2780" s="7"/>
      <c r="D2780" s="7"/>
      <c r="E2780" s="7"/>
      <c r="F2780" s="7"/>
      <c r="G2780" s="7"/>
      <c r="H2780" s="7"/>
      <c r="I2780" s="7"/>
      <c r="J2780" s="7"/>
      <c r="K2780" s="7"/>
      <c r="L2780" s="7"/>
      <c r="M2780" s="7"/>
      <c r="N2780" s="7"/>
      <c r="O2780" s="7"/>
      <c r="P2780" s="7"/>
      <c r="Q2780" s="7"/>
      <c r="R2780" s="7"/>
      <c r="S2780" s="7"/>
      <c r="T2780" s="7"/>
      <c r="U2780" s="7"/>
      <c r="V2780" s="7"/>
      <c r="W2780" s="7"/>
      <c r="X2780" s="7"/>
      <c r="Y2780" s="7"/>
      <c r="Z2780" s="7"/>
      <c r="AA2780" s="7"/>
      <c r="AB2780" s="7"/>
    </row>
    <row r="2781" spans="1:28" x14ac:dyDescent="0.2">
      <c r="A2781" s="7"/>
      <c r="B2781" s="8"/>
      <c r="C2781" s="7"/>
      <c r="D2781" s="7"/>
      <c r="E2781" s="7"/>
      <c r="F2781" s="7"/>
      <c r="G2781" s="7"/>
      <c r="H2781" s="7"/>
      <c r="I2781" s="7"/>
      <c r="J2781" s="7"/>
      <c r="K2781" s="7"/>
      <c r="L2781" s="7"/>
      <c r="M2781" s="7"/>
      <c r="N2781" s="7"/>
      <c r="O2781" s="7"/>
      <c r="P2781" s="7"/>
      <c r="Q2781" s="7"/>
      <c r="R2781" s="7"/>
      <c r="S2781" s="7"/>
      <c r="T2781" s="7"/>
      <c r="U2781" s="7"/>
      <c r="V2781" s="7"/>
      <c r="W2781" s="7"/>
      <c r="X2781" s="7"/>
      <c r="Y2781" s="7"/>
      <c r="Z2781" s="7"/>
      <c r="AA2781" s="7"/>
      <c r="AB2781" s="7"/>
    </row>
    <row r="2782" spans="1:28" x14ac:dyDescent="0.2">
      <c r="A2782" s="7"/>
      <c r="B2782" s="8"/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7"/>
      <c r="N2782" s="7"/>
      <c r="O2782" s="7"/>
      <c r="P2782" s="7"/>
      <c r="Q2782" s="7"/>
      <c r="R2782" s="7"/>
      <c r="S2782" s="7"/>
      <c r="T2782" s="7"/>
      <c r="U2782" s="7"/>
      <c r="V2782" s="7"/>
      <c r="W2782" s="7"/>
      <c r="X2782" s="7"/>
      <c r="Y2782" s="7"/>
      <c r="Z2782" s="7"/>
      <c r="AA2782" s="7"/>
      <c r="AB2782" s="7"/>
    </row>
    <row r="2783" spans="1:28" x14ac:dyDescent="0.2">
      <c r="A2783" s="7"/>
      <c r="B2783" s="8"/>
      <c r="C2783" s="7"/>
      <c r="D2783" s="7"/>
      <c r="E2783" s="7"/>
      <c r="F2783" s="7"/>
      <c r="G2783" s="7"/>
      <c r="H2783" s="7"/>
      <c r="I2783" s="7"/>
      <c r="J2783" s="7"/>
      <c r="K2783" s="7"/>
      <c r="L2783" s="7"/>
      <c r="M2783" s="7"/>
      <c r="N2783" s="7"/>
      <c r="O2783" s="7"/>
      <c r="P2783" s="7"/>
      <c r="Q2783" s="7"/>
      <c r="R2783" s="7"/>
      <c r="S2783" s="7"/>
      <c r="T2783" s="7"/>
      <c r="U2783" s="7"/>
      <c r="V2783" s="7"/>
      <c r="W2783" s="7"/>
      <c r="X2783" s="7"/>
      <c r="Y2783" s="7"/>
      <c r="Z2783" s="7"/>
      <c r="AA2783" s="7"/>
      <c r="AB2783" s="7"/>
    </row>
    <row r="2784" spans="1:28" x14ac:dyDescent="0.2">
      <c r="A2784" s="7"/>
      <c r="B2784" s="8"/>
      <c r="C2784" s="7"/>
      <c r="D2784" s="7"/>
      <c r="E2784" s="7"/>
      <c r="F2784" s="7"/>
      <c r="G2784" s="7"/>
      <c r="H2784" s="7"/>
      <c r="I2784" s="7"/>
      <c r="J2784" s="7"/>
      <c r="K2784" s="7"/>
      <c r="L2784" s="7"/>
      <c r="M2784" s="7"/>
      <c r="N2784" s="7"/>
      <c r="O2784" s="7"/>
      <c r="P2784" s="7"/>
      <c r="Q2784" s="7"/>
      <c r="R2784" s="7"/>
      <c r="S2784" s="7"/>
      <c r="T2784" s="7"/>
      <c r="U2784" s="7"/>
      <c r="V2784" s="7"/>
      <c r="W2784" s="7"/>
      <c r="X2784" s="7"/>
      <c r="Y2784" s="7"/>
      <c r="Z2784" s="7"/>
      <c r="AA2784" s="7"/>
      <c r="AB2784" s="7"/>
    </row>
    <row r="2785" spans="1:28" x14ac:dyDescent="0.2">
      <c r="A2785" s="7"/>
      <c r="B2785" s="8"/>
      <c r="C2785" s="7"/>
      <c r="D2785" s="7"/>
      <c r="E2785" s="7"/>
      <c r="F2785" s="7"/>
      <c r="G2785" s="7"/>
      <c r="H2785" s="7"/>
      <c r="I2785" s="7"/>
      <c r="J2785" s="7"/>
      <c r="K2785" s="7"/>
      <c r="L2785" s="7"/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</row>
    <row r="2786" spans="1:28" x14ac:dyDescent="0.2">
      <c r="A2786" s="7"/>
      <c r="B2786" s="8"/>
      <c r="C2786" s="7"/>
      <c r="D2786" s="7"/>
      <c r="E2786" s="7"/>
      <c r="F2786" s="7"/>
      <c r="G2786" s="7"/>
      <c r="H2786" s="7"/>
      <c r="I2786" s="7"/>
      <c r="J2786" s="7"/>
      <c r="K2786" s="7"/>
      <c r="L2786" s="7"/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</row>
    <row r="2787" spans="1:28" x14ac:dyDescent="0.2">
      <c r="A2787" s="7"/>
      <c r="B2787" s="8"/>
      <c r="C2787" s="7"/>
      <c r="D2787" s="7"/>
      <c r="E2787" s="7"/>
      <c r="F2787" s="7"/>
      <c r="G2787" s="7"/>
      <c r="H2787" s="7"/>
      <c r="I2787" s="7"/>
      <c r="J2787" s="7"/>
      <c r="K2787" s="7"/>
      <c r="L2787" s="7"/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</row>
    <row r="2788" spans="1:28" x14ac:dyDescent="0.2">
      <c r="A2788" s="7"/>
      <c r="B2788" s="8"/>
      <c r="C2788" s="7"/>
      <c r="D2788" s="7"/>
      <c r="E2788" s="7"/>
      <c r="F2788" s="7"/>
      <c r="G2788" s="7"/>
      <c r="H2788" s="7"/>
      <c r="I2788" s="7"/>
      <c r="J2788" s="7"/>
      <c r="K2788" s="7"/>
      <c r="L2788" s="7"/>
      <c r="M2788" s="7"/>
      <c r="N2788" s="7"/>
      <c r="O2788" s="7"/>
      <c r="P2788" s="7"/>
      <c r="Q2788" s="7"/>
      <c r="R2788" s="7"/>
      <c r="S2788" s="7"/>
      <c r="T2788" s="7"/>
      <c r="U2788" s="7"/>
      <c r="V2788" s="7"/>
      <c r="W2788" s="7"/>
      <c r="X2788" s="7"/>
      <c r="Y2788" s="7"/>
      <c r="Z2788" s="7"/>
      <c r="AA2788" s="7"/>
      <c r="AB2788" s="7"/>
    </row>
    <row r="2789" spans="1:28" x14ac:dyDescent="0.2">
      <c r="A2789" s="7"/>
      <c r="B2789" s="8"/>
      <c r="C2789" s="7"/>
      <c r="D2789" s="7"/>
      <c r="E2789" s="7"/>
      <c r="F2789" s="7"/>
      <c r="G2789" s="7"/>
      <c r="H2789" s="7"/>
      <c r="I2789" s="7"/>
      <c r="J2789" s="7"/>
      <c r="K2789" s="7"/>
      <c r="L2789" s="7"/>
      <c r="M2789" s="7"/>
      <c r="N2789" s="7"/>
      <c r="O2789" s="7"/>
      <c r="P2789" s="7"/>
      <c r="Q2789" s="7"/>
      <c r="R2789" s="7"/>
      <c r="S2789" s="7"/>
      <c r="T2789" s="7"/>
      <c r="U2789" s="7"/>
      <c r="V2789" s="7"/>
      <c r="W2789" s="7"/>
      <c r="X2789" s="7"/>
      <c r="Y2789" s="7"/>
      <c r="Z2789" s="7"/>
      <c r="AA2789" s="7"/>
      <c r="AB2789" s="7"/>
    </row>
    <row r="2790" spans="1:28" x14ac:dyDescent="0.2">
      <c r="A2790" s="7"/>
      <c r="B2790" s="8"/>
      <c r="C2790" s="7"/>
      <c r="D2790" s="7"/>
      <c r="E2790" s="7"/>
      <c r="F2790" s="7"/>
      <c r="G2790" s="7"/>
      <c r="H2790" s="7"/>
      <c r="I2790" s="7"/>
      <c r="J2790" s="7"/>
      <c r="K2790" s="7"/>
      <c r="L2790" s="7"/>
      <c r="M2790" s="7"/>
      <c r="N2790" s="7"/>
      <c r="O2790" s="7"/>
      <c r="P2790" s="7"/>
      <c r="Q2790" s="7"/>
      <c r="R2790" s="7"/>
      <c r="S2790" s="7"/>
      <c r="T2790" s="7"/>
      <c r="U2790" s="7"/>
      <c r="V2790" s="7"/>
      <c r="W2790" s="7"/>
      <c r="X2790" s="7"/>
      <c r="Y2790" s="7"/>
      <c r="Z2790" s="7"/>
      <c r="AA2790" s="7"/>
      <c r="AB2790" s="7"/>
    </row>
    <row r="2791" spans="1:28" x14ac:dyDescent="0.2">
      <c r="A2791" s="7"/>
      <c r="B2791" s="8"/>
      <c r="C2791" s="7"/>
      <c r="D2791" s="7"/>
      <c r="E2791" s="7"/>
      <c r="F2791" s="7"/>
      <c r="G2791" s="7"/>
      <c r="H2791" s="7"/>
      <c r="I2791" s="7"/>
      <c r="J2791" s="7"/>
      <c r="K2791" s="7"/>
      <c r="L2791" s="7"/>
      <c r="M2791" s="7"/>
      <c r="N2791" s="7"/>
      <c r="O2791" s="7"/>
      <c r="P2791" s="7"/>
      <c r="Q2791" s="7"/>
      <c r="R2791" s="7"/>
      <c r="S2791" s="7"/>
      <c r="T2791" s="7"/>
      <c r="U2791" s="7"/>
      <c r="V2791" s="7"/>
      <c r="W2791" s="7"/>
      <c r="X2791" s="7"/>
      <c r="Y2791" s="7"/>
      <c r="Z2791" s="7"/>
      <c r="AA2791" s="7"/>
      <c r="AB2791" s="7"/>
    </row>
    <row r="2792" spans="1:28" x14ac:dyDescent="0.2">
      <c r="A2792" s="7"/>
      <c r="B2792" s="8"/>
      <c r="C2792" s="7"/>
      <c r="D2792" s="7"/>
      <c r="E2792" s="7"/>
      <c r="F2792" s="7"/>
      <c r="G2792" s="7"/>
      <c r="H2792" s="7"/>
      <c r="I2792" s="7"/>
      <c r="J2792" s="7"/>
      <c r="K2792" s="7"/>
      <c r="L2792" s="7"/>
      <c r="M2792" s="7"/>
      <c r="N2792" s="7"/>
      <c r="O2792" s="7"/>
      <c r="P2792" s="7"/>
      <c r="Q2792" s="7"/>
      <c r="R2792" s="7"/>
      <c r="S2792" s="7"/>
      <c r="T2792" s="7"/>
      <c r="U2792" s="7"/>
      <c r="V2792" s="7"/>
      <c r="W2792" s="7"/>
      <c r="X2792" s="7"/>
      <c r="Y2792" s="7"/>
      <c r="Z2792" s="7"/>
      <c r="AA2792" s="7"/>
      <c r="AB2792" s="7"/>
    </row>
    <row r="2793" spans="1:28" x14ac:dyDescent="0.2">
      <c r="A2793" s="7"/>
      <c r="B2793" s="8"/>
      <c r="C2793" s="7"/>
      <c r="D2793" s="7"/>
      <c r="E2793" s="7"/>
      <c r="F2793" s="7"/>
      <c r="G2793" s="7"/>
      <c r="H2793" s="7"/>
      <c r="I2793" s="7"/>
      <c r="J2793" s="7"/>
      <c r="K2793" s="7"/>
      <c r="L2793" s="7"/>
      <c r="M2793" s="7"/>
      <c r="N2793" s="7"/>
      <c r="O2793" s="7"/>
      <c r="P2793" s="7"/>
      <c r="Q2793" s="7"/>
      <c r="R2793" s="7"/>
      <c r="S2793" s="7"/>
      <c r="T2793" s="7"/>
      <c r="U2793" s="7"/>
      <c r="V2793" s="7"/>
      <c r="W2793" s="7"/>
      <c r="X2793" s="7"/>
      <c r="Y2793" s="7"/>
      <c r="Z2793" s="7"/>
      <c r="AA2793" s="7"/>
      <c r="AB2793" s="7"/>
    </row>
    <row r="2794" spans="1:28" x14ac:dyDescent="0.2">
      <c r="A2794" s="7"/>
      <c r="B2794" s="8"/>
      <c r="C2794" s="7"/>
      <c r="D2794" s="7"/>
      <c r="E2794" s="7"/>
      <c r="F2794" s="7"/>
      <c r="G2794" s="7"/>
      <c r="H2794" s="7"/>
      <c r="I2794" s="7"/>
      <c r="J2794" s="7"/>
      <c r="K2794" s="7"/>
      <c r="L2794" s="7"/>
      <c r="M2794" s="7"/>
      <c r="N2794" s="7"/>
      <c r="O2794" s="7"/>
      <c r="P2794" s="7"/>
      <c r="Q2794" s="7"/>
      <c r="R2794" s="7"/>
      <c r="S2794" s="7"/>
      <c r="T2794" s="7"/>
      <c r="U2794" s="7"/>
      <c r="V2794" s="7"/>
      <c r="W2794" s="7"/>
      <c r="X2794" s="7"/>
      <c r="Y2794" s="7"/>
      <c r="Z2794" s="7"/>
      <c r="AA2794" s="7"/>
      <c r="AB2794" s="7"/>
    </row>
    <row r="2795" spans="1:28" x14ac:dyDescent="0.2">
      <c r="A2795" s="7"/>
      <c r="B2795" s="8"/>
      <c r="C2795" s="7"/>
      <c r="D2795" s="7"/>
      <c r="E2795" s="7"/>
      <c r="F2795" s="7"/>
      <c r="G2795" s="7"/>
      <c r="H2795" s="7"/>
      <c r="I2795" s="7"/>
      <c r="J2795" s="7"/>
      <c r="K2795" s="7"/>
      <c r="L2795" s="7"/>
      <c r="M2795" s="7"/>
      <c r="N2795" s="7"/>
      <c r="O2795" s="7"/>
      <c r="P2795" s="7"/>
      <c r="Q2795" s="7"/>
      <c r="R2795" s="7"/>
      <c r="S2795" s="7"/>
      <c r="T2795" s="7"/>
      <c r="U2795" s="7"/>
      <c r="V2795" s="7"/>
      <c r="W2795" s="7"/>
      <c r="X2795" s="7"/>
      <c r="Y2795" s="7"/>
      <c r="Z2795" s="7"/>
      <c r="AA2795" s="7"/>
      <c r="AB2795" s="7"/>
    </row>
    <row r="2796" spans="1:28" x14ac:dyDescent="0.2">
      <c r="A2796" s="7"/>
      <c r="B2796" s="8"/>
      <c r="C2796" s="7"/>
      <c r="D2796" s="7"/>
      <c r="E2796" s="7"/>
      <c r="F2796" s="7"/>
      <c r="G2796" s="7"/>
      <c r="H2796" s="7"/>
      <c r="I2796" s="7"/>
      <c r="J2796" s="7"/>
      <c r="K2796" s="7"/>
      <c r="L2796" s="7"/>
      <c r="M2796" s="7"/>
      <c r="N2796" s="7"/>
      <c r="O2796" s="7"/>
      <c r="P2796" s="7"/>
      <c r="Q2796" s="7"/>
      <c r="R2796" s="7"/>
      <c r="S2796" s="7"/>
      <c r="T2796" s="7"/>
      <c r="U2796" s="7"/>
      <c r="V2796" s="7"/>
      <c r="W2796" s="7"/>
      <c r="X2796" s="7"/>
      <c r="Y2796" s="7"/>
      <c r="Z2796" s="7"/>
      <c r="AA2796" s="7"/>
      <c r="AB2796" s="7"/>
    </row>
    <row r="2797" spans="1:28" x14ac:dyDescent="0.2">
      <c r="A2797" s="7"/>
      <c r="B2797" s="8"/>
      <c r="C2797" s="7"/>
      <c r="D2797" s="7"/>
      <c r="E2797" s="7"/>
      <c r="F2797" s="7"/>
      <c r="G2797" s="7"/>
      <c r="H2797" s="7"/>
      <c r="I2797" s="7"/>
      <c r="J2797" s="7"/>
      <c r="K2797" s="7"/>
      <c r="L2797" s="7"/>
      <c r="M2797" s="7"/>
      <c r="N2797" s="7"/>
      <c r="O2797" s="7"/>
      <c r="P2797" s="7"/>
      <c r="Q2797" s="7"/>
      <c r="R2797" s="7"/>
      <c r="S2797" s="7"/>
      <c r="T2797" s="7"/>
      <c r="U2797" s="7"/>
      <c r="V2797" s="7"/>
      <c r="W2797" s="7"/>
      <c r="X2797" s="7"/>
      <c r="Y2797" s="7"/>
      <c r="Z2797" s="7"/>
      <c r="AA2797" s="7"/>
      <c r="AB2797" s="7"/>
    </row>
    <row r="2798" spans="1:28" x14ac:dyDescent="0.2">
      <c r="A2798" s="7"/>
      <c r="B2798" s="8"/>
      <c r="C2798" s="7"/>
      <c r="D2798" s="7"/>
      <c r="E2798" s="7"/>
      <c r="F2798" s="7"/>
      <c r="G2798" s="7"/>
      <c r="H2798" s="7"/>
      <c r="I2798" s="7"/>
      <c r="J2798" s="7"/>
      <c r="K2798" s="7"/>
      <c r="L2798" s="7"/>
      <c r="M2798" s="7"/>
      <c r="N2798" s="7"/>
      <c r="O2798" s="7"/>
      <c r="P2798" s="7"/>
      <c r="Q2798" s="7"/>
      <c r="R2798" s="7"/>
      <c r="S2798" s="7"/>
      <c r="T2798" s="7"/>
      <c r="U2798" s="7"/>
      <c r="V2798" s="7"/>
      <c r="W2798" s="7"/>
      <c r="X2798" s="7"/>
      <c r="Y2798" s="7"/>
      <c r="Z2798" s="7"/>
      <c r="AA2798" s="7"/>
      <c r="AB2798" s="7"/>
    </row>
    <row r="2799" spans="1:28" x14ac:dyDescent="0.2">
      <c r="A2799" s="7"/>
      <c r="B2799" s="8"/>
      <c r="C2799" s="7"/>
      <c r="D2799" s="7"/>
      <c r="E2799" s="7"/>
      <c r="F2799" s="7"/>
      <c r="G2799" s="7"/>
      <c r="H2799" s="7"/>
      <c r="I2799" s="7"/>
      <c r="J2799" s="7"/>
      <c r="K2799" s="7"/>
      <c r="L2799" s="7"/>
      <c r="M2799" s="7"/>
      <c r="N2799" s="7"/>
      <c r="O2799" s="7"/>
      <c r="P2799" s="7"/>
      <c r="Q2799" s="7"/>
      <c r="R2799" s="7"/>
      <c r="S2799" s="7"/>
      <c r="T2799" s="7"/>
      <c r="U2799" s="7"/>
      <c r="V2799" s="7"/>
      <c r="W2799" s="7"/>
      <c r="X2799" s="7"/>
      <c r="Y2799" s="7"/>
      <c r="Z2799" s="7"/>
      <c r="AA2799" s="7"/>
      <c r="AB2799" s="7"/>
    </row>
    <row r="2800" spans="1:28" x14ac:dyDescent="0.2">
      <c r="A2800" s="7"/>
      <c r="B2800" s="8"/>
      <c r="C2800" s="7"/>
      <c r="D2800" s="7"/>
      <c r="E2800" s="7"/>
      <c r="F2800" s="7"/>
      <c r="G2800" s="7"/>
      <c r="H2800" s="7"/>
      <c r="I2800" s="7"/>
      <c r="J2800" s="7"/>
      <c r="K2800" s="7"/>
      <c r="L2800" s="7"/>
      <c r="M2800" s="7"/>
      <c r="N2800" s="7"/>
      <c r="O2800" s="7"/>
      <c r="P2800" s="7"/>
      <c r="Q2800" s="7"/>
      <c r="R2800" s="7"/>
      <c r="S2800" s="7"/>
      <c r="T2800" s="7"/>
      <c r="U2800" s="7"/>
      <c r="V2800" s="7"/>
      <c r="W2800" s="7"/>
      <c r="X2800" s="7"/>
      <c r="Y2800" s="7"/>
      <c r="Z2800" s="7"/>
      <c r="AA2800" s="7"/>
      <c r="AB2800" s="7"/>
    </row>
    <row r="2801" spans="1:28" x14ac:dyDescent="0.2">
      <c r="A2801" s="7"/>
      <c r="B2801" s="8"/>
      <c r="C2801" s="7"/>
      <c r="D2801" s="7"/>
      <c r="E2801" s="7"/>
      <c r="F2801" s="7"/>
      <c r="G2801" s="7"/>
      <c r="H2801" s="7"/>
      <c r="I2801" s="7"/>
      <c r="J2801" s="7"/>
      <c r="K2801" s="7"/>
      <c r="L2801" s="7"/>
      <c r="M2801" s="7"/>
      <c r="N2801" s="7"/>
      <c r="O2801" s="7"/>
      <c r="P2801" s="7"/>
      <c r="Q2801" s="7"/>
      <c r="R2801" s="7"/>
      <c r="S2801" s="7"/>
      <c r="T2801" s="7"/>
      <c r="U2801" s="7"/>
      <c r="V2801" s="7"/>
      <c r="W2801" s="7"/>
      <c r="X2801" s="7"/>
      <c r="Y2801" s="7"/>
      <c r="Z2801" s="7"/>
      <c r="AA2801" s="7"/>
      <c r="AB2801" s="7"/>
    </row>
    <row r="2802" spans="1:28" x14ac:dyDescent="0.2">
      <c r="A2802" s="7"/>
      <c r="B2802" s="8"/>
      <c r="C2802" s="7"/>
      <c r="D2802" s="7"/>
      <c r="E2802" s="7"/>
      <c r="F2802" s="7"/>
      <c r="G2802" s="7"/>
      <c r="H2802" s="7"/>
      <c r="I2802" s="7"/>
      <c r="J2802" s="7"/>
      <c r="K2802" s="7"/>
      <c r="L2802" s="7"/>
      <c r="M2802" s="7"/>
      <c r="N2802" s="7"/>
      <c r="O2802" s="7"/>
      <c r="P2802" s="7"/>
      <c r="Q2802" s="7"/>
      <c r="R2802" s="7"/>
      <c r="S2802" s="7"/>
      <c r="T2802" s="7"/>
      <c r="U2802" s="7"/>
      <c r="V2802" s="7"/>
      <c r="W2802" s="7"/>
      <c r="X2802" s="7"/>
      <c r="Y2802" s="7"/>
      <c r="Z2802" s="7"/>
      <c r="AA2802" s="7"/>
      <c r="AB2802" s="7"/>
    </row>
    <row r="2803" spans="1:28" x14ac:dyDescent="0.2">
      <c r="A2803" s="7"/>
      <c r="B2803" s="8"/>
      <c r="C2803" s="7"/>
      <c r="D2803" s="7"/>
      <c r="E2803" s="7"/>
      <c r="F2803" s="7"/>
      <c r="G2803" s="7"/>
      <c r="H2803" s="7"/>
      <c r="I2803" s="7"/>
      <c r="J2803" s="7"/>
      <c r="K2803" s="7"/>
      <c r="L2803" s="7"/>
      <c r="M2803" s="7"/>
      <c r="N2803" s="7"/>
      <c r="O2803" s="7"/>
      <c r="P2803" s="7"/>
      <c r="Q2803" s="7"/>
      <c r="R2803" s="7"/>
      <c r="S2803" s="7"/>
      <c r="T2803" s="7"/>
      <c r="U2803" s="7"/>
      <c r="V2803" s="7"/>
      <c r="W2803" s="7"/>
      <c r="X2803" s="7"/>
      <c r="Y2803" s="7"/>
      <c r="Z2803" s="7"/>
      <c r="AA2803" s="7"/>
      <c r="AB2803" s="7"/>
    </row>
    <row r="2804" spans="1:28" x14ac:dyDescent="0.2">
      <c r="A2804" s="7"/>
      <c r="B2804" s="8"/>
      <c r="C2804" s="7"/>
      <c r="D2804" s="7"/>
      <c r="E2804" s="7"/>
      <c r="F2804" s="7"/>
      <c r="G2804" s="7"/>
      <c r="H2804" s="7"/>
      <c r="I2804" s="7"/>
      <c r="J2804" s="7"/>
      <c r="K2804" s="7"/>
      <c r="L2804" s="7"/>
      <c r="M2804" s="7"/>
      <c r="N2804" s="7"/>
      <c r="O2804" s="7"/>
      <c r="P2804" s="7"/>
      <c r="Q2804" s="7"/>
      <c r="R2804" s="7"/>
      <c r="S2804" s="7"/>
      <c r="T2804" s="7"/>
      <c r="U2804" s="7"/>
      <c r="V2804" s="7"/>
      <c r="W2804" s="7"/>
      <c r="X2804" s="7"/>
      <c r="Y2804" s="7"/>
      <c r="Z2804" s="7"/>
      <c r="AA2804" s="7"/>
      <c r="AB2804" s="7"/>
    </row>
    <row r="2805" spans="1:28" x14ac:dyDescent="0.2">
      <c r="A2805" s="7"/>
      <c r="B2805" s="8"/>
      <c r="C2805" s="7"/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/>
      <c r="O2805" s="7"/>
      <c r="P2805" s="7"/>
      <c r="Q2805" s="7"/>
      <c r="R2805" s="7"/>
      <c r="S2805" s="7"/>
      <c r="T2805" s="7"/>
      <c r="U2805" s="7"/>
      <c r="V2805" s="7"/>
      <c r="W2805" s="7"/>
      <c r="X2805" s="7"/>
      <c r="Y2805" s="7"/>
      <c r="Z2805" s="7"/>
      <c r="AA2805" s="7"/>
      <c r="AB2805" s="7"/>
    </row>
    <row r="2806" spans="1:28" x14ac:dyDescent="0.2">
      <c r="A2806" s="7"/>
      <c r="B2806" s="8"/>
      <c r="C2806" s="7"/>
      <c r="D2806" s="7"/>
      <c r="E2806" s="7"/>
      <c r="F2806" s="7"/>
      <c r="G2806" s="7"/>
      <c r="H2806" s="7"/>
      <c r="I2806" s="7"/>
      <c r="J2806" s="7"/>
      <c r="K2806" s="7"/>
      <c r="L2806" s="7"/>
      <c r="M2806" s="7"/>
      <c r="N2806" s="7"/>
      <c r="O2806" s="7"/>
      <c r="P2806" s="7"/>
      <c r="Q2806" s="7"/>
      <c r="R2806" s="7"/>
      <c r="S2806" s="7"/>
      <c r="T2806" s="7"/>
      <c r="U2806" s="7"/>
      <c r="V2806" s="7"/>
      <c r="W2806" s="7"/>
      <c r="X2806" s="7"/>
      <c r="Y2806" s="7"/>
      <c r="Z2806" s="7"/>
      <c r="AA2806" s="7"/>
      <c r="AB2806" s="7"/>
    </row>
    <row r="2807" spans="1:28" x14ac:dyDescent="0.2">
      <c r="A2807" s="7"/>
      <c r="B2807" s="8"/>
      <c r="C2807" s="7"/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/>
      <c r="O2807" s="7"/>
      <c r="P2807" s="7"/>
      <c r="Q2807" s="7"/>
      <c r="R2807" s="7"/>
      <c r="S2807" s="7"/>
      <c r="T2807" s="7"/>
      <c r="U2807" s="7"/>
      <c r="V2807" s="7"/>
      <c r="W2807" s="7"/>
      <c r="X2807" s="7"/>
      <c r="Y2807" s="7"/>
      <c r="Z2807" s="7"/>
      <c r="AA2807" s="7"/>
      <c r="AB2807" s="7"/>
    </row>
    <row r="2808" spans="1:28" x14ac:dyDescent="0.2">
      <c r="A2808" s="7"/>
      <c r="B2808" s="8"/>
      <c r="C2808" s="7"/>
      <c r="D2808" s="7"/>
      <c r="E2808" s="7"/>
      <c r="F2808" s="7"/>
      <c r="G2808" s="7"/>
      <c r="H2808" s="7"/>
      <c r="I2808" s="7"/>
      <c r="J2808" s="7"/>
      <c r="K2808" s="7"/>
      <c r="L2808" s="7"/>
      <c r="M2808" s="7"/>
      <c r="N2808" s="7"/>
      <c r="O2808" s="7"/>
      <c r="P2808" s="7"/>
      <c r="Q2808" s="7"/>
      <c r="R2808" s="7"/>
      <c r="S2808" s="7"/>
      <c r="T2808" s="7"/>
      <c r="U2808" s="7"/>
      <c r="V2808" s="7"/>
      <c r="W2808" s="7"/>
      <c r="X2808" s="7"/>
      <c r="Y2808" s="7"/>
      <c r="Z2808" s="7"/>
      <c r="AA2808" s="7"/>
      <c r="AB2808" s="7"/>
    </row>
    <row r="2809" spans="1:28" x14ac:dyDescent="0.2">
      <c r="A2809" s="7"/>
      <c r="B2809" s="8"/>
      <c r="C2809" s="7"/>
      <c r="D2809" s="7"/>
      <c r="E2809" s="7"/>
      <c r="F2809" s="7"/>
      <c r="G2809" s="7"/>
      <c r="H2809" s="7"/>
      <c r="I2809" s="7"/>
      <c r="J2809" s="7"/>
      <c r="K2809" s="7"/>
      <c r="L2809" s="7"/>
      <c r="M2809" s="7"/>
      <c r="N2809" s="7"/>
      <c r="O2809" s="7"/>
      <c r="P2809" s="7"/>
      <c r="Q2809" s="7"/>
      <c r="R2809" s="7"/>
      <c r="S2809" s="7"/>
      <c r="T2809" s="7"/>
      <c r="U2809" s="7"/>
      <c r="V2809" s="7"/>
      <c r="W2809" s="7"/>
      <c r="X2809" s="7"/>
      <c r="Y2809" s="7"/>
      <c r="Z2809" s="7"/>
      <c r="AA2809" s="7"/>
      <c r="AB2809" s="7"/>
    </row>
    <row r="2810" spans="1:28" x14ac:dyDescent="0.2">
      <c r="A2810" s="7"/>
      <c r="B2810" s="8"/>
      <c r="C2810" s="7"/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/>
      <c r="O2810" s="7"/>
      <c r="P2810" s="7"/>
      <c r="Q2810" s="7"/>
      <c r="R2810" s="7"/>
      <c r="S2810" s="7"/>
      <c r="T2810" s="7"/>
      <c r="U2810" s="7"/>
      <c r="V2810" s="7"/>
      <c r="W2810" s="7"/>
      <c r="X2810" s="7"/>
      <c r="Y2810" s="7"/>
      <c r="Z2810" s="7"/>
      <c r="AA2810" s="7"/>
      <c r="AB2810" s="7"/>
    </row>
    <row r="2811" spans="1:28" x14ac:dyDescent="0.2">
      <c r="A2811" s="7"/>
      <c r="B2811" s="8"/>
      <c r="C2811" s="7"/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/>
      <c r="O2811" s="7"/>
      <c r="P2811" s="7"/>
      <c r="Q2811" s="7"/>
      <c r="R2811" s="7"/>
      <c r="S2811" s="7"/>
      <c r="T2811" s="7"/>
      <c r="U2811" s="7"/>
      <c r="V2811" s="7"/>
      <c r="W2811" s="7"/>
      <c r="X2811" s="7"/>
      <c r="Y2811" s="7"/>
      <c r="Z2811" s="7"/>
      <c r="AA2811" s="7"/>
      <c r="AB2811" s="7"/>
    </row>
    <row r="2812" spans="1:28" x14ac:dyDescent="0.2">
      <c r="A2812" s="7"/>
      <c r="B2812" s="8"/>
      <c r="C2812" s="7"/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/>
      <c r="O2812" s="7"/>
      <c r="P2812" s="7"/>
      <c r="Q2812" s="7"/>
      <c r="R2812" s="7"/>
      <c r="S2812" s="7"/>
      <c r="T2812" s="7"/>
      <c r="U2812" s="7"/>
      <c r="V2812" s="7"/>
      <c r="W2812" s="7"/>
      <c r="X2812" s="7"/>
      <c r="Y2812" s="7"/>
      <c r="Z2812" s="7"/>
      <c r="AA2812" s="7"/>
      <c r="AB2812" s="7"/>
    </row>
    <row r="2813" spans="1:28" x14ac:dyDescent="0.2">
      <c r="A2813" s="7"/>
      <c r="B2813" s="8"/>
      <c r="C2813" s="7"/>
      <c r="D2813" s="7"/>
      <c r="E2813" s="7"/>
      <c r="F2813" s="7"/>
      <c r="G2813" s="7"/>
      <c r="H2813" s="7"/>
      <c r="I2813" s="7"/>
      <c r="J2813" s="7"/>
      <c r="K2813" s="7"/>
      <c r="L2813" s="7"/>
      <c r="M2813" s="7"/>
      <c r="N2813" s="7"/>
      <c r="O2813" s="7"/>
      <c r="P2813" s="7"/>
      <c r="Q2813" s="7"/>
      <c r="R2813" s="7"/>
      <c r="S2813" s="7"/>
      <c r="T2813" s="7"/>
      <c r="U2813" s="7"/>
      <c r="V2813" s="7"/>
      <c r="W2813" s="7"/>
      <c r="X2813" s="7"/>
      <c r="Y2813" s="7"/>
      <c r="Z2813" s="7"/>
      <c r="AA2813" s="7"/>
      <c r="AB2813" s="7"/>
    </row>
    <row r="2814" spans="1:28" x14ac:dyDescent="0.2">
      <c r="A2814" s="7"/>
      <c r="B2814" s="8"/>
      <c r="C2814" s="7"/>
      <c r="D2814" s="7"/>
      <c r="E2814" s="7"/>
      <c r="F2814" s="7"/>
      <c r="G2814" s="7"/>
      <c r="H2814" s="7"/>
      <c r="I2814" s="7"/>
      <c r="J2814" s="7"/>
      <c r="K2814" s="7"/>
      <c r="L2814" s="7"/>
      <c r="M2814" s="7"/>
      <c r="N2814" s="7"/>
      <c r="O2814" s="7"/>
      <c r="P2814" s="7"/>
      <c r="Q2814" s="7"/>
      <c r="R2814" s="7"/>
      <c r="S2814" s="7"/>
      <c r="T2814" s="7"/>
      <c r="U2814" s="7"/>
      <c r="V2814" s="7"/>
      <c r="W2814" s="7"/>
      <c r="X2814" s="7"/>
      <c r="Y2814" s="7"/>
      <c r="Z2814" s="7"/>
      <c r="AA2814" s="7"/>
      <c r="AB2814" s="7"/>
    </row>
    <row r="2815" spans="1:28" x14ac:dyDescent="0.2">
      <c r="A2815" s="7"/>
      <c r="B2815" s="8"/>
      <c r="C2815" s="7"/>
      <c r="D2815" s="7"/>
      <c r="E2815" s="7"/>
      <c r="F2815" s="7"/>
      <c r="G2815" s="7"/>
      <c r="H2815" s="7"/>
      <c r="I2815" s="7"/>
      <c r="J2815" s="7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</row>
    <row r="2816" spans="1:28" x14ac:dyDescent="0.2">
      <c r="A2816" s="7"/>
      <c r="B2816" s="8"/>
      <c r="C2816" s="7"/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</row>
    <row r="2817" spans="1:28" x14ac:dyDescent="0.2">
      <c r="A2817" s="7"/>
      <c r="B2817" s="8"/>
      <c r="C2817" s="7"/>
      <c r="D2817" s="7"/>
      <c r="E2817" s="7"/>
      <c r="F2817" s="7"/>
      <c r="G2817" s="7"/>
      <c r="H2817" s="7"/>
      <c r="I2817" s="7"/>
      <c r="J2817" s="7"/>
      <c r="K2817" s="7"/>
      <c r="L2817" s="7"/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</row>
    <row r="2818" spans="1:28" x14ac:dyDescent="0.2">
      <c r="A2818" s="7"/>
      <c r="B2818" s="8"/>
      <c r="C2818" s="7"/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  <c r="O2818" s="7"/>
      <c r="P2818" s="7"/>
      <c r="Q2818" s="7"/>
      <c r="R2818" s="7"/>
      <c r="S2818" s="7"/>
      <c r="T2818" s="7"/>
      <c r="U2818" s="7"/>
      <c r="V2818" s="7"/>
      <c r="W2818" s="7"/>
      <c r="X2818" s="7"/>
      <c r="Y2818" s="7"/>
      <c r="Z2818" s="7"/>
      <c r="AA2818" s="7"/>
      <c r="AB2818" s="7"/>
    </row>
    <row r="2819" spans="1:28" x14ac:dyDescent="0.2">
      <c r="A2819" s="7"/>
      <c r="B2819" s="8"/>
      <c r="C2819" s="7"/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  <c r="O2819" s="7"/>
      <c r="P2819" s="7"/>
      <c r="Q2819" s="7"/>
      <c r="R2819" s="7"/>
      <c r="S2819" s="7"/>
      <c r="T2819" s="7"/>
      <c r="U2819" s="7"/>
      <c r="V2819" s="7"/>
      <c r="W2819" s="7"/>
      <c r="X2819" s="7"/>
      <c r="Y2819" s="7"/>
      <c r="Z2819" s="7"/>
      <c r="AA2819" s="7"/>
      <c r="AB2819" s="7"/>
    </row>
    <row r="2820" spans="1:28" x14ac:dyDescent="0.2">
      <c r="A2820" s="7"/>
      <c r="B2820" s="8"/>
      <c r="C2820" s="7"/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  <c r="O2820" s="7"/>
      <c r="P2820" s="7"/>
      <c r="Q2820" s="7"/>
      <c r="R2820" s="7"/>
      <c r="S2820" s="7"/>
      <c r="T2820" s="7"/>
      <c r="U2820" s="7"/>
      <c r="V2820" s="7"/>
      <c r="W2820" s="7"/>
      <c r="X2820" s="7"/>
      <c r="Y2820" s="7"/>
      <c r="Z2820" s="7"/>
      <c r="AA2820" s="7"/>
      <c r="AB2820" s="7"/>
    </row>
    <row r="2821" spans="1:28" x14ac:dyDescent="0.2">
      <c r="A2821" s="7"/>
      <c r="B2821" s="8"/>
      <c r="C2821" s="7"/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  <c r="O2821" s="7"/>
      <c r="P2821" s="7"/>
      <c r="Q2821" s="7"/>
      <c r="R2821" s="7"/>
      <c r="S2821" s="7"/>
      <c r="T2821" s="7"/>
      <c r="U2821" s="7"/>
      <c r="V2821" s="7"/>
      <c r="W2821" s="7"/>
      <c r="X2821" s="7"/>
      <c r="Y2821" s="7"/>
      <c r="Z2821" s="7"/>
      <c r="AA2821" s="7"/>
      <c r="AB2821" s="7"/>
    </row>
    <row r="2822" spans="1:28" x14ac:dyDescent="0.2">
      <c r="A2822" s="7"/>
      <c r="B2822" s="8"/>
      <c r="C2822" s="7"/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  <c r="O2822" s="7"/>
      <c r="P2822" s="7"/>
      <c r="Q2822" s="7"/>
      <c r="R2822" s="7"/>
      <c r="S2822" s="7"/>
      <c r="T2822" s="7"/>
      <c r="U2822" s="7"/>
      <c r="V2822" s="7"/>
      <c r="W2822" s="7"/>
      <c r="X2822" s="7"/>
      <c r="Y2822" s="7"/>
      <c r="Z2822" s="7"/>
      <c r="AA2822" s="7"/>
      <c r="AB2822" s="7"/>
    </row>
    <row r="2823" spans="1:28" x14ac:dyDescent="0.2">
      <c r="A2823" s="7"/>
      <c r="B2823" s="8"/>
      <c r="C2823" s="7"/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  <c r="O2823" s="7"/>
      <c r="P2823" s="7"/>
      <c r="Q2823" s="7"/>
      <c r="R2823" s="7"/>
      <c r="S2823" s="7"/>
      <c r="T2823" s="7"/>
      <c r="U2823" s="7"/>
      <c r="V2823" s="7"/>
      <c r="W2823" s="7"/>
      <c r="X2823" s="7"/>
      <c r="Y2823" s="7"/>
      <c r="Z2823" s="7"/>
      <c r="AA2823" s="7"/>
      <c r="AB2823" s="7"/>
    </row>
    <row r="2824" spans="1:28" x14ac:dyDescent="0.2">
      <c r="A2824" s="7"/>
      <c r="B2824" s="8"/>
      <c r="C2824" s="7"/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  <c r="O2824" s="7"/>
      <c r="P2824" s="7"/>
      <c r="Q2824" s="7"/>
      <c r="R2824" s="7"/>
      <c r="S2824" s="7"/>
      <c r="T2824" s="7"/>
      <c r="U2824" s="7"/>
      <c r="V2824" s="7"/>
      <c r="W2824" s="7"/>
      <c r="X2824" s="7"/>
      <c r="Y2824" s="7"/>
      <c r="Z2824" s="7"/>
      <c r="AA2824" s="7"/>
      <c r="AB2824" s="7"/>
    </row>
    <row r="2825" spans="1:28" x14ac:dyDescent="0.2">
      <c r="A2825" s="7"/>
      <c r="B2825" s="8"/>
      <c r="C2825" s="7"/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</row>
    <row r="2826" spans="1:28" x14ac:dyDescent="0.2">
      <c r="A2826" s="7"/>
      <c r="B2826" s="8"/>
      <c r="C2826" s="7"/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</row>
    <row r="2827" spans="1:28" x14ac:dyDescent="0.2">
      <c r="A2827" s="7"/>
      <c r="B2827" s="8"/>
      <c r="C2827" s="7"/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</row>
    <row r="2828" spans="1:28" x14ac:dyDescent="0.2">
      <c r="A2828" s="7"/>
      <c r="B2828" s="8"/>
      <c r="C2828" s="7"/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  <c r="O2828" s="7"/>
      <c r="P2828" s="7"/>
      <c r="Q2828" s="7"/>
      <c r="R2828" s="7"/>
      <c r="S2828" s="7"/>
      <c r="T2828" s="7"/>
      <c r="U2828" s="7"/>
      <c r="V2828" s="7"/>
      <c r="W2828" s="7"/>
      <c r="X2828" s="7"/>
      <c r="Y2828" s="7"/>
      <c r="Z2828" s="7"/>
      <c r="AA2828" s="7"/>
      <c r="AB2828" s="7"/>
    </row>
    <row r="2829" spans="1:28" x14ac:dyDescent="0.2">
      <c r="A2829" s="7"/>
      <c r="B2829" s="8"/>
      <c r="C2829" s="7"/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  <c r="O2829" s="7"/>
      <c r="P2829" s="7"/>
      <c r="Q2829" s="7"/>
      <c r="R2829" s="7"/>
      <c r="S2829" s="7"/>
      <c r="T2829" s="7"/>
      <c r="U2829" s="7"/>
      <c r="V2829" s="7"/>
      <c r="W2829" s="7"/>
      <c r="X2829" s="7"/>
      <c r="Y2829" s="7"/>
      <c r="Z2829" s="7"/>
      <c r="AA2829" s="7"/>
      <c r="AB2829" s="7"/>
    </row>
    <row r="2830" spans="1:28" x14ac:dyDescent="0.2">
      <c r="A2830" s="7"/>
      <c r="B2830" s="8"/>
      <c r="C2830" s="7"/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/>
      <c r="O2830" s="7"/>
      <c r="P2830" s="7"/>
      <c r="Q2830" s="7"/>
      <c r="R2830" s="7"/>
      <c r="S2830" s="7"/>
      <c r="T2830" s="7"/>
      <c r="U2830" s="7"/>
      <c r="V2830" s="7"/>
      <c r="W2830" s="7"/>
      <c r="X2830" s="7"/>
      <c r="Y2830" s="7"/>
      <c r="Z2830" s="7"/>
      <c r="AA2830" s="7"/>
      <c r="AB2830" s="7"/>
    </row>
    <row r="2831" spans="1:28" x14ac:dyDescent="0.2">
      <c r="A2831" s="7"/>
      <c r="B2831" s="8"/>
      <c r="C2831" s="7"/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  <c r="O2831" s="7"/>
      <c r="P2831" s="7"/>
      <c r="Q2831" s="7"/>
      <c r="R2831" s="7"/>
      <c r="S2831" s="7"/>
      <c r="T2831" s="7"/>
      <c r="U2831" s="7"/>
      <c r="V2831" s="7"/>
      <c r="W2831" s="7"/>
      <c r="X2831" s="7"/>
      <c r="Y2831" s="7"/>
      <c r="Z2831" s="7"/>
      <c r="AA2831" s="7"/>
      <c r="AB2831" s="7"/>
    </row>
    <row r="2832" spans="1:28" x14ac:dyDescent="0.2">
      <c r="A2832" s="7"/>
      <c r="B2832" s="8"/>
      <c r="C2832" s="7"/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  <c r="O2832" s="7"/>
      <c r="P2832" s="7"/>
      <c r="Q2832" s="7"/>
      <c r="R2832" s="7"/>
      <c r="S2832" s="7"/>
      <c r="T2832" s="7"/>
      <c r="U2832" s="7"/>
      <c r="V2832" s="7"/>
      <c r="W2832" s="7"/>
      <c r="X2832" s="7"/>
      <c r="Y2832" s="7"/>
      <c r="Z2832" s="7"/>
      <c r="AA2832" s="7"/>
      <c r="AB2832" s="7"/>
    </row>
    <row r="2833" spans="1:28" x14ac:dyDescent="0.2">
      <c r="A2833" s="7"/>
      <c r="B2833" s="8"/>
      <c r="C2833" s="7"/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  <c r="O2833" s="7"/>
      <c r="P2833" s="7"/>
      <c r="Q2833" s="7"/>
      <c r="R2833" s="7"/>
      <c r="S2833" s="7"/>
      <c r="T2833" s="7"/>
      <c r="U2833" s="7"/>
      <c r="V2833" s="7"/>
      <c r="W2833" s="7"/>
      <c r="X2833" s="7"/>
      <c r="Y2833" s="7"/>
      <c r="Z2833" s="7"/>
      <c r="AA2833" s="7"/>
      <c r="AB2833" s="7"/>
    </row>
    <row r="2834" spans="1:28" x14ac:dyDescent="0.2">
      <c r="A2834" s="7"/>
      <c r="B2834" s="8"/>
      <c r="C2834" s="7"/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  <c r="O2834" s="7"/>
      <c r="P2834" s="7"/>
      <c r="Q2834" s="7"/>
      <c r="R2834" s="7"/>
      <c r="S2834" s="7"/>
      <c r="T2834" s="7"/>
      <c r="U2834" s="7"/>
      <c r="V2834" s="7"/>
      <c r="W2834" s="7"/>
      <c r="X2834" s="7"/>
      <c r="Y2834" s="7"/>
      <c r="Z2834" s="7"/>
      <c r="AA2834" s="7"/>
      <c r="AB2834" s="7"/>
    </row>
    <row r="2835" spans="1:28" x14ac:dyDescent="0.2">
      <c r="A2835" s="7"/>
      <c r="B2835" s="8"/>
      <c r="C2835" s="7"/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  <c r="O2835" s="7"/>
      <c r="P2835" s="7"/>
      <c r="Q2835" s="7"/>
      <c r="R2835" s="7"/>
      <c r="S2835" s="7"/>
      <c r="T2835" s="7"/>
      <c r="U2835" s="7"/>
      <c r="V2835" s="7"/>
      <c r="W2835" s="7"/>
      <c r="X2835" s="7"/>
      <c r="Y2835" s="7"/>
      <c r="Z2835" s="7"/>
      <c r="AA2835" s="7"/>
      <c r="AB2835" s="7"/>
    </row>
    <row r="2836" spans="1:28" x14ac:dyDescent="0.2">
      <c r="A2836" s="7"/>
      <c r="B2836" s="8"/>
      <c r="C2836" s="7"/>
      <c r="D2836" s="7"/>
      <c r="E2836" s="7"/>
      <c r="F2836" s="7"/>
      <c r="G2836" s="7"/>
      <c r="H2836" s="7"/>
      <c r="I2836" s="7"/>
      <c r="J2836" s="7"/>
      <c r="K2836" s="7"/>
      <c r="L2836" s="7"/>
      <c r="M2836" s="7"/>
      <c r="N2836" s="7"/>
      <c r="O2836" s="7"/>
      <c r="P2836" s="7"/>
      <c r="Q2836" s="7"/>
      <c r="R2836" s="7"/>
      <c r="S2836" s="7"/>
      <c r="T2836" s="7"/>
      <c r="U2836" s="7"/>
      <c r="V2836" s="7"/>
      <c r="W2836" s="7"/>
      <c r="X2836" s="7"/>
      <c r="Y2836" s="7"/>
      <c r="Z2836" s="7"/>
      <c r="AA2836" s="7"/>
      <c r="AB2836" s="7"/>
    </row>
    <row r="2837" spans="1:28" x14ac:dyDescent="0.2">
      <c r="A2837" s="7"/>
      <c r="B2837" s="8"/>
      <c r="C2837" s="7"/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  <c r="O2837" s="7"/>
      <c r="P2837" s="7"/>
      <c r="Q2837" s="7"/>
      <c r="R2837" s="7"/>
      <c r="S2837" s="7"/>
      <c r="T2837" s="7"/>
      <c r="U2837" s="7"/>
      <c r="V2837" s="7"/>
      <c r="W2837" s="7"/>
      <c r="X2837" s="7"/>
      <c r="Y2837" s="7"/>
      <c r="Z2837" s="7"/>
      <c r="AA2837" s="7"/>
      <c r="AB2837" s="7"/>
    </row>
    <row r="2838" spans="1:28" x14ac:dyDescent="0.2">
      <c r="A2838" s="7"/>
      <c r="B2838" s="8"/>
      <c r="C2838" s="7"/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  <c r="O2838" s="7"/>
      <c r="P2838" s="7"/>
      <c r="Q2838" s="7"/>
      <c r="R2838" s="7"/>
      <c r="S2838" s="7"/>
      <c r="T2838" s="7"/>
      <c r="U2838" s="7"/>
      <c r="V2838" s="7"/>
      <c r="W2838" s="7"/>
      <c r="X2838" s="7"/>
      <c r="Y2838" s="7"/>
      <c r="Z2838" s="7"/>
      <c r="AA2838" s="7"/>
      <c r="AB2838" s="7"/>
    </row>
    <row r="2839" spans="1:28" x14ac:dyDescent="0.2">
      <c r="A2839" s="7"/>
      <c r="B2839" s="8"/>
      <c r="C2839" s="7"/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  <c r="O2839" s="7"/>
      <c r="P2839" s="7"/>
      <c r="Q2839" s="7"/>
      <c r="R2839" s="7"/>
      <c r="S2839" s="7"/>
      <c r="T2839" s="7"/>
      <c r="U2839" s="7"/>
      <c r="V2839" s="7"/>
      <c r="W2839" s="7"/>
      <c r="X2839" s="7"/>
      <c r="Y2839" s="7"/>
      <c r="Z2839" s="7"/>
      <c r="AA2839" s="7"/>
      <c r="AB2839" s="7"/>
    </row>
    <row r="2840" spans="1:28" x14ac:dyDescent="0.2">
      <c r="A2840" s="7"/>
      <c r="B2840" s="8"/>
      <c r="C2840" s="7"/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  <c r="O2840" s="7"/>
      <c r="P2840" s="7"/>
      <c r="Q2840" s="7"/>
      <c r="R2840" s="7"/>
      <c r="S2840" s="7"/>
      <c r="T2840" s="7"/>
      <c r="U2840" s="7"/>
      <c r="V2840" s="7"/>
      <c r="W2840" s="7"/>
      <c r="X2840" s="7"/>
      <c r="Y2840" s="7"/>
      <c r="Z2840" s="7"/>
      <c r="AA2840" s="7"/>
      <c r="AB2840" s="7"/>
    </row>
    <row r="2841" spans="1:28" x14ac:dyDescent="0.2">
      <c r="A2841" s="7"/>
      <c r="B2841" s="8"/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  <c r="O2841" s="7"/>
      <c r="P2841" s="7"/>
      <c r="Q2841" s="7"/>
      <c r="R2841" s="7"/>
      <c r="S2841" s="7"/>
      <c r="T2841" s="7"/>
      <c r="U2841" s="7"/>
      <c r="V2841" s="7"/>
      <c r="W2841" s="7"/>
      <c r="X2841" s="7"/>
      <c r="Y2841" s="7"/>
      <c r="Z2841" s="7"/>
      <c r="AA2841" s="7"/>
      <c r="AB2841" s="7"/>
    </row>
    <row r="2842" spans="1:28" x14ac:dyDescent="0.2">
      <c r="A2842" s="7"/>
      <c r="B2842" s="8"/>
      <c r="C2842" s="7"/>
      <c r="D2842" s="7"/>
      <c r="E2842" s="7"/>
      <c r="F2842" s="7"/>
      <c r="G2842" s="7"/>
      <c r="H2842" s="7"/>
      <c r="I2842" s="7"/>
      <c r="J2842" s="7"/>
      <c r="K2842" s="7"/>
      <c r="L2842" s="7"/>
      <c r="M2842" s="7"/>
      <c r="N2842" s="7"/>
      <c r="O2842" s="7"/>
      <c r="P2842" s="7"/>
      <c r="Q2842" s="7"/>
      <c r="R2842" s="7"/>
      <c r="S2842" s="7"/>
      <c r="T2842" s="7"/>
      <c r="U2842" s="7"/>
      <c r="V2842" s="7"/>
      <c r="W2842" s="7"/>
      <c r="X2842" s="7"/>
      <c r="Y2842" s="7"/>
      <c r="Z2842" s="7"/>
      <c r="AA2842" s="7"/>
      <c r="AB2842" s="7"/>
    </row>
    <row r="2843" spans="1:28" x14ac:dyDescent="0.2">
      <c r="A2843" s="7"/>
      <c r="B2843" s="8"/>
      <c r="C2843" s="7"/>
      <c r="D2843" s="7"/>
      <c r="E2843" s="7"/>
      <c r="F2843" s="7"/>
      <c r="G2843" s="7"/>
      <c r="H2843" s="7"/>
      <c r="I2843" s="7"/>
      <c r="J2843" s="7"/>
      <c r="K2843" s="7"/>
      <c r="L2843" s="7"/>
      <c r="M2843" s="7"/>
      <c r="N2843" s="7"/>
      <c r="O2843" s="7"/>
      <c r="P2843" s="7"/>
      <c r="Q2843" s="7"/>
      <c r="R2843" s="7"/>
      <c r="S2843" s="7"/>
      <c r="T2843" s="7"/>
      <c r="U2843" s="7"/>
      <c r="V2843" s="7"/>
      <c r="W2843" s="7"/>
      <c r="X2843" s="7"/>
      <c r="Y2843" s="7"/>
      <c r="Z2843" s="7"/>
      <c r="AA2843" s="7"/>
      <c r="AB2843" s="7"/>
    </row>
    <row r="2844" spans="1:28" x14ac:dyDescent="0.2">
      <c r="A2844" s="7"/>
      <c r="B2844" s="8"/>
      <c r="C2844" s="7"/>
      <c r="D2844" s="7"/>
      <c r="E2844" s="7"/>
      <c r="F2844" s="7"/>
      <c r="G2844" s="7"/>
      <c r="H2844" s="7"/>
      <c r="I2844" s="7"/>
      <c r="J2844" s="7"/>
      <c r="K2844" s="7"/>
      <c r="L2844" s="7"/>
      <c r="M2844" s="7"/>
      <c r="N2844" s="7"/>
      <c r="O2844" s="7"/>
      <c r="P2844" s="7"/>
      <c r="Q2844" s="7"/>
      <c r="R2844" s="7"/>
      <c r="S2844" s="7"/>
      <c r="T2844" s="7"/>
      <c r="U2844" s="7"/>
      <c r="V2844" s="7"/>
      <c r="W2844" s="7"/>
      <c r="X2844" s="7"/>
      <c r="Y2844" s="7"/>
      <c r="Z2844" s="7"/>
      <c r="AA2844" s="7"/>
      <c r="AB2844" s="7"/>
    </row>
    <row r="2845" spans="1:28" x14ac:dyDescent="0.2">
      <c r="A2845" s="7"/>
      <c r="B2845" s="8"/>
      <c r="C2845" s="7"/>
      <c r="D2845" s="7"/>
      <c r="E2845" s="7"/>
      <c r="F2845" s="7"/>
      <c r="G2845" s="7"/>
      <c r="H2845" s="7"/>
      <c r="I2845" s="7"/>
      <c r="J2845" s="7"/>
      <c r="K2845" s="7"/>
      <c r="L2845" s="7"/>
      <c r="M2845" s="7"/>
      <c r="N2845" s="7"/>
      <c r="O2845" s="7"/>
      <c r="P2845" s="7"/>
      <c r="Q2845" s="7"/>
      <c r="R2845" s="7"/>
      <c r="S2845" s="7"/>
      <c r="T2845" s="7"/>
      <c r="U2845" s="7"/>
      <c r="V2845" s="7"/>
      <c r="W2845" s="7"/>
      <c r="X2845" s="7"/>
      <c r="Y2845" s="7"/>
      <c r="Z2845" s="7"/>
      <c r="AA2845" s="7"/>
      <c r="AB2845" s="7"/>
    </row>
    <row r="2846" spans="1:28" x14ac:dyDescent="0.2">
      <c r="A2846" s="7"/>
      <c r="B2846" s="8"/>
      <c r="C2846" s="7"/>
      <c r="D2846" s="7"/>
      <c r="E2846" s="7"/>
      <c r="F2846" s="7"/>
      <c r="G2846" s="7"/>
      <c r="H2846" s="7"/>
      <c r="I2846" s="7"/>
      <c r="J2846" s="7"/>
      <c r="K2846" s="7"/>
      <c r="L2846" s="7"/>
      <c r="M2846" s="7"/>
      <c r="N2846" s="7"/>
      <c r="O2846" s="7"/>
      <c r="P2846" s="7"/>
      <c r="Q2846" s="7"/>
      <c r="R2846" s="7"/>
      <c r="S2846" s="7"/>
      <c r="T2846" s="7"/>
      <c r="U2846" s="7"/>
      <c r="V2846" s="7"/>
      <c r="W2846" s="7"/>
      <c r="X2846" s="7"/>
      <c r="Y2846" s="7"/>
      <c r="Z2846" s="7"/>
      <c r="AA2846" s="7"/>
      <c r="AB2846" s="7"/>
    </row>
    <row r="2847" spans="1:28" x14ac:dyDescent="0.2">
      <c r="A2847" s="7"/>
      <c r="B2847" s="8"/>
      <c r="C2847" s="7"/>
      <c r="D2847" s="7"/>
      <c r="E2847" s="7"/>
      <c r="F2847" s="7"/>
      <c r="G2847" s="7"/>
      <c r="H2847" s="7"/>
      <c r="I2847" s="7"/>
      <c r="J2847" s="7"/>
      <c r="K2847" s="7"/>
      <c r="L2847" s="7"/>
      <c r="M2847" s="7"/>
      <c r="N2847" s="7"/>
      <c r="O2847" s="7"/>
      <c r="P2847" s="7"/>
      <c r="Q2847" s="7"/>
      <c r="R2847" s="7"/>
      <c r="S2847" s="7"/>
      <c r="T2847" s="7"/>
      <c r="U2847" s="7"/>
      <c r="V2847" s="7"/>
      <c r="W2847" s="7"/>
      <c r="X2847" s="7"/>
      <c r="Y2847" s="7"/>
      <c r="Z2847" s="7"/>
      <c r="AA2847" s="7"/>
      <c r="AB2847" s="7"/>
    </row>
    <row r="2848" spans="1:28" x14ac:dyDescent="0.2">
      <c r="A2848" s="7"/>
      <c r="B2848" s="8"/>
      <c r="C2848" s="7"/>
      <c r="D2848" s="7"/>
      <c r="E2848" s="7"/>
      <c r="F2848" s="7"/>
      <c r="G2848" s="7"/>
      <c r="H2848" s="7"/>
      <c r="I2848" s="7"/>
      <c r="J2848" s="7"/>
      <c r="K2848" s="7"/>
      <c r="L2848" s="7"/>
      <c r="M2848" s="7"/>
      <c r="N2848" s="7"/>
      <c r="O2848" s="7"/>
      <c r="P2848" s="7"/>
      <c r="Q2848" s="7"/>
      <c r="R2848" s="7"/>
      <c r="S2848" s="7"/>
      <c r="T2848" s="7"/>
      <c r="U2848" s="7"/>
      <c r="V2848" s="7"/>
      <c r="W2848" s="7"/>
      <c r="X2848" s="7"/>
      <c r="Y2848" s="7"/>
      <c r="Z2848" s="7"/>
      <c r="AA2848" s="7"/>
      <c r="AB2848" s="7"/>
    </row>
    <row r="2849" spans="1:28" x14ac:dyDescent="0.2">
      <c r="A2849" s="7"/>
      <c r="B2849" s="8"/>
      <c r="C2849" s="7"/>
      <c r="D2849" s="7"/>
      <c r="E2849" s="7"/>
      <c r="F2849" s="7"/>
      <c r="G2849" s="7"/>
      <c r="H2849" s="7"/>
      <c r="I2849" s="7"/>
      <c r="J2849" s="7"/>
      <c r="K2849" s="7"/>
      <c r="L2849" s="7"/>
      <c r="M2849" s="7"/>
      <c r="N2849" s="7"/>
      <c r="O2849" s="7"/>
      <c r="P2849" s="7"/>
      <c r="Q2849" s="7"/>
      <c r="R2849" s="7"/>
      <c r="S2849" s="7"/>
      <c r="T2849" s="7"/>
      <c r="U2849" s="7"/>
      <c r="V2849" s="7"/>
      <c r="W2849" s="7"/>
      <c r="X2849" s="7"/>
      <c r="Y2849" s="7"/>
      <c r="Z2849" s="7"/>
      <c r="AA2849" s="7"/>
      <c r="AB2849" s="7"/>
    </row>
    <row r="2850" spans="1:28" x14ac:dyDescent="0.2">
      <c r="A2850" s="7"/>
      <c r="B2850" s="8"/>
      <c r="C2850" s="7"/>
      <c r="D2850" s="7"/>
      <c r="E2850" s="7"/>
      <c r="F2850" s="7"/>
      <c r="G2850" s="7"/>
      <c r="H2850" s="7"/>
      <c r="I2850" s="7"/>
      <c r="J2850" s="7"/>
      <c r="K2850" s="7"/>
      <c r="L2850" s="7"/>
      <c r="M2850" s="7"/>
      <c r="N2850" s="7"/>
      <c r="O2850" s="7"/>
      <c r="P2850" s="7"/>
      <c r="Q2850" s="7"/>
      <c r="R2850" s="7"/>
      <c r="S2850" s="7"/>
      <c r="T2850" s="7"/>
      <c r="U2850" s="7"/>
      <c r="V2850" s="7"/>
      <c r="W2850" s="7"/>
      <c r="X2850" s="7"/>
      <c r="Y2850" s="7"/>
      <c r="Z2850" s="7"/>
      <c r="AA2850" s="7"/>
      <c r="AB2850" s="7"/>
    </row>
    <row r="2851" spans="1:28" x14ac:dyDescent="0.2">
      <c r="A2851" s="7"/>
      <c r="B2851" s="8"/>
      <c r="C2851" s="7"/>
      <c r="D2851" s="7"/>
      <c r="E2851" s="7"/>
      <c r="F2851" s="7"/>
      <c r="G2851" s="7"/>
      <c r="H2851" s="7"/>
      <c r="I2851" s="7"/>
      <c r="J2851" s="7"/>
      <c r="K2851" s="7"/>
      <c r="L2851" s="7"/>
      <c r="M2851" s="7"/>
      <c r="N2851" s="7"/>
      <c r="O2851" s="7"/>
      <c r="P2851" s="7"/>
      <c r="Q2851" s="7"/>
      <c r="R2851" s="7"/>
      <c r="S2851" s="7"/>
      <c r="T2851" s="7"/>
      <c r="U2851" s="7"/>
      <c r="V2851" s="7"/>
      <c r="W2851" s="7"/>
      <c r="X2851" s="7"/>
      <c r="Y2851" s="7"/>
      <c r="Z2851" s="7"/>
      <c r="AA2851" s="7"/>
      <c r="AB2851" s="7"/>
    </row>
    <row r="2852" spans="1:28" x14ac:dyDescent="0.2">
      <c r="A2852" s="7"/>
      <c r="B2852" s="8"/>
      <c r="C2852" s="7"/>
      <c r="D2852" s="7"/>
      <c r="E2852" s="7"/>
      <c r="F2852" s="7"/>
      <c r="G2852" s="7"/>
      <c r="H2852" s="7"/>
      <c r="I2852" s="7"/>
      <c r="J2852" s="7"/>
      <c r="K2852" s="7"/>
      <c r="L2852" s="7"/>
      <c r="M2852" s="7"/>
      <c r="N2852" s="7"/>
      <c r="O2852" s="7"/>
      <c r="P2852" s="7"/>
      <c r="Q2852" s="7"/>
      <c r="R2852" s="7"/>
      <c r="S2852" s="7"/>
      <c r="T2852" s="7"/>
      <c r="U2852" s="7"/>
      <c r="V2852" s="7"/>
      <c r="W2852" s="7"/>
      <c r="X2852" s="7"/>
      <c r="Y2852" s="7"/>
      <c r="Z2852" s="7"/>
      <c r="AA2852" s="7"/>
      <c r="AB2852" s="7"/>
    </row>
    <row r="2853" spans="1:28" x14ac:dyDescent="0.2">
      <c r="A2853" s="7"/>
      <c r="B2853" s="8"/>
      <c r="C2853" s="7"/>
      <c r="D2853" s="7"/>
      <c r="E2853" s="7"/>
      <c r="F2853" s="7"/>
      <c r="G2853" s="7"/>
      <c r="H2853" s="7"/>
      <c r="I2853" s="7"/>
      <c r="J2853" s="7"/>
      <c r="K2853" s="7"/>
      <c r="L2853" s="7"/>
      <c r="M2853" s="7"/>
      <c r="N2853" s="7"/>
      <c r="O2853" s="7"/>
      <c r="P2853" s="7"/>
      <c r="Q2853" s="7"/>
      <c r="R2853" s="7"/>
      <c r="S2853" s="7"/>
      <c r="T2853" s="7"/>
      <c r="U2853" s="7"/>
      <c r="V2853" s="7"/>
      <c r="W2853" s="7"/>
      <c r="X2853" s="7"/>
      <c r="Y2853" s="7"/>
      <c r="Z2853" s="7"/>
      <c r="AA2853" s="7"/>
      <c r="AB2853" s="7"/>
    </row>
    <row r="2854" spans="1:28" x14ac:dyDescent="0.2">
      <c r="A2854" s="7"/>
      <c r="B2854" s="8"/>
      <c r="C2854" s="7"/>
      <c r="D2854" s="7"/>
      <c r="E2854" s="7"/>
      <c r="F2854" s="7"/>
      <c r="G2854" s="7"/>
      <c r="H2854" s="7"/>
      <c r="I2854" s="7"/>
      <c r="J2854" s="7"/>
      <c r="K2854" s="7"/>
      <c r="L2854" s="7"/>
      <c r="M2854" s="7"/>
      <c r="N2854" s="7"/>
      <c r="O2854" s="7"/>
      <c r="P2854" s="7"/>
      <c r="Q2854" s="7"/>
      <c r="R2854" s="7"/>
      <c r="S2854" s="7"/>
      <c r="T2854" s="7"/>
      <c r="U2854" s="7"/>
      <c r="V2854" s="7"/>
      <c r="W2854" s="7"/>
      <c r="X2854" s="7"/>
      <c r="Y2854" s="7"/>
      <c r="Z2854" s="7"/>
      <c r="AA2854" s="7"/>
      <c r="AB2854" s="7"/>
    </row>
    <row r="2855" spans="1:28" x14ac:dyDescent="0.2">
      <c r="A2855" s="7"/>
      <c r="B2855" s="8"/>
      <c r="C2855" s="7"/>
      <c r="D2855" s="7"/>
      <c r="E2855" s="7"/>
      <c r="F2855" s="7"/>
      <c r="G2855" s="7"/>
      <c r="H2855" s="7"/>
      <c r="I2855" s="7"/>
      <c r="J2855" s="7"/>
      <c r="K2855" s="7"/>
      <c r="L2855" s="7"/>
      <c r="M2855" s="7"/>
      <c r="N2855" s="7"/>
      <c r="O2855" s="7"/>
      <c r="P2855" s="7"/>
      <c r="Q2855" s="7"/>
      <c r="R2855" s="7"/>
      <c r="S2855" s="7"/>
      <c r="T2855" s="7"/>
      <c r="U2855" s="7"/>
      <c r="V2855" s="7"/>
      <c r="W2855" s="7"/>
      <c r="X2855" s="7"/>
      <c r="Y2855" s="7"/>
      <c r="Z2855" s="7"/>
      <c r="AA2855" s="7"/>
      <c r="AB2855" s="7"/>
    </row>
    <row r="2856" spans="1:28" x14ac:dyDescent="0.2">
      <c r="A2856" s="7"/>
      <c r="B2856" s="8"/>
      <c r="C2856" s="7"/>
      <c r="D2856" s="7"/>
      <c r="E2856" s="7"/>
      <c r="F2856" s="7"/>
      <c r="G2856" s="7"/>
      <c r="H2856" s="7"/>
      <c r="I2856" s="7"/>
      <c r="J2856" s="7"/>
      <c r="K2856" s="7"/>
      <c r="L2856" s="7"/>
      <c r="M2856" s="7"/>
      <c r="N2856" s="7"/>
      <c r="O2856" s="7"/>
      <c r="P2856" s="7"/>
      <c r="Q2856" s="7"/>
      <c r="R2856" s="7"/>
      <c r="S2856" s="7"/>
      <c r="T2856" s="7"/>
      <c r="U2856" s="7"/>
      <c r="V2856" s="7"/>
      <c r="W2856" s="7"/>
      <c r="X2856" s="7"/>
      <c r="Y2856" s="7"/>
      <c r="Z2856" s="7"/>
      <c r="AA2856" s="7"/>
      <c r="AB2856" s="7"/>
    </row>
    <row r="2857" spans="1:28" x14ac:dyDescent="0.2">
      <c r="A2857" s="7"/>
      <c r="B2857" s="8"/>
      <c r="C2857" s="7"/>
      <c r="D2857" s="7"/>
      <c r="E2857" s="7"/>
      <c r="F2857" s="7"/>
      <c r="G2857" s="7"/>
      <c r="H2857" s="7"/>
      <c r="I2857" s="7"/>
      <c r="J2857" s="7"/>
      <c r="K2857" s="7"/>
      <c r="L2857" s="7"/>
      <c r="M2857" s="7"/>
      <c r="N2857" s="7"/>
      <c r="O2857" s="7"/>
      <c r="P2857" s="7"/>
      <c r="Q2857" s="7"/>
      <c r="R2857" s="7"/>
      <c r="S2857" s="7"/>
      <c r="T2857" s="7"/>
      <c r="U2857" s="7"/>
      <c r="V2857" s="7"/>
      <c r="W2857" s="7"/>
      <c r="X2857" s="7"/>
      <c r="Y2857" s="7"/>
      <c r="Z2857" s="7"/>
      <c r="AA2857" s="7"/>
      <c r="AB2857" s="7"/>
    </row>
    <row r="2858" spans="1:28" x14ac:dyDescent="0.2">
      <c r="A2858" s="7"/>
      <c r="B2858" s="8"/>
      <c r="C2858" s="7"/>
      <c r="D2858" s="7"/>
      <c r="E2858" s="7"/>
      <c r="F2858" s="7"/>
      <c r="G2858" s="7"/>
      <c r="H2858" s="7"/>
      <c r="I2858" s="7"/>
      <c r="J2858" s="7"/>
      <c r="K2858" s="7"/>
      <c r="L2858" s="7"/>
      <c r="M2858" s="7"/>
      <c r="N2858" s="7"/>
      <c r="O2858" s="7"/>
      <c r="P2858" s="7"/>
      <c r="Q2858" s="7"/>
      <c r="R2858" s="7"/>
      <c r="S2858" s="7"/>
      <c r="T2858" s="7"/>
      <c r="U2858" s="7"/>
      <c r="V2858" s="7"/>
      <c r="W2858" s="7"/>
      <c r="X2858" s="7"/>
      <c r="Y2858" s="7"/>
      <c r="Z2858" s="7"/>
      <c r="AA2858" s="7"/>
      <c r="AB2858" s="7"/>
    </row>
    <row r="2859" spans="1:28" x14ac:dyDescent="0.2">
      <c r="A2859" s="7"/>
      <c r="B2859" s="8"/>
      <c r="C2859" s="7"/>
      <c r="D2859" s="7"/>
      <c r="E2859" s="7"/>
      <c r="F2859" s="7"/>
      <c r="G2859" s="7"/>
      <c r="H2859" s="7"/>
      <c r="I2859" s="7"/>
      <c r="J2859" s="7"/>
      <c r="K2859" s="7"/>
      <c r="L2859" s="7"/>
      <c r="M2859" s="7"/>
      <c r="N2859" s="7"/>
      <c r="O2859" s="7"/>
      <c r="P2859" s="7"/>
      <c r="Q2859" s="7"/>
      <c r="R2859" s="7"/>
      <c r="S2859" s="7"/>
      <c r="T2859" s="7"/>
      <c r="U2859" s="7"/>
      <c r="V2859" s="7"/>
      <c r="W2859" s="7"/>
      <c r="X2859" s="7"/>
      <c r="Y2859" s="7"/>
      <c r="Z2859" s="7"/>
      <c r="AA2859" s="7"/>
      <c r="AB2859" s="7"/>
    </row>
    <row r="2860" spans="1:28" x14ac:dyDescent="0.2">
      <c r="A2860" s="7"/>
      <c r="B2860" s="8"/>
      <c r="C2860" s="7"/>
      <c r="D2860" s="7"/>
      <c r="E2860" s="7"/>
      <c r="F2860" s="7"/>
      <c r="G2860" s="7"/>
      <c r="H2860" s="7"/>
      <c r="I2860" s="7"/>
      <c r="J2860" s="7"/>
      <c r="K2860" s="7"/>
      <c r="L2860" s="7"/>
      <c r="M2860" s="7"/>
      <c r="N2860" s="7"/>
      <c r="O2860" s="7"/>
      <c r="P2860" s="7"/>
      <c r="Q2860" s="7"/>
      <c r="R2860" s="7"/>
      <c r="S2860" s="7"/>
      <c r="T2860" s="7"/>
      <c r="U2860" s="7"/>
      <c r="V2860" s="7"/>
      <c r="W2860" s="7"/>
      <c r="X2860" s="7"/>
      <c r="Y2860" s="7"/>
      <c r="Z2860" s="7"/>
      <c r="AA2860" s="7"/>
      <c r="AB2860" s="7"/>
    </row>
    <row r="2861" spans="1:28" x14ac:dyDescent="0.2">
      <c r="A2861" s="7"/>
      <c r="B2861" s="8"/>
      <c r="C2861" s="7"/>
      <c r="D2861" s="7"/>
      <c r="E2861" s="7"/>
      <c r="F2861" s="7"/>
      <c r="G2861" s="7"/>
      <c r="H2861" s="7"/>
      <c r="I2861" s="7"/>
      <c r="J2861" s="7"/>
      <c r="K2861" s="7"/>
      <c r="L2861" s="7"/>
      <c r="M2861" s="7"/>
      <c r="N2861" s="7"/>
      <c r="O2861" s="7"/>
      <c r="P2861" s="7"/>
      <c r="Q2861" s="7"/>
      <c r="R2861" s="7"/>
      <c r="S2861" s="7"/>
      <c r="T2861" s="7"/>
      <c r="U2861" s="7"/>
      <c r="V2861" s="7"/>
      <c r="W2861" s="7"/>
      <c r="X2861" s="7"/>
      <c r="Y2861" s="7"/>
      <c r="Z2861" s="7"/>
      <c r="AA2861" s="7"/>
      <c r="AB2861" s="7"/>
    </row>
    <row r="2862" spans="1:28" x14ac:dyDescent="0.2">
      <c r="A2862" s="7"/>
      <c r="B2862" s="8"/>
      <c r="C2862" s="7"/>
      <c r="D2862" s="7"/>
      <c r="E2862" s="7"/>
      <c r="F2862" s="7"/>
      <c r="G2862" s="7"/>
      <c r="H2862" s="7"/>
      <c r="I2862" s="7"/>
      <c r="J2862" s="7"/>
      <c r="K2862" s="7"/>
      <c r="L2862" s="7"/>
      <c r="M2862" s="7"/>
      <c r="N2862" s="7"/>
      <c r="O2862" s="7"/>
      <c r="P2862" s="7"/>
      <c r="Q2862" s="7"/>
      <c r="R2862" s="7"/>
      <c r="S2862" s="7"/>
      <c r="T2862" s="7"/>
      <c r="U2862" s="7"/>
      <c r="V2862" s="7"/>
      <c r="W2862" s="7"/>
      <c r="X2862" s="7"/>
      <c r="Y2862" s="7"/>
      <c r="Z2862" s="7"/>
      <c r="AA2862" s="7"/>
      <c r="AB2862" s="7"/>
    </row>
    <row r="2863" spans="1:28" x14ac:dyDescent="0.2">
      <c r="A2863" s="7"/>
      <c r="B2863" s="8"/>
      <c r="C2863" s="7"/>
      <c r="D2863" s="7"/>
      <c r="E2863" s="7"/>
      <c r="F2863" s="7"/>
      <c r="G2863" s="7"/>
      <c r="H2863" s="7"/>
      <c r="I2863" s="7"/>
      <c r="J2863" s="7"/>
      <c r="K2863" s="7"/>
      <c r="L2863" s="7"/>
      <c r="M2863" s="7"/>
      <c r="N2863" s="7"/>
      <c r="O2863" s="7"/>
      <c r="P2863" s="7"/>
      <c r="Q2863" s="7"/>
      <c r="R2863" s="7"/>
      <c r="S2863" s="7"/>
      <c r="T2863" s="7"/>
      <c r="U2863" s="7"/>
      <c r="V2863" s="7"/>
      <c r="W2863" s="7"/>
      <c r="X2863" s="7"/>
      <c r="Y2863" s="7"/>
      <c r="Z2863" s="7"/>
      <c r="AA2863" s="7"/>
      <c r="AB2863" s="7"/>
    </row>
    <row r="2864" spans="1:28" x14ac:dyDescent="0.2">
      <c r="A2864" s="7"/>
      <c r="B2864" s="8"/>
      <c r="C2864" s="7"/>
      <c r="D2864" s="7"/>
      <c r="E2864" s="7"/>
      <c r="F2864" s="7"/>
      <c r="G2864" s="7"/>
      <c r="H2864" s="7"/>
      <c r="I2864" s="7"/>
      <c r="J2864" s="7"/>
      <c r="K2864" s="7"/>
      <c r="L2864" s="7"/>
      <c r="M2864" s="7"/>
      <c r="N2864" s="7"/>
      <c r="O2864" s="7"/>
      <c r="P2864" s="7"/>
      <c r="Q2864" s="7"/>
      <c r="R2864" s="7"/>
      <c r="S2864" s="7"/>
      <c r="T2864" s="7"/>
      <c r="U2864" s="7"/>
      <c r="V2864" s="7"/>
      <c r="W2864" s="7"/>
      <c r="X2864" s="7"/>
      <c r="Y2864" s="7"/>
      <c r="Z2864" s="7"/>
      <c r="AA2864" s="7"/>
      <c r="AB2864" s="7"/>
    </row>
    <row r="2865" spans="1:28" x14ac:dyDescent="0.2">
      <c r="A2865" s="7"/>
      <c r="B2865" s="8"/>
      <c r="C2865" s="7"/>
      <c r="D2865" s="7"/>
      <c r="E2865" s="7"/>
      <c r="F2865" s="7"/>
      <c r="G2865" s="7"/>
      <c r="H2865" s="7"/>
      <c r="I2865" s="7"/>
      <c r="J2865" s="7"/>
      <c r="K2865" s="7"/>
      <c r="L2865" s="7"/>
      <c r="M2865" s="7"/>
      <c r="N2865" s="7"/>
      <c r="O2865" s="7"/>
      <c r="P2865" s="7"/>
      <c r="Q2865" s="7"/>
      <c r="R2865" s="7"/>
      <c r="S2865" s="7"/>
      <c r="T2865" s="7"/>
      <c r="U2865" s="7"/>
      <c r="V2865" s="7"/>
      <c r="W2865" s="7"/>
      <c r="X2865" s="7"/>
      <c r="Y2865" s="7"/>
      <c r="Z2865" s="7"/>
      <c r="AA2865" s="7"/>
      <c r="AB2865" s="7"/>
    </row>
    <row r="2866" spans="1:28" x14ac:dyDescent="0.2">
      <c r="A2866" s="7"/>
      <c r="B2866" s="8"/>
      <c r="C2866" s="7"/>
      <c r="D2866" s="7"/>
      <c r="E2866" s="7"/>
      <c r="F2866" s="7"/>
      <c r="G2866" s="7"/>
      <c r="H2866" s="7"/>
      <c r="I2866" s="7"/>
      <c r="J2866" s="7"/>
      <c r="K2866" s="7"/>
      <c r="L2866" s="7"/>
      <c r="M2866" s="7"/>
      <c r="N2866" s="7"/>
      <c r="O2866" s="7"/>
      <c r="P2866" s="7"/>
      <c r="Q2866" s="7"/>
      <c r="R2866" s="7"/>
      <c r="S2866" s="7"/>
      <c r="T2866" s="7"/>
      <c r="U2866" s="7"/>
      <c r="V2866" s="7"/>
      <c r="W2866" s="7"/>
      <c r="X2866" s="7"/>
      <c r="Y2866" s="7"/>
      <c r="Z2866" s="7"/>
      <c r="AA2866" s="7"/>
      <c r="AB2866" s="7"/>
    </row>
    <row r="2867" spans="1:28" x14ac:dyDescent="0.2">
      <c r="A2867" s="7"/>
      <c r="B2867" s="8"/>
      <c r="C2867" s="7"/>
      <c r="D2867" s="7"/>
      <c r="E2867" s="7"/>
      <c r="F2867" s="7"/>
      <c r="G2867" s="7"/>
      <c r="H2867" s="7"/>
      <c r="I2867" s="7"/>
      <c r="J2867" s="7"/>
      <c r="K2867" s="7"/>
      <c r="L2867" s="7"/>
      <c r="M2867" s="7"/>
      <c r="N2867" s="7"/>
      <c r="O2867" s="7"/>
      <c r="P2867" s="7"/>
      <c r="Q2867" s="7"/>
      <c r="R2867" s="7"/>
      <c r="S2867" s="7"/>
      <c r="T2867" s="7"/>
      <c r="U2867" s="7"/>
      <c r="V2867" s="7"/>
      <c r="W2867" s="7"/>
      <c r="X2867" s="7"/>
      <c r="Y2867" s="7"/>
      <c r="Z2867" s="7"/>
      <c r="AA2867" s="7"/>
      <c r="AB2867" s="7"/>
    </row>
    <row r="2868" spans="1:28" x14ac:dyDescent="0.2">
      <c r="A2868" s="7"/>
      <c r="B2868" s="8"/>
      <c r="C2868" s="7"/>
      <c r="D2868" s="7"/>
      <c r="E2868" s="7"/>
      <c r="F2868" s="7"/>
      <c r="G2868" s="7"/>
      <c r="H2868" s="7"/>
      <c r="I2868" s="7"/>
      <c r="J2868" s="7"/>
      <c r="K2868" s="7"/>
      <c r="L2868" s="7"/>
      <c r="M2868" s="7"/>
      <c r="N2868" s="7"/>
      <c r="O2868" s="7"/>
      <c r="P2868" s="7"/>
      <c r="Q2868" s="7"/>
      <c r="R2868" s="7"/>
      <c r="S2868" s="7"/>
      <c r="T2868" s="7"/>
      <c r="U2868" s="7"/>
      <c r="V2868" s="7"/>
      <c r="W2868" s="7"/>
      <c r="X2868" s="7"/>
      <c r="Y2868" s="7"/>
      <c r="Z2868" s="7"/>
      <c r="AA2868" s="7"/>
      <c r="AB2868" s="7"/>
    </row>
    <row r="2869" spans="1:28" x14ac:dyDescent="0.2">
      <c r="A2869" s="7"/>
      <c r="B2869" s="8"/>
      <c r="C2869" s="7"/>
      <c r="D2869" s="7"/>
      <c r="E2869" s="7"/>
      <c r="F2869" s="7"/>
      <c r="G2869" s="7"/>
      <c r="H2869" s="7"/>
      <c r="I2869" s="7"/>
      <c r="J2869" s="7"/>
      <c r="K2869" s="7"/>
      <c r="L2869" s="7"/>
      <c r="M2869" s="7"/>
      <c r="N2869" s="7"/>
      <c r="O2869" s="7"/>
      <c r="P2869" s="7"/>
      <c r="Q2869" s="7"/>
      <c r="R2869" s="7"/>
      <c r="S2869" s="7"/>
      <c r="T2869" s="7"/>
      <c r="U2869" s="7"/>
      <c r="V2869" s="7"/>
      <c r="W2869" s="7"/>
      <c r="X2869" s="7"/>
      <c r="Y2869" s="7"/>
      <c r="Z2869" s="7"/>
      <c r="AA2869" s="7"/>
      <c r="AB2869" s="7"/>
    </row>
    <row r="2870" spans="1:28" x14ac:dyDescent="0.2">
      <c r="A2870" s="7"/>
      <c r="B2870" s="8"/>
      <c r="C2870" s="7"/>
      <c r="D2870" s="7"/>
      <c r="E2870" s="7"/>
      <c r="F2870" s="7"/>
      <c r="G2870" s="7"/>
      <c r="H2870" s="7"/>
      <c r="I2870" s="7"/>
      <c r="J2870" s="7"/>
      <c r="K2870" s="7"/>
      <c r="L2870" s="7"/>
      <c r="M2870" s="7"/>
      <c r="N2870" s="7"/>
      <c r="O2870" s="7"/>
      <c r="P2870" s="7"/>
      <c r="Q2870" s="7"/>
      <c r="R2870" s="7"/>
      <c r="S2870" s="7"/>
      <c r="T2870" s="7"/>
      <c r="U2870" s="7"/>
      <c r="V2870" s="7"/>
      <c r="W2870" s="7"/>
      <c r="X2870" s="7"/>
      <c r="Y2870" s="7"/>
      <c r="Z2870" s="7"/>
      <c r="AA2870" s="7"/>
      <c r="AB2870" s="7"/>
    </row>
    <row r="2871" spans="1:28" x14ac:dyDescent="0.2">
      <c r="A2871" s="7"/>
      <c r="B2871" s="8"/>
      <c r="C2871" s="7"/>
      <c r="D2871" s="7"/>
      <c r="E2871" s="7"/>
      <c r="F2871" s="7"/>
      <c r="G2871" s="7"/>
      <c r="H2871" s="7"/>
      <c r="I2871" s="7"/>
      <c r="J2871" s="7"/>
      <c r="K2871" s="7"/>
      <c r="L2871" s="7"/>
      <c r="M2871" s="7"/>
      <c r="N2871" s="7"/>
      <c r="O2871" s="7"/>
      <c r="P2871" s="7"/>
      <c r="Q2871" s="7"/>
      <c r="R2871" s="7"/>
      <c r="S2871" s="7"/>
      <c r="T2871" s="7"/>
      <c r="U2871" s="7"/>
      <c r="V2871" s="7"/>
      <c r="W2871" s="7"/>
      <c r="X2871" s="7"/>
      <c r="Y2871" s="7"/>
      <c r="Z2871" s="7"/>
      <c r="AA2871" s="7"/>
      <c r="AB2871" s="7"/>
    </row>
    <row r="2872" spans="1:28" x14ac:dyDescent="0.2">
      <c r="A2872" s="7"/>
      <c r="B2872" s="8"/>
      <c r="C2872" s="7"/>
      <c r="D2872" s="7"/>
      <c r="E2872" s="7"/>
      <c r="F2872" s="7"/>
      <c r="G2872" s="7"/>
      <c r="H2872" s="7"/>
      <c r="I2872" s="7"/>
      <c r="J2872" s="7"/>
      <c r="K2872" s="7"/>
      <c r="L2872" s="7"/>
      <c r="M2872" s="7"/>
      <c r="N2872" s="7"/>
      <c r="O2872" s="7"/>
      <c r="P2872" s="7"/>
      <c r="Q2872" s="7"/>
      <c r="R2872" s="7"/>
      <c r="S2872" s="7"/>
      <c r="T2872" s="7"/>
      <c r="U2872" s="7"/>
      <c r="V2872" s="7"/>
      <c r="W2872" s="7"/>
      <c r="X2872" s="7"/>
      <c r="Y2872" s="7"/>
      <c r="Z2872" s="7"/>
      <c r="AA2872" s="7"/>
      <c r="AB2872" s="7"/>
    </row>
    <row r="2873" spans="1:28" x14ac:dyDescent="0.2">
      <c r="A2873" s="7"/>
      <c r="B2873" s="8"/>
      <c r="C2873" s="7"/>
      <c r="D2873" s="7"/>
      <c r="E2873" s="7"/>
      <c r="F2873" s="7"/>
      <c r="G2873" s="7"/>
      <c r="H2873" s="7"/>
      <c r="I2873" s="7"/>
      <c r="J2873" s="7"/>
      <c r="K2873" s="7"/>
      <c r="L2873" s="7"/>
      <c r="M2873" s="7"/>
      <c r="N2873" s="7"/>
      <c r="O2873" s="7"/>
      <c r="P2873" s="7"/>
      <c r="Q2873" s="7"/>
      <c r="R2873" s="7"/>
      <c r="S2873" s="7"/>
      <c r="T2873" s="7"/>
      <c r="U2873" s="7"/>
      <c r="V2873" s="7"/>
      <c r="W2873" s="7"/>
      <c r="X2873" s="7"/>
      <c r="Y2873" s="7"/>
      <c r="Z2873" s="7"/>
      <c r="AA2873" s="7"/>
      <c r="AB2873" s="7"/>
    </row>
    <row r="2874" spans="1:28" x14ac:dyDescent="0.2">
      <c r="A2874" s="7"/>
      <c r="B2874" s="8"/>
      <c r="C2874" s="7"/>
      <c r="D2874" s="7"/>
      <c r="E2874" s="7"/>
      <c r="F2874" s="7"/>
      <c r="G2874" s="7"/>
      <c r="H2874" s="7"/>
      <c r="I2874" s="7"/>
      <c r="J2874" s="7"/>
      <c r="K2874" s="7"/>
      <c r="L2874" s="7"/>
      <c r="M2874" s="7"/>
      <c r="N2874" s="7"/>
      <c r="O2874" s="7"/>
      <c r="P2874" s="7"/>
      <c r="Q2874" s="7"/>
      <c r="R2874" s="7"/>
      <c r="S2874" s="7"/>
      <c r="T2874" s="7"/>
      <c r="U2874" s="7"/>
      <c r="V2874" s="7"/>
      <c r="W2874" s="7"/>
      <c r="X2874" s="7"/>
      <c r="Y2874" s="7"/>
      <c r="Z2874" s="7"/>
      <c r="AA2874" s="7"/>
      <c r="AB2874" s="7"/>
    </row>
    <row r="2875" spans="1:28" x14ac:dyDescent="0.2">
      <c r="A2875" s="7"/>
      <c r="B2875" s="8"/>
      <c r="C2875" s="7"/>
      <c r="D2875" s="7"/>
      <c r="E2875" s="7"/>
      <c r="F2875" s="7"/>
      <c r="G2875" s="7"/>
      <c r="H2875" s="7"/>
      <c r="I2875" s="7"/>
      <c r="J2875" s="7"/>
      <c r="K2875" s="7"/>
      <c r="L2875" s="7"/>
      <c r="M2875" s="7"/>
      <c r="N2875" s="7"/>
      <c r="O2875" s="7"/>
      <c r="P2875" s="7"/>
      <c r="Q2875" s="7"/>
      <c r="R2875" s="7"/>
      <c r="S2875" s="7"/>
      <c r="T2875" s="7"/>
      <c r="U2875" s="7"/>
      <c r="V2875" s="7"/>
      <c r="W2875" s="7"/>
      <c r="X2875" s="7"/>
      <c r="Y2875" s="7"/>
      <c r="Z2875" s="7"/>
      <c r="AA2875" s="7"/>
      <c r="AB2875" s="7"/>
    </row>
    <row r="2876" spans="1:28" x14ac:dyDescent="0.2">
      <c r="A2876" s="7"/>
      <c r="B2876" s="8"/>
      <c r="C2876" s="7"/>
      <c r="D2876" s="7"/>
      <c r="E2876" s="7"/>
      <c r="F2876" s="7"/>
      <c r="G2876" s="7"/>
      <c r="H2876" s="7"/>
      <c r="I2876" s="7"/>
      <c r="J2876" s="7"/>
      <c r="K2876" s="7"/>
      <c r="L2876" s="7"/>
      <c r="M2876" s="7"/>
      <c r="N2876" s="7"/>
      <c r="O2876" s="7"/>
      <c r="P2876" s="7"/>
      <c r="Q2876" s="7"/>
      <c r="R2876" s="7"/>
      <c r="S2876" s="7"/>
      <c r="T2876" s="7"/>
      <c r="U2876" s="7"/>
      <c r="V2876" s="7"/>
      <c r="W2876" s="7"/>
      <c r="X2876" s="7"/>
      <c r="Y2876" s="7"/>
      <c r="Z2876" s="7"/>
      <c r="AA2876" s="7"/>
      <c r="AB2876" s="7"/>
    </row>
    <row r="2877" spans="1:28" x14ac:dyDescent="0.2">
      <c r="A2877" s="7"/>
      <c r="B2877" s="8"/>
      <c r="C2877" s="7"/>
      <c r="D2877" s="7"/>
      <c r="E2877" s="7"/>
      <c r="F2877" s="7"/>
      <c r="G2877" s="7"/>
      <c r="H2877" s="7"/>
      <c r="I2877" s="7"/>
      <c r="J2877" s="7"/>
      <c r="K2877" s="7"/>
      <c r="L2877" s="7"/>
      <c r="M2877" s="7"/>
      <c r="N2877" s="7"/>
      <c r="O2877" s="7"/>
      <c r="P2877" s="7"/>
      <c r="Q2877" s="7"/>
      <c r="R2877" s="7"/>
      <c r="S2877" s="7"/>
      <c r="T2877" s="7"/>
      <c r="U2877" s="7"/>
      <c r="V2877" s="7"/>
      <c r="W2877" s="7"/>
      <c r="X2877" s="7"/>
      <c r="Y2877" s="7"/>
      <c r="Z2877" s="7"/>
      <c r="AA2877" s="7"/>
      <c r="AB2877" s="7"/>
    </row>
    <row r="2878" spans="1:28" x14ac:dyDescent="0.2">
      <c r="A2878" s="7"/>
      <c r="B2878" s="8"/>
      <c r="C2878" s="7"/>
      <c r="D2878" s="7"/>
      <c r="E2878" s="7"/>
      <c r="F2878" s="7"/>
      <c r="G2878" s="7"/>
      <c r="H2878" s="7"/>
      <c r="I2878" s="7"/>
      <c r="J2878" s="7"/>
      <c r="K2878" s="7"/>
      <c r="L2878" s="7"/>
      <c r="M2878" s="7"/>
      <c r="N2878" s="7"/>
      <c r="O2878" s="7"/>
      <c r="P2878" s="7"/>
      <c r="Q2878" s="7"/>
      <c r="R2878" s="7"/>
      <c r="S2878" s="7"/>
      <c r="T2878" s="7"/>
      <c r="U2878" s="7"/>
      <c r="V2878" s="7"/>
      <c r="W2878" s="7"/>
      <c r="X2878" s="7"/>
      <c r="Y2878" s="7"/>
      <c r="Z2878" s="7"/>
      <c r="AA2878" s="7"/>
      <c r="AB2878" s="7"/>
    </row>
    <row r="2879" spans="1:28" x14ac:dyDescent="0.2">
      <c r="A2879" s="7"/>
      <c r="B2879" s="8"/>
      <c r="C2879" s="7"/>
      <c r="D2879" s="7"/>
      <c r="E2879" s="7"/>
      <c r="F2879" s="7"/>
      <c r="G2879" s="7"/>
      <c r="H2879" s="7"/>
      <c r="I2879" s="7"/>
      <c r="J2879" s="7"/>
      <c r="K2879" s="7"/>
      <c r="L2879" s="7"/>
      <c r="M2879" s="7"/>
      <c r="N2879" s="7"/>
      <c r="O2879" s="7"/>
      <c r="P2879" s="7"/>
      <c r="Q2879" s="7"/>
      <c r="R2879" s="7"/>
      <c r="S2879" s="7"/>
      <c r="T2879" s="7"/>
      <c r="U2879" s="7"/>
      <c r="V2879" s="7"/>
      <c r="W2879" s="7"/>
      <c r="X2879" s="7"/>
      <c r="Y2879" s="7"/>
      <c r="Z2879" s="7"/>
      <c r="AA2879" s="7"/>
      <c r="AB2879" s="7"/>
    </row>
    <row r="2880" spans="1:28" x14ac:dyDescent="0.2">
      <c r="A2880" s="7"/>
      <c r="B2880" s="8"/>
      <c r="C2880" s="7"/>
      <c r="D2880" s="7"/>
      <c r="E2880" s="7"/>
      <c r="F2880" s="7"/>
      <c r="G2880" s="7"/>
      <c r="H2880" s="7"/>
      <c r="I2880" s="7"/>
      <c r="J2880" s="7"/>
      <c r="K2880" s="7"/>
      <c r="L2880" s="7"/>
      <c r="M2880" s="7"/>
      <c r="N2880" s="7"/>
      <c r="O2880" s="7"/>
      <c r="P2880" s="7"/>
      <c r="Q2880" s="7"/>
      <c r="R2880" s="7"/>
      <c r="S2880" s="7"/>
      <c r="T2880" s="7"/>
      <c r="U2880" s="7"/>
      <c r="V2880" s="7"/>
      <c r="W2880" s="7"/>
      <c r="X2880" s="7"/>
      <c r="Y2880" s="7"/>
      <c r="Z2880" s="7"/>
      <c r="AA2880" s="7"/>
      <c r="AB2880" s="7"/>
    </row>
    <row r="2881" spans="1:28" x14ac:dyDescent="0.2">
      <c r="A2881" s="7"/>
      <c r="B2881" s="8"/>
      <c r="C2881" s="7"/>
      <c r="D2881" s="7"/>
      <c r="E2881" s="7"/>
      <c r="F2881" s="7"/>
      <c r="G2881" s="7"/>
      <c r="H2881" s="7"/>
      <c r="I2881" s="7"/>
      <c r="J2881" s="7"/>
      <c r="K2881" s="7"/>
      <c r="L2881" s="7"/>
      <c r="M2881" s="7"/>
      <c r="N2881" s="7"/>
      <c r="O2881" s="7"/>
      <c r="P2881" s="7"/>
      <c r="Q2881" s="7"/>
      <c r="R2881" s="7"/>
      <c r="S2881" s="7"/>
      <c r="T2881" s="7"/>
      <c r="U2881" s="7"/>
      <c r="V2881" s="7"/>
      <c r="W2881" s="7"/>
      <c r="X2881" s="7"/>
      <c r="Y2881" s="7"/>
      <c r="Z2881" s="7"/>
      <c r="AA2881" s="7"/>
      <c r="AB2881" s="7"/>
    </row>
    <row r="2882" spans="1:28" x14ac:dyDescent="0.2">
      <c r="A2882" s="7"/>
      <c r="B2882" s="8"/>
      <c r="C2882" s="7"/>
      <c r="D2882" s="7"/>
      <c r="E2882" s="7"/>
      <c r="F2882" s="7"/>
      <c r="G2882" s="7"/>
      <c r="H2882" s="7"/>
      <c r="I2882" s="7"/>
      <c r="J2882" s="7"/>
      <c r="K2882" s="7"/>
      <c r="L2882" s="7"/>
      <c r="M2882" s="7"/>
      <c r="N2882" s="7"/>
      <c r="O2882" s="7"/>
      <c r="P2882" s="7"/>
      <c r="Q2882" s="7"/>
      <c r="R2882" s="7"/>
      <c r="S2882" s="7"/>
      <c r="T2882" s="7"/>
      <c r="U2882" s="7"/>
      <c r="V2882" s="7"/>
      <c r="W2882" s="7"/>
      <c r="X2882" s="7"/>
      <c r="Y2882" s="7"/>
      <c r="Z2882" s="7"/>
      <c r="AA2882" s="7"/>
      <c r="AB2882" s="7"/>
    </row>
    <row r="2883" spans="1:28" x14ac:dyDescent="0.2">
      <c r="A2883" s="7"/>
      <c r="B2883" s="8"/>
      <c r="C2883" s="7"/>
      <c r="D2883" s="7"/>
      <c r="E2883" s="7"/>
      <c r="F2883" s="7"/>
      <c r="G2883" s="7"/>
      <c r="H2883" s="7"/>
      <c r="I2883" s="7"/>
      <c r="J2883" s="7"/>
      <c r="K2883" s="7"/>
      <c r="L2883" s="7"/>
      <c r="M2883" s="7"/>
      <c r="N2883" s="7"/>
      <c r="O2883" s="7"/>
      <c r="P2883" s="7"/>
      <c r="Q2883" s="7"/>
      <c r="R2883" s="7"/>
      <c r="S2883" s="7"/>
      <c r="T2883" s="7"/>
      <c r="U2883" s="7"/>
      <c r="V2883" s="7"/>
      <c r="W2883" s="7"/>
      <c r="X2883" s="7"/>
      <c r="Y2883" s="7"/>
      <c r="Z2883" s="7"/>
      <c r="AA2883" s="7"/>
      <c r="AB2883" s="7"/>
    </row>
    <row r="2884" spans="1:28" x14ac:dyDescent="0.2">
      <c r="A2884" s="7"/>
      <c r="B2884" s="8"/>
      <c r="C2884" s="7"/>
      <c r="D2884" s="7"/>
      <c r="E2884" s="7"/>
      <c r="F2884" s="7"/>
      <c r="G2884" s="7"/>
      <c r="H2884" s="7"/>
      <c r="I2884" s="7"/>
      <c r="J2884" s="7"/>
      <c r="K2884" s="7"/>
      <c r="L2884" s="7"/>
      <c r="M2884" s="7"/>
      <c r="N2884" s="7"/>
      <c r="O2884" s="7"/>
      <c r="P2884" s="7"/>
      <c r="Q2884" s="7"/>
      <c r="R2884" s="7"/>
      <c r="S2884" s="7"/>
      <c r="T2884" s="7"/>
      <c r="U2884" s="7"/>
      <c r="V2884" s="7"/>
      <c r="W2884" s="7"/>
      <c r="X2884" s="7"/>
      <c r="Y2884" s="7"/>
      <c r="Z2884" s="7"/>
      <c r="AA2884" s="7"/>
      <c r="AB2884" s="7"/>
    </row>
    <row r="2885" spans="1:28" x14ac:dyDescent="0.2">
      <c r="A2885" s="7"/>
      <c r="B2885" s="8"/>
      <c r="C2885" s="7"/>
      <c r="D2885" s="7"/>
      <c r="E2885" s="7"/>
      <c r="F2885" s="7"/>
      <c r="G2885" s="7"/>
      <c r="H2885" s="7"/>
      <c r="I2885" s="7"/>
      <c r="J2885" s="7"/>
      <c r="K2885" s="7"/>
      <c r="L2885" s="7"/>
      <c r="M2885" s="7"/>
      <c r="N2885" s="7"/>
      <c r="O2885" s="7"/>
      <c r="P2885" s="7"/>
      <c r="Q2885" s="7"/>
      <c r="R2885" s="7"/>
      <c r="S2885" s="7"/>
      <c r="T2885" s="7"/>
      <c r="U2885" s="7"/>
      <c r="V2885" s="7"/>
      <c r="W2885" s="7"/>
      <c r="X2885" s="7"/>
      <c r="Y2885" s="7"/>
      <c r="Z2885" s="7"/>
      <c r="AA2885" s="7"/>
      <c r="AB2885" s="7"/>
    </row>
    <row r="2886" spans="1:28" x14ac:dyDescent="0.2">
      <c r="A2886" s="7"/>
      <c r="B2886" s="8"/>
      <c r="C2886" s="7"/>
      <c r="D2886" s="7"/>
      <c r="E2886" s="7"/>
      <c r="F2886" s="7"/>
      <c r="G2886" s="7"/>
      <c r="H2886" s="7"/>
      <c r="I2886" s="7"/>
      <c r="J2886" s="7"/>
      <c r="K2886" s="7"/>
      <c r="L2886" s="7"/>
      <c r="M2886" s="7"/>
      <c r="N2886" s="7"/>
      <c r="O2886" s="7"/>
      <c r="P2886" s="7"/>
      <c r="Q2886" s="7"/>
      <c r="R2886" s="7"/>
      <c r="S2886" s="7"/>
      <c r="T2886" s="7"/>
      <c r="U2886" s="7"/>
      <c r="V2886" s="7"/>
      <c r="W2886" s="7"/>
      <c r="X2886" s="7"/>
      <c r="Y2886" s="7"/>
      <c r="Z2886" s="7"/>
      <c r="AA2886" s="7"/>
      <c r="AB2886" s="7"/>
    </row>
    <row r="2887" spans="1:28" x14ac:dyDescent="0.2">
      <c r="A2887" s="7"/>
      <c r="B2887" s="8"/>
      <c r="C2887" s="7"/>
      <c r="D2887" s="7"/>
      <c r="E2887" s="7"/>
      <c r="F2887" s="7"/>
      <c r="G2887" s="7"/>
      <c r="H2887" s="7"/>
      <c r="I2887" s="7"/>
      <c r="J2887" s="7"/>
      <c r="K2887" s="7"/>
      <c r="L2887" s="7"/>
      <c r="M2887" s="7"/>
      <c r="N2887" s="7"/>
      <c r="O2887" s="7"/>
      <c r="P2887" s="7"/>
      <c r="Q2887" s="7"/>
      <c r="R2887" s="7"/>
      <c r="S2887" s="7"/>
      <c r="T2887" s="7"/>
      <c r="U2887" s="7"/>
      <c r="V2887" s="7"/>
      <c r="W2887" s="7"/>
      <c r="X2887" s="7"/>
      <c r="Y2887" s="7"/>
      <c r="Z2887" s="7"/>
      <c r="AA2887" s="7"/>
      <c r="AB2887" s="7"/>
    </row>
    <row r="2888" spans="1:28" x14ac:dyDescent="0.2">
      <c r="A2888" s="7"/>
      <c r="B2888" s="8"/>
      <c r="C2888" s="7"/>
      <c r="D2888" s="7"/>
      <c r="E2888" s="7"/>
      <c r="F2888" s="7"/>
      <c r="G2888" s="7"/>
      <c r="H2888" s="7"/>
      <c r="I2888" s="7"/>
      <c r="J2888" s="7"/>
      <c r="K2888" s="7"/>
      <c r="L2888" s="7"/>
      <c r="M2888" s="7"/>
      <c r="N2888" s="7"/>
      <c r="O2888" s="7"/>
      <c r="P2888" s="7"/>
      <c r="Q2888" s="7"/>
      <c r="R2888" s="7"/>
      <c r="S2888" s="7"/>
      <c r="T2888" s="7"/>
      <c r="U2888" s="7"/>
      <c r="V2888" s="7"/>
      <c r="W2888" s="7"/>
      <c r="X2888" s="7"/>
      <c r="Y2888" s="7"/>
      <c r="Z2888" s="7"/>
      <c r="AA2888" s="7"/>
      <c r="AB2888" s="7"/>
    </row>
    <row r="2889" spans="1:28" x14ac:dyDescent="0.2">
      <c r="A2889" s="7"/>
      <c r="B2889" s="8"/>
      <c r="C2889" s="7"/>
      <c r="D2889" s="7"/>
      <c r="E2889" s="7"/>
      <c r="F2889" s="7"/>
      <c r="G2889" s="7"/>
      <c r="H2889" s="7"/>
      <c r="I2889" s="7"/>
      <c r="J2889" s="7"/>
      <c r="K2889" s="7"/>
      <c r="L2889" s="7"/>
      <c r="M2889" s="7"/>
      <c r="N2889" s="7"/>
      <c r="O2889" s="7"/>
      <c r="P2889" s="7"/>
      <c r="Q2889" s="7"/>
      <c r="R2889" s="7"/>
      <c r="S2889" s="7"/>
      <c r="T2889" s="7"/>
      <c r="U2889" s="7"/>
      <c r="V2889" s="7"/>
      <c r="W2889" s="7"/>
      <c r="X2889" s="7"/>
      <c r="Y2889" s="7"/>
      <c r="Z2889" s="7"/>
      <c r="AA2889" s="7"/>
      <c r="AB2889" s="7"/>
    </row>
    <row r="2890" spans="1:28" x14ac:dyDescent="0.2">
      <c r="A2890" s="7"/>
      <c r="B2890" s="8"/>
      <c r="C2890" s="7"/>
      <c r="D2890" s="7"/>
      <c r="E2890" s="7"/>
      <c r="F2890" s="7"/>
      <c r="G2890" s="7"/>
      <c r="H2890" s="7"/>
      <c r="I2890" s="7"/>
      <c r="J2890" s="7"/>
      <c r="K2890" s="7"/>
      <c r="L2890" s="7"/>
      <c r="M2890" s="7"/>
      <c r="N2890" s="7"/>
      <c r="O2890" s="7"/>
      <c r="P2890" s="7"/>
      <c r="Q2890" s="7"/>
      <c r="R2890" s="7"/>
      <c r="S2890" s="7"/>
      <c r="T2890" s="7"/>
      <c r="U2890" s="7"/>
      <c r="V2890" s="7"/>
      <c r="W2890" s="7"/>
      <c r="X2890" s="7"/>
      <c r="Y2890" s="7"/>
      <c r="Z2890" s="7"/>
      <c r="AA2890" s="7"/>
      <c r="AB2890" s="7"/>
    </row>
    <row r="2891" spans="1:28" x14ac:dyDescent="0.2">
      <c r="A2891" s="7"/>
      <c r="B2891" s="8"/>
      <c r="C2891" s="7"/>
      <c r="D2891" s="7"/>
      <c r="E2891" s="7"/>
      <c r="F2891" s="7"/>
      <c r="G2891" s="7"/>
      <c r="H2891" s="7"/>
      <c r="I2891" s="7"/>
      <c r="J2891" s="7"/>
      <c r="K2891" s="7"/>
      <c r="L2891" s="7"/>
      <c r="M2891" s="7"/>
      <c r="N2891" s="7"/>
      <c r="O2891" s="7"/>
      <c r="P2891" s="7"/>
      <c r="Q2891" s="7"/>
      <c r="R2891" s="7"/>
      <c r="S2891" s="7"/>
      <c r="T2891" s="7"/>
      <c r="U2891" s="7"/>
      <c r="V2891" s="7"/>
      <c r="W2891" s="7"/>
      <c r="X2891" s="7"/>
      <c r="Y2891" s="7"/>
      <c r="Z2891" s="7"/>
      <c r="AA2891" s="7"/>
      <c r="AB2891" s="7"/>
    </row>
    <row r="2892" spans="1:28" x14ac:dyDescent="0.2">
      <c r="A2892" s="7"/>
      <c r="B2892" s="8"/>
      <c r="C2892" s="7"/>
      <c r="D2892" s="7"/>
      <c r="E2892" s="7"/>
      <c r="F2892" s="7"/>
      <c r="G2892" s="7"/>
      <c r="H2892" s="7"/>
      <c r="I2892" s="7"/>
      <c r="J2892" s="7"/>
      <c r="K2892" s="7"/>
      <c r="L2892" s="7"/>
      <c r="M2892" s="7"/>
      <c r="N2892" s="7"/>
      <c r="O2892" s="7"/>
      <c r="P2892" s="7"/>
      <c r="Q2892" s="7"/>
      <c r="R2892" s="7"/>
      <c r="S2892" s="7"/>
      <c r="T2892" s="7"/>
      <c r="U2892" s="7"/>
      <c r="V2892" s="7"/>
      <c r="W2892" s="7"/>
      <c r="X2892" s="7"/>
      <c r="Y2892" s="7"/>
      <c r="Z2892" s="7"/>
      <c r="AA2892" s="7"/>
      <c r="AB2892" s="7"/>
    </row>
    <row r="2893" spans="1:28" x14ac:dyDescent="0.2">
      <c r="A2893" s="7"/>
      <c r="B2893" s="8"/>
      <c r="C2893" s="7"/>
      <c r="D2893" s="7"/>
      <c r="E2893" s="7"/>
      <c r="F2893" s="7"/>
      <c r="G2893" s="7"/>
      <c r="H2893" s="7"/>
      <c r="I2893" s="7"/>
      <c r="J2893" s="7"/>
      <c r="K2893" s="7"/>
      <c r="L2893" s="7"/>
      <c r="M2893" s="7"/>
      <c r="N2893" s="7"/>
      <c r="O2893" s="7"/>
      <c r="P2893" s="7"/>
      <c r="Q2893" s="7"/>
      <c r="R2893" s="7"/>
      <c r="S2893" s="7"/>
      <c r="T2893" s="7"/>
      <c r="U2893" s="7"/>
      <c r="V2893" s="7"/>
      <c r="W2893" s="7"/>
      <c r="X2893" s="7"/>
      <c r="Y2893" s="7"/>
      <c r="Z2893" s="7"/>
      <c r="AA2893" s="7"/>
      <c r="AB2893" s="7"/>
    </row>
    <row r="2894" spans="1:28" x14ac:dyDescent="0.2">
      <c r="A2894" s="7"/>
      <c r="B2894" s="8"/>
      <c r="C2894" s="7"/>
      <c r="D2894" s="7"/>
      <c r="E2894" s="7"/>
      <c r="F2894" s="7"/>
      <c r="G2894" s="7"/>
      <c r="H2894" s="7"/>
      <c r="I2894" s="7"/>
      <c r="J2894" s="7"/>
      <c r="K2894" s="7"/>
      <c r="L2894" s="7"/>
      <c r="M2894" s="7"/>
      <c r="N2894" s="7"/>
      <c r="O2894" s="7"/>
      <c r="P2894" s="7"/>
      <c r="Q2894" s="7"/>
      <c r="R2894" s="7"/>
      <c r="S2894" s="7"/>
      <c r="T2894" s="7"/>
      <c r="U2894" s="7"/>
      <c r="V2894" s="7"/>
      <c r="W2894" s="7"/>
      <c r="X2894" s="7"/>
      <c r="Y2894" s="7"/>
      <c r="Z2894" s="7"/>
      <c r="AA2894" s="7"/>
      <c r="AB2894" s="7"/>
    </row>
    <row r="2895" spans="1:28" x14ac:dyDescent="0.2">
      <c r="A2895" s="7"/>
      <c r="B2895" s="8"/>
      <c r="C2895" s="7"/>
      <c r="D2895" s="7"/>
      <c r="E2895" s="7"/>
      <c r="F2895" s="7"/>
      <c r="G2895" s="7"/>
      <c r="H2895" s="7"/>
      <c r="I2895" s="7"/>
      <c r="J2895" s="7"/>
      <c r="K2895" s="7"/>
      <c r="L2895" s="7"/>
      <c r="M2895" s="7"/>
      <c r="N2895" s="7"/>
      <c r="O2895" s="7"/>
      <c r="P2895" s="7"/>
      <c r="Q2895" s="7"/>
      <c r="R2895" s="7"/>
      <c r="S2895" s="7"/>
      <c r="T2895" s="7"/>
      <c r="U2895" s="7"/>
      <c r="V2895" s="7"/>
      <c r="W2895" s="7"/>
      <c r="X2895" s="7"/>
      <c r="Y2895" s="7"/>
      <c r="Z2895" s="7"/>
      <c r="AA2895" s="7"/>
      <c r="AB2895" s="7"/>
    </row>
    <row r="2896" spans="1:28" x14ac:dyDescent="0.2">
      <c r="A2896" s="7"/>
      <c r="B2896" s="8"/>
      <c r="C2896" s="7"/>
      <c r="D2896" s="7"/>
      <c r="E2896" s="7"/>
      <c r="F2896" s="7"/>
      <c r="G2896" s="7"/>
      <c r="H2896" s="7"/>
      <c r="I2896" s="7"/>
      <c r="J2896" s="7"/>
      <c r="K2896" s="7"/>
      <c r="L2896" s="7"/>
      <c r="M2896" s="7"/>
      <c r="N2896" s="7"/>
      <c r="O2896" s="7"/>
      <c r="P2896" s="7"/>
      <c r="Q2896" s="7"/>
      <c r="R2896" s="7"/>
      <c r="S2896" s="7"/>
      <c r="T2896" s="7"/>
      <c r="U2896" s="7"/>
      <c r="V2896" s="7"/>
      <c r="W2896" s="7"/>
      <c r="X2896" s="7"/>
      <c r="Y2896" s="7"/>
      <c r="Z2896" s="7"/>
      <c r="AA2896" s="7"/>
      <c r="AB2896" s="7"/>
    </row>
    <row r="2897" spans="1:28" x14ac:dyDescent="0.2">
      <c r="A2897" s="7"/>
      <c r="B2897" s="8"/>
      <c r="C2897" s="7"/>
      <c r="D2897" s="7"/>
      <c r="E2897" s="7"/>
      <c r="F2897" s="7"/>
      <c r="G2897" s="7"/>
      <c r="H2897" s="7"/>
      <c r="I2897" s="7"/>
      <c r="J2897" s="7"/>
      <c r="K2897" s="7"/>
      <c r="L2897" s="7"/>
      <c r="M2897" s="7"/>
      <c r="N2897" s="7"/>
      <c r="O2897" s="7"/>
      <c r="P2897" s="7"/>
      <c r="Q2897" s="7"/>
      <c r="R2897" s="7"/>
      <c r="S2897" s="7"/>
      <c r="T2897" s="7"/>
      <c r="U2897" s="7"/>
      <c r="V2897" s="7"/>
      <c r="W2897" s="7"/>
      <c r="X2897" s="7"/>
      <c r="Y2897" s="7"/>
      <c r="Z2897" s="7"/>
      <c r="AA2897" s="7"/>
      <c r="AB2897" s="7"/>
    </row>
    <row r="2898" spans="1:28" x14ac:dyDescent="0.2">
      <c r="A2898" s="7"/>
      <c r="B2898" s="8"/>
      <c r="C2898" s="7"/>
      <c r="D2898" s="7"/>
      <c r="E2898" s="7"/>
      <c r="F2898" s="7"/>
      <c r="G2898" s="7"/>
      <c r="H2898" s="7"/>
      <c r="I2898" s="7"/>
      <c r="J2898" s="7"/>
      <c r="K2898" s="7"/>
      <c r="L2898" s="7"/>
      <c r="M2898" s="7"/>
      <c r="N2898" s="7"/>
      <c r="O2898" s="7"/>
      <c r="P2898" s="7"/>
      <c r="Q2898" s="7"/>
      <c r="R2898" s="7"/>
      <c r="S2898" s="7"/>
      <c r="T2898" s="7"/>
      <c r="U2898" s="7"/>
      <c r="V2898" s="7"/>
      <c r="W2898" s="7"/>
      <c r="X2898" s="7"/>
      <c r="Y2898" s="7"/>
      <c r="Z2898" s="7"/>
      <c r="AA2898" s="7"/>
      <c r="AB2898" s="7"/>
    </row>
    <row r="2899" spans="1:28" x14ac:dyDescent="0.2">
      <c r="A2899" s="7"/>
      <c r="B2899" s="8"/>
      <c r="C2899" s="7"/>
      <c r="D2899" s="7"/>
      <c r="E2899" s="7"/>
      <c r="F2899" s="7"/>
      <c r="G2899" s="7"/>
      <c r="H2899" s="7"/>
      <c r="I2899" s="7"/>
      <c r="J2899" s="7"/>
      <c r="K2899" s="7"/>
      <c r="L2899" s="7"/>
      <c r="M2899" s="7"/>
      <c r="N2899" s="7"/>
      <c r="O2899" s="7"/>
      <c r="P2899" s="7"/>
      <c r="Q2899" s="7"/>
      <c r="R2899" s="7"/>
      <c r="S2899" s="7"/>
      <c r="T2899" s="7"/>
      <c r="U2899" s="7"/>
      <c r="V2899" s="7"/>
      <c r="W2899" s="7"/>
      <c r="X2899" s="7"/>
      <c r="Y2899" s="7"/>
      <c r="Z2899" s="7"/>
      <c r="AA2899" s="7"/>
      <c r="AB2899" s="7"/>
    </row>
    <row r="2900" spans="1:28" x14ac:dyDescent="0.2">
      <c r="A2900" s="7"/>
      <c r="B2900" s="8"/>
      <c r="C2900" s="7"/>
      <c r="D2900" s="7"/>
      <c r="E2900" s="7"/>
      <c r="F2900" s="7"/>
      <c r="G2900" s="7"/>
      <c r="H2900" s="7"/>
      <c r="I2900" s="7"/>
      <c r="J2900" s="7"/>
      <c r="K2900" s="7"/>
      <c r="L2900" s="7"/>
      <c r="M2900" s="7"/>
      <c r="N2900" s="7"/>
      <c r="O2900" s="7"/>
      <c r="P2900" s="7"/>
      <c r="Q2900" s="7"/>
      <c r="R2900" s="7"/>
      <c r="S2900" s="7"/>
      <c r="T2900" s="7"/>
      <c r="U2900" s="7"/>
      <c r="V2900" s="7"/>
      <c r="W2900" s="7"/>
      <c r="X2900" s="7"/>
      <c r="Y2900" s="7"/>
      <c r="Z2900" s="7"/>
      <c r="AA2900" s="7"/>
      <c r="AB2900" s="7"/>
    </row>
    <row r="2901" spans="1:28" x14ac:dyDescent="0.2">
      <c r="A2901" s="7"/>
      <c r="B2901" s="8"/>
      <c r="C2901" s="7"/>
      <c r="D2901" s="7"/>
      <c r="E2901" s="7"/>
      <c r="F2901" s="7"/>
      <c r="G2901" s="7"/>
      <c r="H2901" s="7"/>
      <c r="I2901" s="7"/>
      <c r="J2901" s="7"/>
      <c r="K2901" s="7"/>
      <c r="L2901" s="7"/>
      <c r="M2901" s="7"/>
      <c r="N2901" s="7"/>
      <c r="O2901" s="7"/>
      <c r="P2901" s="7"/>
      <c r="Q2901" s="7"/>
      <c r="R2901" s="7"/>
      <c r="S2901" s="7"/>
      <c r="T2901" s="7"/>
      <c r="U2901" s="7"/>
      <c r="V2901" s="7"/>
      <c r="W2901" s="7"/>
      <c r="X2901" s="7"/>
      <c r="Y2901" s="7"/>
      <c r="Z2901" s="7"/>
      <c r="AA2901" s="7"/>
      <c r="AB2901" s="7"/>
    </row>
    <row r="2902" spans="1:28" x14ac:dyDescent="0.2">
      <c r="A2902" s="7"/>
      <c r="B2902" s="8"/>
      <c r="C2902" s="7"/>
      <c r="D2902" s="7"/>
      <c r="E2902" s="7"/>
      <c r="F2902" s="7"/>
      <c r="G2902" s="7"/>
      <c r="H2902" s="7"/>
      <c r="I2902" s="7"/>
      <c r="J2902" s="7"/>
      <c r="K2902" s="7"/>
      <c r="L2902" s="7"/>
      <c r="M2902" s="7"/>
      <c r="N2902" s="7"/>
      <c r="O2902" s="7"/>
      <c r="P2902" s="7"/>
      <c r="Q2902" s="7"/>
      <c r="R2902" s="7"/>
      <c r="S2902" s="7"/>
      <c r="T2902" s="7"/>
      <c r="U2902" s="7"/>
      <c r="V2902" s="7"/>
      <c r="W2902" s="7"/>
      <c r="X2902" s="7"/>
      <c r="Y2902" s="7"/>
      <c r="Z2902" s="7"/>
      <c r="AA2902" s="7"/>
      <c r="AB2902" s="7"/>
    </row>
    <row r="2903" spans="1:28" x14ac:dyDescent="0.2">
      <c r="A2903" s="7"/>
      <c r="B2903" s="8"/>
      <c r="C2903" s="7"/>
      <c r="D2903" s="7"/>
      <c r="E2903" s="7"/>
      <c r="F2903" s="7"/>
      <c r="G2903" s="7"/>
      <c r="H2903" s="7"/>
      <c r="I2903" s="7"/>
      <c r="J2903" s="7"/>
      <c r="K2903" s="7"/>
      <c r="L2903" s="7"/>
      <c r="M2903" s="7"/>
      <c r="N2903" s="7"/>
      <c r="O2903" s="7"/>
      <c r="P2903" s="7"/>
      <c r="Q2903" s="7"/>
      <c r="R2903" s="7"/>
      <c r="S2903" s="7"/>
      <c r="T2903" s="7"/>
      <c r="U2903" s="7"/>
      <c r="V2903" s="7"/>
      <c r="W2903" s="7"/>
      <c r="X2903" s="7"/>
      <c r="Y2903" s="7"/>
      <c r="Z2903" s="7"/>
      <c r="AA2903" s="7"/>
      <c r="AB2903" s="7"/>
    </row>
    <row r="2904" spans="1:28" x14ac:dyDescent="0.2">
      <c r="A2904" s="7"/>
      <c r="B2904" s="8"/>
      <c r="C2904" s="7"/>
      <c r="D2904" s="7"/>
      <c r="E2904" s="7"/>
      <c r="F2904" s="7"/>
      <c r="G2904" s="7"/>
      <c r="H2904" s="7"/>
      <c r="I2904" s="7"/>
      <c r="J2904" s="7"/>
      <c r="K2904" s="7"/>
      <c r="L2904" s="7"/>
      <c r="M2904" s="7"/>
      <c r="N2904" s="7"/>
      <c r="O2904" s="7"/>
      <c r="P2904" s="7"/>
      <c r="Q2904" s="7"/>
      <c r="R2904" s="7"/>
      <c r="S2904" s="7"/>
      <c r="T2904" s="7"/>
      <c r="U2904" s="7"/>
      <c r="V2904" s="7"/>
      <c r="W2904" s="7"/>
      <c r="X2904" s="7"/>
      <c r="Y2904" s="7"/>
      <c r="Z2904" s="7"/>
      <c r="AA2904" s="7"/>
      <c r="AB2904" s="7"/>
    </row>
    <row r="2905" spans="1:28" x14ac:dyDescent="0.2">
      <c r="A2905" s="7"/>
      <c r="B2905" s="8"/>
      <c r="C2905" s="7"/>
      <c r="D2905" s="7"/>
      <c r="E2905" s="7"/>
      <c r="F2905" s="7"/>
      <c r="G2905" s="7"/>
      <c r="H2905" s="7"/>
      <c r="I2905" s="7"/>
      <c r="J2905" s="7"/>
      <c r="K2905" s="7"/>
      <c r="L2905" s="7"/>
      <c r="M2905" s="7"/>
      <c r="N2905" s="7"/>
      <c r="O2905" s="7"/>
      <c r="P2905" s="7"/>
      <c r="Q2905" s="7"/>
      <c r="R2905" s="7"/>
      <c r="S2905" s="7"/>
      <c r="T2905" s="7"/>
      <c r="U2905" s="7"/>
      <c r="V2905" s="7"/>
      <c r="W2905" s="7"/>
      <c r="X2905" s="7"/>
      <c r="Y2905" s="7"/>
      <c r="Z2905" s="7"/>
      <c r="AA2905" s="7"/>
      <c r="AB2905" s="7"/>
    </row>
    <row r="2906" spans="1:28" x14ac:dyDescent="0.2">
      <c r="A2906" s="7"/>
      <c r="B2906" s="8"/>
      <c r="C2906" s="7"/>
      <c r="D2906" s="7"/>
      <c r="E2906" s="7"/>
      <c r="F2906" s="7"/>
      <c r="G2906" s="7"/>
      <c r="H2906" s="7"/>
      <c r="I2906" s="7"/>
      <c r="J2906" s="7"/>
      <c r="K2906" s="7"/>
      <c r="L2906" s="7"/>
      <c r="M2906" s="7"/>
      <c r="N2906" s="7"/>
      <c r="O2906" s="7"/>
      <c r="P2906" s="7"/>
      <c r="Q2906" s="7"/>
      <c r="R2906" s="7"/>
      <c r="S2906" s="7"/>
      <c r="T2906" s="7"/>
      <c r="U2906" s="7"/>
      <c r="V2906" s="7"/>
      <c r="W2906" s="7"/>
      <c r="X2906" s="7"/>
      <c r="Y2906" s="7"/>
      <c r="Z2906" s="7"/>
      <c r="AA2906" s="7"/>
      <c r="AB2906" s="7"/>
    </row>
    <row r="2907" spans="1:28" x14ac:dyDescent="0.2">
      <c r="A2907" s="7"/>
      <c r="B2907" s="8"/>
      <c r="C2907" s="7"/>
      <c r="D2907" s="7"/>
      <c r="E2907" s="7"/>
      <c r="F2907" s="7"/>
      <c r="G2907" s="7"/>
      <c r="H2907" s="7"/>
      <c r="I2907" s="7"/>
      <c r="J2907" s="7"/>
      <c r="K2907" s="7"/>
      <c r="L2907" s="7"/>
      <c r="M2907" s="7"/>
      <c r="N2907" s="7"/>
      <c r="O2907" s="7"/>
      <c r="P2907" s="7"/>
      <c r="Q2907" s="7"/>
      <c r="R2907" s="7"/>
      <c r="S2907" s="7"/>
      <c r="T2907" s="7"/>
      <c r="U2907" s="7"/>
      <c r="V2907" s="7"/>
      <c r="W2907" s="7"/>
      <c r="X2907" s="7"/>
      <c r="Y2907" s="7"/>
      <c r="Z2907" s="7"/>
      <c r="AA2907" s="7"/>
      <c r="AB2907" s="7"/>
    </row>
    <row r="2908" spans="1:28" x14ac:dyDescent="0.2">
      <c r="A2908" s="7"/>
      <c r="B2908" s="8"/>
      <c r="C2908" s="7"/>
      <c r="D2908" s="7"/>
      <c r="E2908" s="7"/>
      <c r="F2908" s="7"/>
      <c r="G2908" s="7"/>
      <c r="H2908" s="7"/>
      <c r="I2908" s="7"/>
      <c r="J2908" s="7"/>
      <c r="K2908" s="7"/>
      <c r="L2908" s="7"/>
      <c r="M2908" s="7"/>
      <c r="N2908" s="7"/>
      <c r="O2908" s="7"/>
      <c r="P2908" s="7"/>
      <c r="Q2908" s="7"/>
      <c r="R2908" s="7"/>
      <c r="S2908" s="7"/>
      <c r="T2908" s="7"/>
      <c r="U2908" s="7"/>
      <c r="V2908" s="7"/>
      <c r="W2908" s="7"/>
      <c r="X2908" s="7"/>
      <c r="Y2908" s="7"/>
      <c r="Z2908" s="7"/>
      <c r="AA2908" s="7"/>
      <c r="AB2908" s="7"/>
    </row>
    <row r="2909" spans="1:28" x14ac:dyDescent="0.2">
      <c r="A2909" s="7"/>
      <c r="B2909" s="8"/>
      <c r="C2909" s="7"/>
      <c r="D2909" s="7"/>
      <c r="E2909" s="7"/>
      <c r="F2909" s="7"/>
      <c r="G2909" s="7"/>
      <c r="H2909" s="7"/>
      <c r="I2909" s="7"/>
      <c r="J2909" s="7"/>
      <c r="K2909" s="7"/>
      <c r="L2909" s="7"/>
      <c r="M2909" s="7"/>
      <c r="N2909" s="7"/>
      <c r="O2909" s="7"/>
      <c r="P2909" s="7"/>
      <c r="Q2909" s="7"/>
      <c r="R2909" s="7"/>
      <c r="S2909" s="7"/>
      <c r="T2909" s="7"/>
      <c r="U2909" s="7"/>
      <c r="V2909" s="7"/>
      <c r="W2909" s="7"/>
      <c r="X2909" s="7"/>
      <c r="Y2909" s="7"/>
      <c r="Z2909" s="7"/>
      <c r="AA2909" s="7"/>
      <c r="AB2909" s="7"/>
    </row>
    <row r="2910" spans="1:28" x14ac:dyDescent="0.2">
      <c r="A2910" s="7"/>
      <c r="B2910" s="8"/>
      <c r="C2910" s="7"/>
      <c r="D2910" s="7"/>
      <c r="E2910" s="7"/>
      <c r="F2910" s="7"/>
      <c r="G2910" s="7"/>
      <c r="H2910" s="7"/>
      <c r="I2910" s="7"/>
      <c r="J2910" s="7"/>
      <c r="K2910" s="7"/>
      <c r="L2910" s="7"/>
      <c r="M2910" s="7"/>
      <c r="N2910" s="7"/>
      <c r="O2910" s="7"/>
      <c r="P2910" s="7"/>
      <c r="Q2910" s="7"/>
      <c r="R2910" s="7"/>
      <c r="S2910" s="7"/>
      <c r="T2910" s="7"/>
      <c r="U2910" s="7"/>
      <c r="V2910" s="7"/>
      <c r="W2910" s="7"/>
      <c r="X2910" s="7"/>
      <c r="Y2910" s="7"/>
      <c r="Z2910" s="7"/>
      <c r="AA2910" s="7"/>
      <c r="AB2910" s="7"/>
    </row>
    <row r="2911" spans="1:28" x14ac:dyDescent="0.2">
      <c r="A2911" s="7"/>
      <c r="B2911" s="8"/>
      <c r="C2911" s="7"/>
      <c r="D2911" s="7"/>
      <c r="E2911" s="7"/>
      <c r="F2911" s="7"/>
      <c r="G2911" s="7"/>
      <c r="H2911" s="7"/>
      <c r="I2911" s="7"/>
      <c r="J2911" s="7"/>
      <c r="K2911" s="7"/>
      <c r="L2911" s="7"/>
      <c r="M2911" s="7"/>
      <c r="N2911" s="7"/>
      <c r="O2911" s="7"/>
      <c r="P2911" s="7"/>
      <c r="Q2911" s="7"/>
      <c r="R2911" s="7"/>
      <c r="S2911" s="7"/>
      <c r="T2911" s="7"/>
      <c r="U2911" s="7"/>
      <c r="V2911" s="7"/>
      <c r="W2911" s="7"/>
      <c r="X2911" s="7"/>
      <c r="Y2911" s="7"/>
      <c r="Z2911" s="7"/>
      <c r="AA2911" s="7"/>
      <c r="AB2911" s="7"/>
    </row>
    <row r="2912" spans="1:28" x14ac:dyDescent="0.2">
      <c r="A2912" s="7"/>
      <c r="B2912" s="8"/>
      <c r="C2912" s="7"/>
      <c r="D2912" s="7"/>
      <c r="E2912" s="7"/>
      <c r="F2912" s="7"/>
      <c r="G2912" s="7"/>
      <c r="H2912" s="7"/>
      <c r="I2912" s="7"/>
      <c r="J2912" s="7"/>
      <c r="K2912" s="7"/>
      <c r="L2912" s="7"/>
      <c r="M2912" s="7"/>
      <c r="N2912" s="7"/>
      <c r="O2912" s="7"/>
      <c r="P2912" s="7"/>
      <c r="Q2912" s="7"/>
      <c r="R2912" s="7"/>
      <c r="S2912" s="7"/>
      <c r="T2912" s="7"/>
      <c r="U2912" s="7"/>
      <c r="V2912" s="7"/>
      <c r="W2912" s="7"/>
      <c r="X2912" s="7"/>
      <c r="Y2912" s="7"/>
      <c r="Z2912" s="7"/>
      <c r="AA2912" s="7"/>
      <c r="AB2912" s="7"/>
    </row>
    <row r="2913" spans="1:28" x14ac:dyDescent="0.2">
      <c r="A2913" s="7"/>
      <c r="B2913" s="8"/>
      <c r="C2913" s="7"/>
      <c r="D2913" s="7"/>
      <c r="E2913" s="7"/>
      <c r="F2913" s="7"/>
      <c r="G2913" s="7"/>
      <c r="H2913" s="7"/>
      <c r="I2913" s="7"/>
      <c r="J2913" s="7"/>
      <c r="K2913" s="7"/>
      <c r="L2913" s="7"/>
      <c r="M2913" s="7"/>
      <c r="N2913" s="7"/>
      <c r="O2913" s="7"/>
      <c r="P2913" s="7"/>
      <c r="Q2913" s="7"/>
      <c r="R2913" s="7"/>
      <c r="S2913" s="7"/>
      <c r="T2913" s="7"/>
      <c r="U2913" s="7"/>
      <c r="V2913" s="7"/>
      <c r="W2913" s="7"/>
      <c r="X2913" s="7"/>
      <c r="Y2913" s="7"/>
      <c r="Z2913" s="7"/>
      <c r="AA2913" s="7"/>
      <c r="AB2913" s="7"/>
    </row>
    <row r="2914" spans="1:28" x14ac:dyDescent="0.2">
      <c r="A2914" s="7"/>
      <c r="B2914" s="8"/>
      <c r="C2914" s="7"/>
      <c r="D2914" s="7"/>
      <c r="E2914" s="7"/>
      <c r="F2914" s="7"/>
      <c r="G2914" s="7"/>
      <c r="H2914" s="7"/>
      <c r="I2914" s="7"/>
      <c r="J2914" s="7"/>
      <c r="K2914" s="7"/>
      <c r="L2914" s="7"/>
      <c r="M2914" s="7"/>
      <c r="N2914" s="7"/>
      <c r="O2914" s="7"/>
      <c r="P2914" s="7"/>
      <c r="Q2914" s="7"/>
      <c r="R2914" s="7"/>
      <c r="S2914" s="7"/>
      <c r="T2914" s="7"/>
      <c r="U2914" s="7"/>
      <c r="V2914" s="7"/>
      <c r="W2914" s="7"/>
      <c r="X2914" s="7"/>
      <c r="Y2914" s="7"/>
      <c r="Z2914" s="7"/>
      <c r="AA2914" s="7"/>
      <c r="AB2914" s="7"/>
    </row>
    <row r="2915" spans="1:28" x14ac:dyDescent="0.2">
      <c r="A2915" s="7"/>
      <c r="B2915" s="8"/>
      <c r="C2915" s="7"/>
      <c r="D2915" s="7"/>
      <c r="E2915" s="7"/>
      <c r="F2915" s="7"/>
      <c r="G2915" s="7"/>
      <c r="H2915" s="7"/>
      <c r="I2915" s="7"/>
      <c r="J2915" s="7"/>
      <c r="K2915" s="7"/>
      <c r="L2915" s="7"/>
      <c r="M2915" s="7"/>
      <c r="N2915" s="7"/>
      <c r="O2915" s="7"/>
      <c r="P2915" s="7"/>
      <c r="Q2915" s="7"/>
      <c r="R2915" s="7"/>
      <c r="S2915" s="7"/>
      <c r="T2915" s="7"/>
      <c r="U2915" s="7"/>
      <c r="V2915" s="7"/>
      <c r="W2915" s="7"/>
      <c r="X2915" s="7"/>
      <c r="Y2915" s="7"/>
      <c r="Z2915" s="7"/>
      <c r="AA2915" s="7"/>
      <c r="AB2915" s="7"/>
    </row>
    <row r="2916" spans="1:28" x14ac:dyDescent="0.2">
      <c r="A2916" s="7"/>
      <c r="B2916" s="8"/>
      <c r="C2916" s="7"/>
      <c r="D2916" s="7"/>
      <c r="E2916" s="7"/>
      <c r="F2916" s="7"/>
      <c r="G2916" s="7"/>
      <c r="H2916" s="7"/>
      <c r="I2916" s="7"/>
      <c r="J2916" s="7"/>
      <c r="K2916" s="7"/>
      <c r="L2916" s="7"/>
      <c r="M2916" s="7"/>
      <c r="N2916" s="7"/>
      <c r="O2916" s="7"/>
      <c r="P2916" s="7"/>
      <c r="Q2916" s="7"/>
      <c r="R2916" s="7"/>
      <c r="S2916" s="7"/>
      <c r="T2916" s="7"/>
      <c r="U2916" s="7"/>
      <c r="V2916" s="7"/>
      <c r="W2916" s="7"/>
      <c r="X2916" s="7"/>
      <c r="Y2916" s="7"/>
      <c r="Z2916" s="7"/>
      <c r="AA2916" s="7"/>
      <c r="AB2916" s="7"/>
    </row>
    <row r="2917" spans="1:28" x14ac:dyDescent="0.2">
      <c r="A2917" s="7"/>
      <c r="B2917" s="8"/>
      <c r="C2917" s="7"/>
      <c r="D2917" s="7"/>
      <c r="E2917" s="7"/>
      <c r="F2917" s="7"/>
      <c r="G2917" s="7"/>
      <c r="H2917" s="7"/>
      <c r="I2917" s="7"/>
      <c r="J2917" s="7"/>
      <c r="K2917" s="7"/>
      <c r="L2917" s="7"/>
      <c r="M2917" s="7"/>
      <c r="N2917" s="7"/>
      <c r="O2917" s="7"/>
      <c r="P2917" s="7"/>
      <c r="Q2917" s="7"/>
      <c r="R2917" s="7"/>
      <c r="S2917" s="7"/>
      <c r="T2917" s="7"/>
      <c r="U2917" s="7"/>
      <c r="V2917" s="7"/>
      <c r="W2917" s="7"/>
      <c r="X2917" s="7"/>
      <c r="Y2917" s="7"/>
      <c r="Z2917" s="7"/>
      <c r="AA2917" s="7"/>
      <c r="AB2917" s="7"/>
    </row>
    <row r="2918" spans="1:28" x14ac:dyDescent="0.2">
      <c r="A2918" s="7"/>
      <c r="B2918" s="8"/>
      <c r="C2918" s="7"/>
      <c r="D2918" s="7"/>
      <c r="E2918" s="7"/>
      <c r="F2918" s="7"/>
      <c r="G2918" s="7"/>
      <c r="H2918" s="7"/>
      <c r="I2918" s="7"/>
      <c r="J2918" s="7"/>
      <c r="K2918" s="7"/>
      <c r="L2918" s="7"/>
      <c r="M2918" s="7"/>
      <c r="N2918" s="7"/>
      <c r="O2918" s="7"/>
      <c r="P2918" s="7"/>
      <c r="Q2918" s="7"/>
      <c r="R2918" s="7"/>
      <c r="S2918" s="7"/>
      <c r="T2918" s="7"/>
      <c r="U2918" s="7"/>
      <c r="V2918" s="7"/>
      <c r="W2918" s="7"/>
      <c r="X2918" s="7"/>
      <c r="Y2918" s="7"/>
      <c r="Z2918" s="7"/>
      <c r="AA2918" s="7"/>
      <c r="AB2918" s="7"/>
    </row>
    <row r="2919" spans="1:28" x14ac:dyDescent="0.2">
      <c r="A2919" s="7"/>
      <c r="B2919" s="8"/>
      <c r="C2919" s="7"/>
      <c r="D2919" s="7"/>
      <c r="E2919" s="7"/>
      <c r="F2919" s="7"/>
      <c r="G2919" s="7"/>
      <c r="H2919" s="7"/>
      <c r="I2919" s="7"/>
      <c r="J2919" s="7"/>
      <c r="K2919" s="7"/>
      <c r="L2919" s="7"/>
      <c r="M2919" s="7"/>
      <c r="N2919" s="7"/>
      <c r="O2919" s="7"/>
      <c r="P2919" s="7"/>
      <c r="Q2919" s="7"/>
      <c r="R2919" s="7"/>
      <c r="S2919" s="7"/>
      <c r="T2919" s="7"/>
      <c r="U2919" s="7"/>
      <c r="V2919" s="7"/>
      <c r="W2919" s="7"/>
      <c r="X2919" s="7"/>
      <c r="Y2919" s="7"/>
      <c r="Z2919" s="7"/>
      <c r="AA2919" s="7"/>
      <c r="AB2919" s="7"/>
    </row>
    <row r="2920" spans="1:28" x14ac:dyDescent="0.2">
      <c r="A2920" s="7"/>
      <c r="B2920" s="8"/>
      <c r="C2920" s="7"/>
      <c r="D2920" s="7"/>
      <c r="E2920" s="7"/>
      <c r="F2920" s="7"/>
      <c r="G2920" s="7"/>
      <c r="H2920" s="7"/>
      <c r="I2920" s="7"/>
      <c r="J2920" s="7"/>
      <c r="K2920" s="7"/>
      <c r="L2920" s="7"/>
      <c r="M2920" s="7"/>
      <c r="N2920" s="7"/>
      <c r="O2920" s="7"/>
      <c r="P2920" s="7"/>
      <c r="Q2920" s="7"/>
      <c r="R2920" s="7"/>
      <c r="S2920" s="7"/>
      <c r="T2920" s="7"/>
      <c r="U2920" s="7"/>
      <c r="V2920" s="7"/>
      <c r="W2920" s="7"/>
      <c r="X2920" s="7"/>
      <c r="Y2920" s="7"/>
      <c r="Z2920" s="7"/>
      <c r="AA2920" s="7"/>
      <c r="AB2920" s="7"/>
    </row>
    <row r="2921" spans="1:28" x14ac:dyDescent="0.2">
      <c r="A2921" s="7"/>
      <c r="B2921" s="8"/>
      <c r="C2921" s="7"/>
      <c r="D2921" s="7"/>
      <c r="E2921" s="7"/>
      <c r="F2921" s="7"/>
      <c r="G2921" s="7"/>
      <c r="H2921" s="7"/>
      <c r="I2921" s="7"/>
      <c r="J2921" s="7"/>
      <c r="K2921" s="7"/>
      <c r="L2921" s="7"/>
      <c r="M2921" s="7"/>
      <c r="N2921" s="7"/>
      <c r="O2921" s="7"/>
      <c r="P2921" s="7"/>
      <c r="Q2921" s="7"/>
      <c r="R2921" s="7"/>
      <c r="S2921" s="7"/>
      <c r="T2921" s="7"/>
      <c r="U2921" s="7"/>
      <c r="V2921" s="7"/>
      <c r="W2921" s="7"/>
      <c r="X2921" s="7"/>
      <c r="Y2921" s="7"/>
      <c r="Z2921" s="7"/>
      <c r="AA2921" s="7"/>
      <c r="AB2921" s="7"/>
    </row>
    <row r="2922" spans="1:28" x14ac:dyDescent="0.2">
      <c r="A2922" s="7"/>
      <c r="B2922" s="8"/>
      <c r="C2922" s="7"/>
      <c r="D2922" s="7"/>
      <c r="E2922" s="7"/>
      <c r="F2922" s="7"/>
      <c r="G2922" s="7"/>
      <c r="H2922" s="7"/>
      <c r="I2922" s="7"/>
      <c r="J2922" s="7"/>
      <c r="K2922" s="7"/>
      <c r="L2922" s="7"/>
      <c r="M2922" s="7"/>
      <c r="N2922" s="7"/>
      <c r="O2922" s="7"/>
      <c r="P2922" s="7"/>
      <c r="Q2922" s="7"/>
      <c r="R2922" s="7"/>
      <c r="S2922" s="7"/>
      <c r="T2922" s="7"/>
      <c r="U2922" s="7"/>
      <c r="V2922" s="7"/>
      <c r="W2922" s="7"/>
      <c r="X2922" s="7"/>
      <c r="Y2922" s="7"/>
      <c r="Z2922" s="7"/>
      <c r="AA2922" s="7"/>
      <c r="AB2922" s="7"/>
    </row>
    <row r="2923" spans="1:28" x14ac:dyDescent="0.2">
      <c r="A2923" s="7"/>
      <c r="B2923" s="8"/>
      <c r="C2923" s="7"/>
      <c r="D2923" s="7"/>
      <c r="E2923" s="7"/>
      <c r="F2923" s="7"/>
      <c r="G2923" s="7"/>
      <c r="H2923" s="7"/>
      <c r="I2923" s="7"/>
      <c r="J2923" s="7"/>
      <c r="K2923" s="7"/>
      <c r="L2923" s="7"/>
      <c r="M2923" s="7"/>
      <c r="N2923" s="7"/>
      <c r="O2923" s="7"/>
      <c r="P2923" s="7"/>
      <c r="Q2923" s="7"/>
      <c r="R2923" s="7"/>
      <c r="S2923" s="7"/>
      <c r="T2923" s="7"/>
      <c r="U2923" s="7"/>
      <c r="V2923" s="7"/>
      <c r="W2923" s="7"/>
      <c r="X2923" s="7"/>
      <c r="Y2923" s="7"/>
      <c r="Z2923" s="7"/>
      <c r="AA2923" s="7"/>
      <c r="AB2923" s="7"/>
    </row>
    <row r="2924" spans="1:28" x14ac:dyDescent="0.2">
      <c r="A2924" s="7"/>
      <c r="B2924" s="8"/>
      <c r="C2924" s="7"/>
      <c r="D2924" s="7"/>
      <c r="E2924" s="7"/>
      <c r="F2924" s="7"/>
      <c r="G2924" s="7"/>
      <c r="H2924" s="7"/>
      <c r="I2924" s="7"/>
      <c r="J2924" s="7"/>
      <c r="K2924" s="7"/>
      <c r="L2924" s="7"/>
      <c r="M2924" s="7"/>
      <c r="N2924" s="7"/>
      <c r="O2924" s="7"/>
      <c r="P2924" s="7"/>
      <c r="Q2924" s="7"/>
      <c r="R2924" s="7"/>
      <c r="S2924" s="7"/>
      <c r="T2924" s="7"/>
      <c r="U2924" s="7"/>
      <c r="V2924" s="7"/>
      <c r="W2924" s="7"/>
      <c r="X2924" s="7"/>
      <c r="Y2924" s="7"/>
      <c r="Z2924" s="7"/>
      <c r="AA2924" s="7"/>
      <c r="AB2924" s="7"/>
    </row>
    <row r="2925" spans="1:28" x14ac:dyDescent="0.2">
      <c r="A2925" s="7"/>
      <c r="B2925" s="8"/>
      <c r="C2925" s="7"/>
      <c r="D2925" s="7"/>
      <c r="E2925" s="7"/>
      <c r="F2925" s="7"/>
      <c r="G2925" s="7"/>
      <c r="H2925" s="7"/>
      <c r="I2925" s="7"/>
      <c r="J2925" s="7"/>
      <c r="K2925" s="7"/>
      <c r="L2925" s="7"/>
      <c r="M2925" s="7"/>
      <c r="N2925" s="7"/>
      <c r="O2925" s="7"/>
      <c r="P2925" s="7"/>
      <c r="Q2925" s="7"/>
      <c r="R2925" s="7"/>
      <c r="S2925" s="7"/>
      <c r="T2925" s="7"/>
      <c r="U2925" s="7"/>
      <c r="V2925" s="7"/>
      <c r="W2925" s="7"/>
      <c r="X2925" s="7"/>
      <c r="Y2925" s="7"/>
      <c r="Z2925" s="7"/>
      <c r="AA2925" s="7"/>
      <c r="AB2925" s="7"/>
    </row>
    <row r="2926" spans="1:28" x14ac:dyDescent="0.2">
      <c r="A2926" s="7"/>
      <c r="B2926" s="8"/>
      <c r="C2926" s="7"/>
      <c r="D2926" s="7"/>
      <c r="E2926" s="7"/>
      <c r="F2926" s="7"/>
      <c r="G2926" s="7"/>
      <c r="H2926" s="7"/>
      <c r="I2926" s="7"/>
      <c r="J2926" s="7"/>
      <c r="K2926" s="7"/>
      <c r="L2926" s="7"/>
      <c r="M2926" s="7"/>
      <c r="N2926" s="7"/>
      <c r="O2926" s="7"/>
      <c r="P2926" s="7"/>
      <c r="Q2926" s="7"/>
      <c r="R2926" s="7"/>
      <c r="S2926" s="7"/>
      <c r="T2926" s="7"/>
      <c r="U2926" s="7"/>
      <c r="V2926" s="7"/>
      <c r="W2926" s="7"/>
      <c r="X2926" s="7"/>
      <c r="Y2926" s="7"/>
      <c r="Z2926" s="7"/>
      <c r="AA2926" s="7"/>
      <c r="AB2926" s="7"/>
    </row>
    <row r="2927" spans="1:28" x14ac:dyDescent="0.2">
      <c r="A2927" s="7"/>
      <c r="B2927" s="8"/>
      <c r="C2927" s="7"/>
      <c r="D2927" s="7"/>
      <c r="E2927" s="7"/>
      <c r="F2927" s="7"/>
      <c r="G2927" s="7"/>
      <c r="H2927" s="7"/>
      <c r="I2927" s="7"/>
      <c r="J2927" s="7"/>
      <c r="K2927" s="7"/>
      <c r="L2927" s="7"/>
      <c r="M2927" s="7"/>
      <c r="N2927" s="7"/>
      <c r="O2927" s="7"/>
      <c r="P2927" s="7"/>
      <c r="Q2927" s="7"/>
      <c r="R2927" s="7"/>
      <c r="S2927" s="7"/>
      <c r="T2927" s="7"/>
      <c r="U2927" s="7"/>
      <c r="V2927" s="7"/>
      <c r="W2927" s="7"/>
      <c r="X2927" s="7"/>
      <c r="Y2927" s="7"/>
      <c r="Z2927" s="7"/>
      <c r="AA2927" s="7"/>
      <c r="AB2927" s="7"/>
    </row>
    <row r="2928" spans="1:28" x14ac:dyDescent="0.2">
      <c r="A2928" s="7"/>
      <c r="B2928" s="8"/>
      <c r="C2928" s="7"/>
      <c r="D2928" s="7"/>
      <c r="E2928" s="7"/>
      <c r="F2928" s="7"/>
      <c r="G2928" s="7"/>
      <c r="H2928" s="7"/>
      <c r="I2928" s="7"/>
      <c r="J2928" s="7"/>
      <c r="K2928" s="7"/>
      <c r="L2928" s="7"/>
      <c r="M2928" s="7"/>
      <c r="N2928" s="7"/>
      <c r="O2928" s="7"/>
      <c r="P2928" s="7"/>
      <c r="Q2928" s="7"/>
      <c r="R2928" s="7"/>
      <c r="S2928" s="7"/>
      <c r="T2928" s="7"/>
      <c r="U2928" s="7"/>
      <c r="V2928" s="7"/>
      <c r="W2928" s="7"/>
      <c r="X2928" s="7"/>
      <c r="Y2928" s="7"/>
      <c r="Z2928" s="7"/>
      <c r="AA2928" s="7"/>
      <c r="AB2928" s="7"/>
    </row>
    <row r="2929" spans="1:28" x14ac:dyDescent="0.2">
      <c r="A2929" s="7"/>
      <c r="B2929" s="8"/>
      <c r="C2929" s="7"/>
      <c r="D2929" s="7"/>
      <c r="E2929" s="7"/>
      <c r="F2929" s="7"/>
      <c r="G2929" s="7"/>
      <c r="H2929" s="7"/>
      <c r="I2929" s="7"/>
      <c r="J2929" s="7"/>
      <c r="K2929" s="7"/>
      <c r="L2929" s="7"/>
      <c r="M2929" s="7"/>
      <c r="N2929" s="7"/>
      <c r="O2929" s="7"/>
      <c r="P2929" s="7"/>
      <c r="Q2929" s="7"/>
      <c r="R2929" s="7"/>
      <c r="S2929" s="7"/>
      <c r="T2929" s="7"/>
      <c r="U2929" s="7"/>
      <c r="V2929" s="7"/>
      <c r="W2929" s="7"/>
      <c r="X2929" s="7"/>
      <c r="Y2929" s="7"/>
      <c r="Z2929" s="7"/>
      <c r="AA2929" s="7"/>
      <c r="AB2929" s="7"/>
    </row>
    <row r="2930" spans="1:28" x14ac:dyDescent="0.2">
      <c r="A2930" s="7"/>
      <c r="B2930" s="8"/>
      <c r="C2930" s="7"/>
      <c r="D2930" s="7"/>
      <c r="E2930" s="7"/>
      <c r="F2930" s="7"/>
      <c r="G2930" s="7"/>
      <c r="H2930" s="7"/>
      <c r="I2930" s="7"/>
      <c r="J2930" s="7"/>
      <c r="K2930" s="7"/>
      <c r="L2930" s="7"/>
      <c r="M2930" s="7"/>
      <c r="N2930" s="7"/>
      <c r="O2930" s="7"/>
      <c r="P2930" s="7"/>
      <c r="Q2930" s="7"/>
      <c r="R2930" s="7"/>
      <c r="S2930" s="7"/>
      <c r="T2930" s="7"/>
      <c r="U2930" s="7"/>
      <c r="V2930" s="7"/>
      <c r="W2930" s="7"/>
      <c r="X2930" s="7"/>
      <c r="Y2930" s="7"/>
      <c r="Z2930" s="7"/>
      <c r="AA2930" s="7"/>
      <c r="AB2930" s="7"/>
    </row>
    <row r="2931" spans="1:28" x14ac:dyDescent="0.2">
      <c r="A2931" s="7"/>
      <c r="B2931" s="8"/>
      <c r="C2931" s="7"/>
      <c r="D2931" s="7"/>
      <c r="E2931" s="7"/>
      <c r="F2931" s="7"/>
      <c r="G2931" s="7"/>
      <c r="H2931" s="7"/>
      <c r="I2931" s="7"/>
      <c r="J2931" s="7"/>
      <c r="K2931" s="7"/>
      <c r="L2931" s="7"/>
      <c r="M2931" s="7"/>
      <c r="N2931" s="7"/>
      <c r="O2931" s="7"/>
      <c r="P2931" s="7"/>
      <c r="Q2931" s="7"/>
      <c r="R2931" s="7"/>
      <c r="S2931" s="7"/>
      <c r="T2931" s="7"/>
      <c r="U2931" s="7"/>
      <c r="V2931" s="7"/>
      <c r="W2931" s="7"/>
      <c r="X2931" s="7"/>
      <c r="Y2931" s="7"/>
      <c r="Z2931" s="7"/>
      <c r="AA2931" s="7"/>
      <c r="AB2931" s="7"/>
    </row>
    <row r="2932" spans="1:28" x14ac:dyDescent="0.2">
      <c r="A2932" s="7"/>
      <c r="B2932" s="8"/>
      <c r="C2932" s="7"/>
      <c r="D2932" s="7"/>
      <c r="E2932" s="7"/>
      <c r="F2932" s="7"/>
      <c r="G2932" s="7"/>
      <c r="H2932" s="7"/>
      <c r="I2932" s="7"/>
      <c r="J2932" s="7"/>
      <c r="K2932" s="7"/>
      <c r="L2932" s="7"/>
      <c r="M2932" s="7"/>
      <c r="N2932" s="7"/>
      <c r="O2932" s="7"/>
      <c r="P2932" s="7"/>
      <c r="Q2932" s="7"/>
      <c r="R2932" s="7"/>
      <c r="S2932" s="7"/>
      <c r="T2932" s="7"/>
      <c r="U2932" s="7"/>
      <c r="V2932" s="7"/>
      <c r="W2932" s="7"/>
      <c r="X2932" s="7"/>
      <c r="Y2932" s="7"/>
      <c r="Z2932" s="7"/>
      <c r="AA2932" s="7"/>
      <c r="AB2932" s="7"/>
    </row>
    <row r="2933" spans="1:28" x14ac:dyDescent="0.2">
      <c r="A2933" s="7"/>
      <c r="B2933" s="8"/>
      <c r="C2933" s="7"/>
      <c r="D2933" s="7"/>
      <c r="E2933" s="7"/>
      <c r="F2933" s="7"/>
      <c r="G2933" s="7"/>
      <c r="H2933" s="7"/>
      <c r="I2933" s="7"/>
      <c r="J2933" s="7"/>
      <c r="K2933" s="7"/>
      <c r="L2933" s="7"/>
      <c r="M2933" s="7"/>
      <c r="N2933" s="7"/>
      <c r="O2933" s="7"/>
      <c r="P2933" s="7"/>
      <c r="Q2933" s="7"/>
      <c r="R2933" s="7"/>
      <c r="S2933" s="7"/>
      <c r="T2933" s="7"/>
      <c r="U2933" s="7"/>
      <c r="V2933" s="7"/>
      <c r="W2933" s="7"/>
      <c r="X2933" s="7"/>
      <c r="Y2933" s="7"/>
      <c r="Z2933" s="7"/>
      <c r="AA2933" s="7"/>
      <c r="AB2933" s="7"/>
    </row>
    <row r="2934" spans="1:28" x14ac:dyDescent="0.2">
      <c r="A2934" s="7"/>
      <c r="B2934" s="8"/>
      <c r="C2934" s="7"/>
      <c r="D2934" s="7"/>
      <c r="E2934" s="7"/>
      <c r="F2934" s="7"/>
      <c r="G2934" s="7"/>
      <c r="H2934" s="7"/>
      <c r="I2934" s="7"/>
      <c r="J2934" s="7"/>
      <c r="K2934" s="7"/>
      <c r="L2934" s="7"/>
      <c r="M2934" s="7"/>
      <c r="N2934" s="7"/>
      <c r="O2934" s="7"/>
      <c r="P2934" s="7"/>
      <c r="Q2934" s="7"/>
      <c r="R2934" s="7"/>
      <c r="S2934" s="7"/>
      <c r="T2934" s="7"/>
      <c r="U2934" s="7"/>
      <c r="V2934" s="7"/>
      <c r="W2934" s="7"/>
      <c r="X2934" s="7"/>
      <c r="Y2934" s="7"/>
      <c r="Z2934" s="7"/>
      <c r="AA2934" s="7"/>
      <c r="AB2934" s="7"/>
    </row>
    <row r="2935" spans="1:28" x14ac:dyDescent="0.2">
      <c r="A2935" s="7"/>
      <c r="B2935" s="8"/>
      <c r="C2935" s="7"/>
      <c r="D2935" s="7"/>
      <c r="E2935" s="7"/>
      <c r="F2935" s="7"/>
      <c r="G2935" s="7"/>
      <c r="H2935" s="7"/>
      <c r="I2935" s="7"/>
      <c r="J2935" s="7"/>
      <c r="K2935" s="7"/>
      <c r="L2935" s="7"/>
      <c r="M2935" s="7"/>
      <c r="N2935" s="7"/>
      <c r="O2935" s="7"/>
      <c r="P2935" s="7"/>
      <c r="Q2935" s="7"/>
      <c r="R2935" s="7"/>
      <c r="S2935" s="7"/>
      <c r="T2935" s="7"/>
      <c r="U2935" s="7"/>
      <c r="V2935" s="7"/>
      <c r="W2935" s="7"/>
      <c r="X2935" s="7"/>
      <c r="Y2935" s="7"/>
      <c r="Z2935" s="7"/>
      <c r="AA2935" s="7"/>
      <c r="AB2935" s="7"/>
    </row>
    <row r="2936" spans="1:28" x14ac:dyDescent="0.2">
      <c r="A2936" s="7"/>
      <c r="B2936" s="8"/>
      <c r="C2936" s="7"/>
      <c r="D2936" s="7"/>
      <c r="E2936" s="7"/>
      <c r="F2936" s="7"/>
      <c r="G2936" s="7"/>
      <c r="H2936" s="7"/>
      <c r="I2936" s="7"/>
      <c r="J2936" s="7"/>
      <c r="K2936" s="7"/>
      <c r="L2936" s="7"/>
      <c r="M2936" s="7"/>
      <c r="N2936" s="7"/>
      <c r="O2936" s="7"/>
      <c r="P2936" s="7"/>
      <c r="Q2936" s="7"/>
      <c r="R2936" s="7"/>
      <c r="S2936" s="7"/>
      <c r="T2936" s="7"/>
      <c r="U2936" s="7"/>
      <c r="V2936" s="7"/>
      <c r="W2936" s="7"/>
      <c r="X2936" s="7"/>
      <c r="Y2936" s="7"/>
      <c r="Z2936" s="7"/>
      <c r="AA2936" s="7"/>
      <c r="AB2936" s="7"/>
    </row>
    <row r="2937" spans="1:28" x14ac:dyDescent="0.2">
      <c r="A2937" s="7"/>
      <c r="B2937" s="8"/>
      <c r="C2937" s="7"/>
      <c r="D2937" s="7"/>
      <c r="E2937" s="7"/>
      <c r="F2937" s="7"/>
      <c r="G2937" s="7"/>
      <c r="H2937" s="7"/>
      <c r="I2937" s="7"/>
      <c r="J2937" s="7"/>
      <c r="K2937" s="7"/>
      <c r="L2937" s="7"/>
      <c r="M2937" s="7"/>
      <c r="N2937" s="7"/>
      <c r="O2937" s="7"/>
      <c r="P2937" s="7"/>
      <c r="Q2937" s="7"/>
      <c r="R2937" s="7"/>
      <c r="S2937" s="7"/>
      <c r="T2937" s="7"/>
      <c r="U2937" s="7"/>
      <c r="V2937" s="7"/>
      <c r="W2937" s="7"/>
      <c r="X2937" s="7"/>
      <c r="Y2937" s="7"/>
      <c r="Z2937" s="7"/>
      <c r="AA2937" s="7"/>
      <c r="AB2937" s="7"/>
    </row>
    <row r="2938" spans="1:28" x14ac:dyDescent="0.2">
      <c r="A2938" s="7"/>
      <c r="B2938" s="8"/>
      <c r="C2938" s="7"/>
      <c r="D2938" s="7"/>
      <c r="E2938" s="7"/>
      <c r="F2938" s="7"/>
      <c r="G2938" s="7"/>
      <c r="H2938" s="7"/>
      <c r="I2938" s="7"/>
      <c r="J2938" s="7"/>
      <c r="K2938" s="7"/>
      <c r="L2938" s="7"/>
      <c r="M2938" s="7"/>
      <c r="N2938" s="7"/>
      <c r="O2938" s="7"/>
      <c r="P2938" s="7"/>
      <c r="Q2938" s="7"/>
      <c r="R2938" s="7"/>
      <c r="S2938" s="7"/>
      <c r="T2938" s="7"/>
      <c r="U2938" s="7"/>
      <c r="V2938" s="7"/>
      <c r="W2938" s="7"/>
      <c r="X2938" s="7"/>
      <c r="Y2938" s="7"/>
      <c r="Z2938" s="7"/>
      <c r="AA2938" s="7"/>
      <c r="AB2938" s="7"/>
    </row>
    <row r="2939" spans="1:28" x14ac:dyDescent="0.2">
      <c r="A2939" s="7"/>
      <c r="B2939" s="8"/>
      <c r="C2939" s="7"/>
      <c r="D2939" s="7"/>
      <c r="E2939" s="7"/>
      <c r="F2939" s="7"/>
      <c r="G2939" s="7"/>
      <c r="H2939" s="7"/>
      <c r="I2939" s="7"/>
      <c r="J2939" s="7"/>
      <c r="K2939" s="7"/>
      <c r="L2939" s="7"/>
      <c r="M2939" s="7"/>
      <c r="N2939" s="7"/>
      <c r="O2939" s="7"/>
      <c r="P2939" s="7"/>
      <c r="Q2939" s="7"/>
      <c r="R2939" s="7"/>
      <c r="S2939" s="7"/>
      <c r="T2939" s="7"/>
      <c r="U2939" s="7"/>
      <c r="V2939" s="7"/>
      <c r="W2939" s="7"/>
      <c r="X2939" s="7"/>
      <c r="Y2939" s="7"/>
      <c r="Z2939" s="7"/>
      <c r="AA2939" s="7"/>
      <c r="AB2939" s="7"/>
    </row>
    <row r="2940" spans="1:28" x14ac:dyDescent="0.2">
      <c r="A2940" s="7"/>
      <c r="B2940" s="8"/>
      <c r="C2940" s="7"/>
      <c r="D2940" s="7"/>
      <c r="E2940" s="7"/>
      <c r="F2940" s="7"/>
      <c r="G2940" s="7"/>
      <c r="H2940" s="7"/>
      <c r="I2940" s="7"/>
      <c r="J2940" s="7"/>
      <c r="K2940" s="7"/>
      <c r="L2940" s="7"/>
      <c r="M2940" s="7"/>
      <c r="N2940" s="7"/>
      <c r="O2940" s="7"/>
      <c r="P2940" s="7"/>
      <c r="Q2940" s="7"/>
      <c r="R2940" s="7"/>
      <c r="S2940" s="7"/>
      <c r="T2940" s="7"/>
      <c r="U2940" s="7"/>
      <c r="V2940" s="7"/>
      <c r="W2940" s="7"/>
      <c r="X2940" s="7"/>
      <c r="Y2940" s="7"/>
      <c r="Z2940" s="7"/>
      <c r="AA2940" s="7"/>
      <c r="AB2940" s="7"/>
    </row>
    <row r="2941" spans="1:28" x14ac:dyDescent="0.2">
      <c r="A2941" s="7"/>
      <c r="B2941" s="8"/>
      <c r="C2941" s="7"/>
      <c r="D2941" s="7"/>
      <c r="E2941" s="7"/>
      <c r="F2941" s="7"/>
      <c r="G2941" s="7"/>
      <c r="H2941" s="7"/>
      <c r="I2941" s="7"/>
      <c r="J2941" s="7"/>
      <c r="K2941" s="7"/>
      <c r="L2941" s="7"/>
      <c r="M2941" s="7"/>
      <c r="N2941" s="7"/>
      <c r="O2941" s="7"/>
      <c r="P2941" s="7"/>
      <c r="Q2941" s="7"/>
      <c r="R2941" s="7"/>
      <c r="S2941" s="7"/>
      <c r="T2941" s="7"/>
      <c r="U2941" s="7"/>
      <c r="V2941" s="7"/>
      <c r="W2941" s="7"/>
      <c r="X2941" s="7"/>
      <c r="Y2941" s="7"/>
      <c r="Z2941" s="7"/>
      <c r="AA2941" s="7"/>
      <c r="AB2941" s="7"/>
    </row>
    <row r="2942" spans="1:28" x14ac:dyDescent="0.2">
      <c r="A2942" s="7"/>
      <c r="B2942" s="8"/>
      <c r="C2942" s="7"/>
      <c r="D2942" s="7"/>
      <c r="E2942" s="7"/>
      <c r="F2942" s="7"/>
      <c r="G2942" s="7"/>
      <c r="H2942" s="7"/>
      <c r="I2942" s="7"/>
      <c r="J2942" s="7"/>
      <c r="K2942" s="7"/>
      <c r="L2942" s="7"/>
      <c r="M2942" s="7"/>
      <c r="N2942" s="7"/>
      <c r="O2942" s="7"/>
      <c r="P2942" s="7"/>
      <c r="Q2942" s="7"/>
      <c r="R2942" s="7"/>
      <c r="S2942" s="7"/>
      <c r="T2942" s="7"/>
      <c r="U2942" s="7"/>
      <c r="V2942" s="7"/>
      <c r="W2942" s="7"/>
      <c r="X2942" s="7"/>
      <c r="Y2942" s="7"/>
      <c r="Z2942" s="7"/>
      <c r="AA2942" s="7"/>
      <c r="AB2942" s="7"/>
    </row>
    <row r="2943" spans="1:28" x14ac:dyDescent="0.2">
      <c r="A2943" s="7"/>
      <c r="B2943" s="8"/>
      <c r="C2943" s="7"/>
      <c r="D2943" s="7"/>
      <c r="E2943" s="7"/>
      <c r="F2943" s="7"/>
      <c r="G2943" s="7"/>
      <c r="H2943" s="7"/>
      <c r="I2943" s="7"/>
      <c r="J2943" s="7"/>
      <c r="K2943" s="7"/>
      <c r="L2943" s="7"/>
      <c r="M2943" s="7"/>
      <c r="N2943" s="7"/>
      <c r="O2943" s="7"/>
      <c r="P2943" s="7"/>
      <c r="Q2943" s="7"/>
      <c r="R2943" s="7"/>
      <c r="S2943" s="7"/>
      <c r="T2943" s="7"/>
      <c r="U2943" s="7"/>
      <c r="V2943" s="7"/>
      <c r="W2943" s="7"/>
      <c r="X2943" s="7"/>
      <c r="Y2943" s="7"/>
      <c r="Z2943" s="7"/>
      <c r="AA2943" s="7"/>
      <c r="AB2943" s="7"/>
    </row>
    <row r="2944" spans="1:28" x14ac:dyDescent="0.2">
      <c r="A2944" s="7"/>
      <c r="B2944" s="8"/>
      <c r="C2944" s="7"/>
      <c r="D2944" s="7"/>
      <c r="E2944" s="7"/>
      <c r="F2944" s="7"/>
      <c r="G2944" s="7"/>
      <c r="H2944" s="7"/>
      <c r="I2944" s="7"/>
      <c r="J2944" s="7"/>
      <c r="K2944" s="7"/>
      <c r="L2944" s="7"/>
      <c r="M2944" s="7"/>
      <c r="N2944" s="7"/>
      <c r="O2944" s="7"/>
      <c r="P2944" s="7"/>
      <c r="Q2944" s="7"/>
      <c r="R2944" s="7"/>
      <c r="S2944" s="7"/>
      <c r="T2944" s="7"/>
      <c r="U2944" s="7"/>
      <c r="V2944" s="7"/>
      <c r="W2944" s="7"/>
      <c r="X2944" s="7"/>
      <c r="Y2944" s="7"/>
      <c r="Z2944" s="7"/>
      <c r="AA2944" s="7"/>
      <c r="AB2944" s="7"/>
    </row>
    <row r="2945" spans="1:28" x14ac:dyDescent="0.2">
      <c r="A2945" s="7"/>
      <c r="B2945" s="8"/>
      <c r="C2945" s="7"/>
      <c r="D2945" s="7"/>
      <c r="E2945" s="7"/>
      <c r="F2945" s="7"/>
      <c r="G2945" s="7"/>
      <c r="H2945" s="7"/>
      <c r="I2945" s="7"/>
      <c r="J2945" s="7"/>
      <c r="K2945" s="7"/>
      <c r="L2945" s="7"/>
      <c r="M2945" s="7"/>
      <c r="N2945" s="7"/>
      <c r="O2945" s="7"/>
      <c r="P2945" s="7"/>
      <c r="Q2945" s="7"/>
      <c r="R2945" s="7"/>
      <c r="S2945" s="7"/>
      <c r="T2945" s="7"/>
      <c r="U2945" s="7"/>
      <c r="V2945" s="7"/>
      <c r="W2945" s="7"/>
      <c r="X2945" s="7"/>
      <c r="Y2945" s="7"/>
      <c r="Z2945" s="7"/>
      <c r="AA2945" s="7"/>
      <c r="AB2945" s="7"/>
    </row>
    <row r="2946" spans="1:28" x14ac:dyDescent="0.2">
      <c r="A2946" s="7"/>
      <c r="B2946" s="8"/>
      <c r="C2946" s="7"/>
      <c r="D2946" s="7"/>
      <c r="E2946" s="7"/>
      <c r="F2946" s="7"/>
      <c r="G2946" s="7"/>
      <c r="H2946" s="7"/>
      <c r="I2946" s="7"/>
      <c r="J2946" s="7"/>
      <c r="K2946" s="7"/>
      <c r="L2946" s="7"/>
      <c r="M2946" s="7"/>
      <c r="N2946" s="7"/>
      <c r="O2946" s="7"/>
      <c r="P2946" s="7"/>
      <c r="Q2946" s="7"/>
      <c r="R2946" s="7"/>
      <c r="S2946" s="7"/>
      <c r="T2946" s="7"/>
      <c r="U2946" s="7"/>
      <c r="V2946" s="7"/>
      <c r="W2946" s="7"/>
      <c r="X2946" s="7"/>
      <c r="Y2946" s="7"/>
      <c r="Z2946" s="7"/>
      <c r="AA2946" s="7"/>
      <c r="AB2946" s="7"/>
    </row>
    <row r="2947" spans="1:28" x14ac:dyDescent="0.2">
      <c r="A2947" s="7"/>
      <c r="B2947" s="8"/>
      <c r="C2947" s="7"/>
      <c r="D2947" s="7"/>
      <c r="E2947" s="7"/>
      <c r="F2947" s="7"/>
      <c r="G2947" s="7"/>
      <c r="H2947" s="7"/>
      <c r="I2947" s="7"/>
      <c r="J2947" s="7"/>
      <c r="K2947" s="7"/>
      <c r="L2947" s="7"/>
      <c r="M2947" s="7"/>
      <c r="N2947" s="7"/>
      <c r="O2947" s="7"/>
      <c r="P2947" s="7"/>
      <c r="Q2947" s="7"/>
      <c r="R2947" s="7"/>
      <c r="S2947" s="7"/>
      <c r="T2947" s="7"/>
      <c r="U2947" s="7"/>
      <c r="V2947" s="7"/>
      <c r="W2947" s="7"/>
      <c r="X2947" s="7"/>
      <c r="Y2947" s="7"/>
      <c r="Z2947" s="7"/>
      <c r="AA2947" s="7"/>
      <c r="AB2947" s="7"/>
    </row>
    <row r="2948" spans="1:28" x14ac:dyDescent="0.2">
      <c r="A2948" s="7"/>
      <c r="B2948" s="8"/>
      <c r="C2948" s="7"/>
      <c r="D2948" s="7"/>
      <c r="E2948" s="7"/>
      <c r="F2948" s="7"/>
      <c r="G2948" s="7"/>
      <c r="H2948" s="7"/>
      <c r="I2948" s="7"/>
      <c r="J2948" s="7"/>
      <c r="K2948" s="7"/>
      <c r="L2948" s="7"/>
      <c r="M2948" s="7"/>
      <c r="N2948" s="7"/>
      <c r="O2948" s="7"/>
      <c r="P2948" s="7"/>
      <c r="Q2948" s="7"/>
      <c r="R2948" s="7"/>
      <c r="S2948" s="7"/>
      <c r="T2948" s="7"/>
      <c r="U2948" s="7"/>
      <c r="V2948" s="7"/>
      <c r="W2948" s="7"/>
      <c r="X2948" s="7"/>
      <c r="Y2948" s="7"/>
      <c r="Z2948" s="7"/>
      <c r="AA2948" s="7"/>
      <c r="AB2948" s="7"/>
    </row>
    <row r="2949" spans="1:28" x14ac:dyDescent="0.2">
      <c r="A2949" s="7"/>
      <c r="B2949" s="8"/>
      <c r="C2949" s="7"/>
      <c r="D2949" s="7"/>
      <c r="E2949" s="7"/>
      <c r="F2949" s="7"/>
      <c r="G2949" s="7"/>
      <c r="H2949" s="7"/>
      <c r="I2949" s="7"/>
      <c r="J2949" s="7"/>
      <c r="K2949" s="7"/>
      <c r="L2949" s="7"/>
      <c r="M2949" s="7"/>
      <c r="N2949" s="7"/>
      <c r="O2949" s="7"/>
      <c r="P2949" s="7"/>
      <c r="Q2949" s="7"/>
      <c r="R2949" s="7"/>
      <c r="S2949" s="7"/>
      <c r="T2949" s="7"/>
      <c r="U2949" s="7"/>
      <c r="V2949" s="7"/>
      <c r="W2949" s="7"/>
      <c r="X2949" s="7"/>
      <c r="Y2949" s="7"/>
      <c r="Z2949" s="7"/>
      <c r="AA2949" s="7"/>
      <c r="AB2949" s="7"/>
    </row>
    <row r="2950" spans="1:28" x14ac:dyDescent="0.2">
      <c r="A2950" s="7"/>
      <c r="B2950" s="8"/>
      <c r="C2950" s="7"/>
      <c r="D2950" s="7"/>
      <c r="E2950" s="7"/>
      <c r="F2950" s="7"/>
      <c r="G2950" s="7"/>
      <c r="H2950" s="7"/>
      <c r="I2950" s="7"/>
      <c r="J2950" s="7"/>
      <c r="K2950" s="7"/>
      <c r="L2950" s="7"/>
      <c r="M2950" s="7"/>
      <c r="N2950" s="7"/>
      <c r="O2950" s="7"/>
      <c r="P2950" s="7"/>
      <c r="Q2950" s="7"/>
      <c r="R2950" s="7"/>
      <c r="S2950" s="7"/>
      <c r="T2950" s="7"/>
      <c r="U2950" s="7"/>
      <c r="V2950" s="7"/>
      <c r="W2950" s="7"/>
      <c r="X2950" s="7"/>
      <c r="Y2950" s="7"/>
      <c r="Z2950" s="7"/>
      <c r="AA2950" s="7"/>
      <c r="AB2950" s="7"/>
    </row>
    <row r="2951" spans="1:28" x14ac:dyDescent="0.2">
      <c r="A2951" s="7"/>
      <c r="B2951" s="8"/>
      <c r="C2951" s="7"/>
      <c r="D2951" s="7"/>
      <c r="E2951" s="7"/>
      <c r="F2951" s="7"/>
      <c r="G2951" s="7"/>
      <c r="H2951" s="7"/>
      <c r="I2951" s="7"/>
      <c r="J2951" s="7"/>
      <c r="K2951" s="7"/>
      <c r="L2951" s="7"/>
      <c r="M2951" s="7"/>
      <c r="N2951" s="7"/>
      <c r="O2951" s="7"/>
      <c r="P2951" s="7"/>
      <c r="Q2951" s="7"/>
      <c r="R2951" s="7"/>
      <c r="S2951" s="7"/>
      <c r="T2951" s="7"/>
      <c r="U2951" s="7"/>
      <c r="V2951" s="7"/>
      <c r="W2951" s="7"/>
      <c r="X2951" s="7"/>
      <c r="Y2951" s="7"/>
      <c r="Z2951" s="7"/>
      <c r="AA2951" s="7"/>
      <c r="AB2951" s="7"/>
    </row>
    <row r="2952" spans="1:28" x14ac:dyDescent="0.2">
      <c r="A2952" s="7"/>
      <c r="B2952" s="8"/>
      <c r="C2952" s="7"/>
      <c r="D2952" s="7"/>
      <c r="E2952" s="7"/>
      <c r="F2952" s="7"/>
      <c r="G2952" s="7"/>
      <c r="H2952" s="7"/>
      <c r="I2952" s="7"/>
      <c r="J2952" s="7"/>
      <c r="K2952" s="7"/>
      <c r="L2952" s="7"/>
      <c r="M2952" s="7"/>
      <c r="N2952" s="7"/>
      <c r="O2952" s="7"/>
      <c r="P2952" s="7"/>
      <c r="Q2952" s="7"/>
      <c r="R2952" s="7"/>
      <c r="S2952" s="7"/>
      <c r="T2952" s="7"/>
      <c r="U2952" s="7"/>
      <c r="V2952" s="7"/>
      <c r="W2952" s="7"/>
      <c r="X2952" s="7"/>
      <c r="Y2952" s="7"/>
      <c r="Z2952" s="7"/>
      <c r="AA2952" s="7"/>
      <c r="AB2952" s="7"/>
    </row>
    <row r="2953" spans="1:28" x14ac:dyDescent="0.2">
      <c r="A2953" s="7"/>
      <c r="B2953" s="8"/>
      <c r="C2953" s="7"/>
      <c r="D2953" s="7"/>
      <c r="E2953" s="7"/>
      <c r="F2953" s="7"/>
      <c r="G2953" s="7"/>
      <c r="H2953" s="7"/>
      <c r="I2953" s="7"/>
      <c r="J2953" s="7"/>
      <c r="K2953" s="7"/>
      <c r="L2953" s="7"/>
      <c r="M2953" s="7"/>
      <c r="N2953" s="7"/>
      <c r="O2953" s="7"/>
      <c r="P2953" s="7"/>
      <c r="Q2953" s="7"/>
      <c r="R2953" s="7"/>
      <c r="S2953" s="7"/>
      <c r="T2953" s="7"/>
      <c r="U2953" s="7"/>
      <c r="V2953" s="7"/>
      <c r="W2953" s="7"/>
      <c r="X2953" s="7"/>
      <c r="Y2953" s="7"/>
      <c r="Z2953" s="7"/>
      <c r="AA2953" s="7"/>
      <c r="AB2953" s="7"/>
    </row>
    <row r="2954" spans="1:28" x14ac:dyDescent="0.2">
      <c r="A2954" s="7"/>
      <c r="B2954" s="8"/>
      <c r="C2954" s="7"/>
      <c r="D2954" s="7"/>
      <c r="E2954" s="7"/>
      <c r="F2954" s="7"/>
      <c r="G2954" s="7"/>
      <c r="H2954" s="7"/>
      <c r="I2954" s="7"/>
      <c r="J2954" s="7"/>
      <c r="K2954" s="7"/>
      <c r="L2954" s="7"/>
      <c r="M2954" s="7"/>
      <c r="N2954" s="7"/>
      <c r="O2954" s="7"/>
      <c r="P2954" s="7"/>
      <c r="Q2954" s="7"/>
      <c r="R2954" s="7"/>
      <c r="S2954" s="7"/>
      <c r="T2954" s="7"/>
      <c r="U2954" s="7"/>
      <c r="V2954" s="7"/>
      <c r="W2954" s="7"/>
      <c r="X2954" s="7"/>
      <c r="Y2954" s="7"/>
      <c r="Z2954" s="7"/>
      <c r="AA2954" s="7"/>
      <c r="AB2954" s="7"/>
    </row>
    <row r="2955" spans="1:28" x14ac:dyDescent="0.2">
      <c r="A2955" s="7"/>
      <c r="B2955" s="8"/>
      <c r="C2955" s="7"/>
      <c r="D2955" s="7"/>
      <c r="E2955" s="7"/>
      <c r="F2955" s="7"/>
      <c r="G2955" s="7"/>
      <c r="H2955" s="7"/>
      <c r="I2955" s="7"/>
      <c r="J2955" s="7"/>
      <c r="K2955" s="7"/>
      <c r="L2955" s="7"/>
      <c r="M2955" s="7"/>
      <c r="N2955" s="7"/>
      <c r="O2955" s="7"/>
      <c r="P2955" s="7"/>
      <c r="Q2955" s="7"/>
      <c r="R2955" s="7"/>
      <c r="S2955" s="7"/>
      <c r="T2955" s="7"/>
      <c r="U2955" s="7"/>
      <c r="V2955" s="7"/>
      <c r="W2955" s="7"/>
      <c r="X2955" s="7"/>
      <c r="Y2955" s="7"/>
      <c r="Z2955" s="7"/>
      <c r="AA2955" s="7"/>
      <c r="AB2955" s="7"/>
    </row>
    <row r="2956" spans="1:28" x14ac:dyDescent="0.2">
      <c r="A2956" s="7"/>
      <c r="B2956" s="8"/>
      <c r="C2956" s="7"/>
      <c r="D2956" s="7"/>
      <c r="E2956" s="7"/>
      <c r="F2956" s="7"/>
      <c r="G2956" s="7"/>
      <c r="H2956" s="7"/>
      <c r="I2956" s="7"/>
      <c r="J2956" s="7"/>
      <c r="K2956" s="7"/>
      <c r="L2956" s="7"/>
      <c r="M2956" s="7"/>
      <c r="N2956" s="7"/>
      <c r="O2956" s="7"/>
      <c r="P2956" s="7"/>
      <c r="Q2956" s="7"/>
      <c r="R2956" s="7"/>
      <c r="S2956" s="7"/>
      <c r="T2956" s="7"/>
      <c r="U2956" s="7"/>
      <c r="V2956" s="7"/>
      <c r="W2956" s="7"/>
      <c r="X2956" s="7"/>
      <c r="Y2956" s="7"/>
      <c r="Z2956" s="7"/>
      <c r="AA2956" s="7"/>
      <c r="AB2956" s="7"/>
    </row>
    <row r="2957" spans="1:28" x14ac:dyDescent="0.2">
      <c r="A2957" s="7"/>
      <c r="B2957" s="8"/>
      <c r="C2957" s="7"/>
      <c r="D2957" s="7"/>
      <c r="E2957" s="7"/>
      <c r="F2957" s="7"/>
      <c r="G2957" s="7"/>
      <c r="H2957" s="7"/>
      <c r="I2957" s="7"/>
      <c r="J2957" s="7"/>
      <c r="K2957" s="7"/>
      <c r="L2957" s="7"/>
      <c r="M2957" s="7"/>
      <c r="N2957" s="7"/>
      <c r="O2957" s="7"/>
      <c r="P2957" s="7"/>
      <c r="Q2957" s="7"/>
      <c r="R2957" s="7"/>
      <c r="S2957" s="7"/>
      <c r="T2957" s="7"/>
      <c r="U2957" s="7"/>
      <c r="V2957" s="7"/>
      <c r="W2957" s="7"/>
      <c r="X2957" s="7"/>
      <c r="Y2957" s="7"/>
      <c r="Z2957" s="7"/>
      <c r="AA2957" s="7"/>
      <c r="AB2957" s="7"/>
    </row>
    <row r="2958" spans="1:28" x14ac:dyDescent="0.2">
      <c r="A2958" s="7"/>
      <c r="B2958" s="8"/>
      <c r="C2958" s="7"/>
      <c r="D2958" s="7"/>
      <c r="E2958" s="7"/>
      <c r="F2958" s="7"/>
      <c r="G2958" s="7"/>
      <c r="H2958" s="7"/>
      <c r="I2958" s="7"/>
      <c r="J2958" s="7"/>
      <c r="K2958" s="7"/>
      <c r="L2958" s="7"/>
      <c r="M2958" s="7"/>
      <c r="N2958" s="7"/>
      <c r="O2958" s="7"/>
      <c r="P2958" s="7"/>
      <c r="Q2958" s="7"/>
      <c r="R2958" s="7"/>
      <c r="S2958" s="7"/>
      <c r="T2958" s="7"/>
      <c r="U2958" s="7"/>
      <c r="V2958" s="7"/>
      <c r="W2958" s="7"/>
      <c r="X2958" s="7"/>
      <c r="Y2958" s="7"/>
      <c r="Z2958" s="7"/>
      <c r="AA2958" s="7"/>
      <c r="AB2958" s="7"/>
    </row>
    <row r="2959" spans="1:28" x14ac:dyDescent="0.2">
      <c r="A2959" s="7"/>
      <c r="B2959" s="8"/>
      <c r="C2959" s="7"/>
      <c r="D2959" s="7"/>
      <c r="E2959" s="7"/>
      <c r="F2959" s="7"/>
      <c r="G2959" s="7"/>
      <c r="H2959" s="7"/>
      <c r="I2959" s="7"/>
      <c r="J2959" s="7"/>
      <c r="K2959" s="7"/>
      <c r="L2959" s="7"/>
      <c r="M2959" s="7"/>
      <c r="N2959" s="7"/>
      <c r="O2959" s="7"/>
      <c r="P2959" s="7"/>
      <c r="Q2959" s="7"/>
      <c r="R2959" s="7"/>
      <c r="S2959" s="7"/>
      <c r="T2959" s="7"/>
      <c r="U2959" s="7"/>
      <c r="V2959" s="7"/>
      <c r="W2959" s="7"/>
      <c r="X2959" s="7"/>
      <c r="Y2959" s="7"/>
      <c r="Z2959" s="7"/>
      <c r="AA2959" s="7"/>
      <c r="AB2959" s="7"/>
    </row>
    <row r="2960" spans="1:28" x14ac:dyDescent="0.2">
      <c r="A2960" s="7"/>
      <c r="B2960" s="8"/>
      <c r="C2960" s="7"/>
      <c r="D2960" s="7"/>
      <c r="E2960" s="7"/>
      <c r="F2960" s="7"/>
      <c r="G2960" s="7"/>
      <c r="H2960" s="7"/>
      <c r="I2960" s="7"/>
      <c r="J2960" s="7"/>
      <c r="K2960" s="7"/>
      <c r="L2960" s="7"/>
      <c r="M2960" s="7"/>
      <c r="N2960" s="7"/>
      <c r="O2960" s="7"/>
      <c r="P2960" s="7"/>
      <c r="Q2960" s="7"/>
      <c r="R2960" s="7"/>
      <c r="S2960" s="7"/>
      <c r="T2960" s="7"/>
      <c r="U2960" s="7"/>
      <c r="V2960" s="7"/>
      <c r="W2960" s="7"/>
      <c r="X2960" s="7"/>
      <c r="Y2960" s="7"/>
      <c r="Z2960" s="7"/>
      <c r="AA2960" s="7"/>
      <c r="AB2960" s="7"/>
    </row>
    <row r="2961" spans="1:28" x14ac:dyDescent="0.2">
      <c r="A2961" s="7"/>
      <c r="B2961" s="8"/>
      <c r="C2961" s="7"/>
      <c r="D2961" s="7"/>
      <c r="E2961" s="7"/>
      <c r="F2961" s="7"/>
      <c r="G2961" s="7"/>
      <c r="H2961" s="7"/>
      <c r="I2961" s="7"/>
      <c r="J2961" s="7"/>
      <c r="K2961" s="7"/>
      <c r="L2961" s="7"/>
      <c r="M2961" s="7"/>
      <c r="N2961" s="7"/>
      <c r="O2961" s="7"/>
      <c r="P2961" s="7"/>
      <c r="Q2961" s="7"/>
      <c r="R2961" s="7"/>
      <c r="S2961" s="7"/>
      <c r="T2961" s="7"/>
      <c r="U2961" s="7"/>
      <c r="V2961" s="7"/>
      <c r="W2961" s="7"/>
      <c r="X2961" s="7"/>
      <c r="Y2961" s="7"/>
      <c r="Z2961" s="7"/>
      <c r="AA2961" s="7"/>
      <c r="AB2961" s="7"/>
    </row>
    <row r="2962" spans="1:28" x14ac:dyDescent="0.2">
      <c r="A2962" s="7"/>
      <c r="B2962" s="8"/>
      <c r="C2962" s="7"/>
      <c r="D2962" s="7"/>
      <c r="E2962" s="7"/>
      <c r="F2962" s="7"/>
      <c r="G2962" s="7"/>
      <c r="H2962" s="7"/>
      <c r="I2962" s="7"/>
      <c r="J2962" s="7"/>
      <c r="K2962" s="7"/>
      <c r="L2962" s="7"/>
      <c r="M2962" s="7"/>
      <c r="N2962" s="7"/>
      <c r="O2962" s="7"/>
      <c r="P2962" s="7"/>
      <c r="Q2962" s="7"/>
      <c r="R2962" s="7"/>
      <c r="S2962" s="7"/>
      <c r="T2962" s="7"/>
      <c r="U2962" s="7"/>
      <c r="V2962" s="7"/>
      <c r="W2962" s="7"/>
      <c r="X2962" s="7"/>
      <c r="Y2962" s="7"/>
      <c r="Z2962" s="7"/>
      <c r="AA2962" s="7"/>
      <c r="AB2962" s="7"/>
    </row>
    <row r="2963" spans="1:28" x14ac:dyDescent="0.2">
      <c r="A2963" s="7"/>
      <c r="B2963" s="8"/>
      <c r="C2963" s="7"/>
      <c r="D2963" s="7"/>
      <c r="E2963" s="7"/>
      <c r="F2963" s="7"/>
      <c r="G2963" s="7"/>
      <c r="H2963" s="7"/>
      <c r="I2963" s="7"/>
      <c r="J2963" s="7"/>
      <c r="K2963" s="7"/>
      <c r="L2963" s="7"/>
      <c r="M2963" s="7"/>
      <c r="N2963" s="7"/>
      <c r="O2963" s="7"/>
      <c r="P2963" s="7"/>
      <c r="Q2963" s="7"/>
      <c r="R2963" s="7"/>
      <c r="S2963" s="7"/>
      <c r="T2963" s="7"/>
      <c r="U2963" s="7"/>
      <c r="V2963" s="7"/>
      <c r="W2963" s="7"/>
      <c r="X2963" s="7"/>
      <c r="Y2963" s="7"/>
      <c r="Z2963" s="7"/>
      <c r="AA2963" s="7"/>
      <c r="AB2963" s="7"/>
    </row>
    <row r="2964" spans="1:28" x14ac:dyDescent="0.2">
      <c r="A2964" s="7"/>
      <c r="B2964" s="8"/>
      <c r="C2964" s="7"/>
      <c r="D2964" s="7"/>
      <c r="E2964" s="7"/>
      <c r="F2964" s="7"/>
      <c r="G2964" s="7"/>
      <c r="H2964" s="7"/>
      <c r="I2964" s="7"/>
      <c r="J2964" s="7"/>
      <c r="K2964" s="7"/>
      <c r="L2964" s="7"/>
      <c r="M2964" s="7"/>
      <c r="N2964" s="7"/>
      <c r="O2964" s="7"/>
      <c r="P2964" s="7"/>
      <c r="Q2964" s="7"/>
      <c r="R2964" s="7"/>
      <c r="S2964" s="7"/>
      <c r="T2964" s="7"/>
      <c r="U2964" s="7"/>
      <c r="V2964" s="7"/>
      <c r="W2964" s="7"/>
      <c r="X2964" s="7"/>
      <c r="Y2964" s="7"/>
      <c r="Z2964" s="7"/>
      <c r="AA2964" s="7"/>
      <c r="AB2964" s="7"/>
    </row>
    <row r="2965" spans="1:28" x14ac:dyDescent="0.2">
      <c r="A2965" s="7"/>
      <c r="B2965" s="8"/>
      <c r="C2965" s="7"/>
      <c r="D2965" s="7"/>
      <c r="E2965" s="7"/>
      <c r="F2965" s="7"/>
      <c r="G2965" s="7"/>
      <c r="H2965" s="7"/>
      <c r="I2965" s="7"/>
      <c r="J2965" s="7"/>
      <c r="K2965" s="7"/>
      <c r="L2965" s="7"/>
      <c r="M2965" s="7"/>
      <c r="N2965" s="7"/>
      <c r="O2965" s="7"/>
      <c r="P2965" s="7"/>
      <c r="Q2965" s="7"/>
      <c r="R2965" s="7"/>
      <c r="S2965" s="7"/>
      <c r="T2965" s="7"/>
      <c r="U2965" s="7"/>
      <c r="V2965" s="7"/>
      <c r="W2965" s="7"/>
      <c r="X2965" s="7"/>
      <c r="Y2965" s="7"/>
      <c r="Z2965" s="7"/>
      <c r="AA2965" s="7"/>
      <c r="AB2965" s="7"/>
    </row>
    <row r="2966" spans="1:28" x14ac:dyDescent="0.2">
      <c r="A2966" s="7"/>
      <c r="B2966" s="8"/>
      <c r="C2966" s="7"/>
      <c r="D2966" s="7"/>
      <c r="E2966" s="7"/>
      <c r="F2966" s="7"/>
      <c r="G2966" s="7"/>
      <c r="H2966" s="7"/>
      <c r="I2966" s="7"/>
      <c r="J2966" s="7"/>
      <c r="K2966" s="7"/>
      <c r="L2966" s="7"/>
      <c r="M2966" s="7"/>
      <c r="N2966" s="7"/>
      <c r="O2966" s="7"/>
      <c r="P2966" s="7"/>
      <c r="Q2966" s="7"/>
      <c r="R2966" s="7"/>
      <c r="S2966" s="7"/>
      <c r="T2966" s="7"/>
      <c r="U2966" s="7"/>
      <c r="V2966" s="7"/>
      <c r="W2966" s="7"/>
      <c r="X2966" s="7"/>
      <c r="Y2966" s="7"/>
      <c r="Z2966" s="7"/>
      <c r="AA2966" s="7"/>
      <c r="AB2966" s="7"/>
    </row>
    <row r="2967" spans="1:28" x14ac:dyDescent="0.2">
      <c r="A2967" s="7"/>
      <c r="B2967" s="8"/>
      <c r="C2967" s="7"/>
      <c r="D2967" s="7"/>
      <c r="E2967" s="7"/>
      <c r="F2967" s="7"/>
      <c r="G2967" s="7"/>
      <c r="H2967" s="7"/>
      <c r="I2967" s="7"/>
      <c r="J2967" s="7"/>
      <c r="K2967" s="7"/>
      <c r="L2967" s="7"/>
      <c r="M2967" s="7"/>
      <c r="N2967" s="7"/>
      <c r="O2967" s="7"/>
      <c r="P2967" s="7"/>
      <c r="Q2967" s="7"/>
      <c r="R2967" s="7"/>
      <c r="S2967" s="7"/>
      <c r="T2967" s="7"/>
      <c r="U2967" s="7"/>
      <c r="V2967" s="7"/>
      <c r="W2967" s="7"/>
      <c r="X2967" s="7"/>
      <c r="Y2967" s="7"/>
      <c r="Z2967" s="7"/>
      <c r="AA2967" s="7"/>
      <c r="AB2967" s="7"/>
    </row>
    <row r="2968" spans="1:28" x14ac:dyDescent="0.2">
      <c r="A2968" s="7"/>
      <c r="B2968" s="8"/>
      <c r="C2968" s="7"/>
      <c r="D2968" s="7"/>
      <c r="E2968" s="7"/>
      <c r="F2968" s="7"/>
      <c r="G2968" s="7"/>
      <c r="H2968" s="7"/>
      <c r="I2968" s="7"/>
      <c r="J2968" s="7"/>
      <c r="K2968" s="7"/>
      <c r="L2968" s="7"/>
      <c r="M2968" s="7"/>
      <c r="N2968" s="7"/>
      <c r="O2968" s="7"/>
      <c r="P2968" s="7"/>
      <c r="Q2968" s="7"/>
      <c r="R2968" s="7"/>
      <c r="S2968" s="7"/>
      <c r="T2968" s="7"/>
      <c r="U2968" s="7"/>
      <c r="V2968" s="7"/>
      <c r="W2968" s="7"/>
      <c r="X2968" s="7"/>
      <c r="Y2968" s="7"/>
      <c r="Z2968" s="7"/>
      <c r="AA2968" s="7"/>
      <c r="AB2968" s="7"/>
    </row>
    <row r="2969" spans="1:28" x14ac:dyDescent="0.2">
      <c r="A2969" s="7"/>
      <c r="B2969" s="8"/>
      <c r="C2969" s="7"/>
      <c r="D2969" s="7"/>
      <c r="E2969" s="7"/>
      <c r="F2969" s="7"/>
      <c r="G2969" s="7"/>
      <c r="H2969" s="7"/>
      <c r="I2969" s="7"/>
      <c r="J2969" s="7"/>
      <c r="K2969" s="7"/>
      <c r="L2969" s="7"/>
      <c r="M2969" s="7"/>
      <c r="N2969" s="7"/>
      <c r="O2969" s="7"/>
      <c r="P2969" s="7"/>
      <c r="Q2969" s="7"/>
      <c r="R2969" s="7"/>
      <c r="S2969" s="7"/>
      <c r="T2969" s="7"/>
      <c r="U2969" s="7"/>
      <c r="V2969" s="7"/>
      <c r="W2969" s="7"/>
      <c r="X2969" s="7"/>
      <c r="Y2969" s="7"/>
      <c r="Z2969" s="7"/>
      <c r="AA2969" s="7"/>
      <c r="AB2969" s="7"/>
    </row>
    <row r="2970" spans="1:28" x14ac:dyDescent="0.2">
      <c r="A2970" s="7"/>
      <c r="B2970" s="8"/>
      <c r="C2970" s="7"/>
      <c r="D2970" s="7"/>
      <c r="E2970" s="7"/>
      <c r="F2970" s="7"/>
      <c r="G2970" s="7"/>
      <c r="H2970" s="7"/>
      <c r="I2970" s="7"/>
      <c r="J2970" s="7"/>
      <c r="K2970" s="7"/>
      <c r="L2970" s="7"/>
      <c r="M2970" s="7"/>
      <c r="N2970" s="7"/>
      <c r="O2970" s="7"/>
      <c r="P2970" s="7"/>
      <c r="Q2970" s="7"/>
      <c r="R2970" s="7"/>
      <c r="S2970" s="7"/>
      <c r="T2970" s="7"/>
      <c r="U2970" s="7"/>
      <c r="V2970" s="7"/>
      <c r="W2970" s="7"/>
      <c r="X2970" s="7"/>
      <c r="Y2970" s="7"/>
      <c r="Z2970" s="7"/>
      <c r="AA2970" s="7"/>
      <c r="AB2970" s="7"/>
    </row>
    <row r="2971" spans="1:28" x14ac:dyDescent="0.2">
      <c r="A2971" s="7"/>
      <c r="B2971" s="8"/>
      <c r="C2971" s="7"/>
      <c r="D2971" s="7"/>
      <c r="E2971" s="7"/>
      <c r="F2971" s="7"/>
      <c r="G2971" s="7"/>
      <c r="H2971" s="7"/>
      <c r="I2971" s="7"/>
      <c r="J2971" s="7"/>
      <c r="K2971" s="7"/>
      <c r="L2971" s="7"/>
      <c r="M2971" s="7"/>
      <c r="N2971" s="7"/>
      <c r="O2971" s="7"/>
      <c r="P2971" s="7"/>
      <c r="Q2971" s="7"/>
      <c r="R2971" s="7"/>
      <c r="S2971" s="7"/>
      <c r="T2971" s="7"/>
      <c r="U2971" s="7"/>
      <c r="V2971" s="7"/>
      <c r="W2971" s="7"/>
      <c r="X2971" s="7"/>
      <c r="Y2971" s="7"/>
      <c r="Z2971" s="7"/>
      <c r="AA2971" s="7"/>
      <c r="AB2971" s="7"/>
    </row>
    <row r="2972" spans="1:28" x14ac:dyDescent="0.2">
      <c r="A2972" s="7"/>
      <c r="B2972" s="8"/>
      <c r="C2972" s="7"/>
      <c r="D2972" s="7"/>
      <c r="E2972" s="7"/>
      <c r="F2972" s="7"/>
      <c r="G2972" s="7"/>
      <c r="H2972" s="7"/>
      <c r="I2972" s="7"/>
      <c r="J2972" s="7"/>
      <c r="K2972" s="7"/>
      <c r="L2972" s="7"/>
      <c r="M2972" s="7"/>
      <c r="N2972" s="7"/>
      <c r="O2972" s="7"/>
      <c r="P2972" s="7"/>
      <c r="Q2972" s="7"/>
      <c r="R2972" s="7"/>
      <c r="S2972" s="7"/>
      <c r="T2972" s="7"/>
      <c r="U2972" s="7"/>
      <c r="V2972" s="7"/>
      <c r="W2972" s="7"/>
      <c r="X2972" s="7"/>
      <c r="Y2972" s="7"/>
      <c r="Z2972" s="7"/>
      <c r="AA2972" s="7"/>
      <c r="AB2972" s="7"/>
    </row>
    <row r="2973" spans="1:28" x14ac:dyDescent="0.2">
      <c r="A2973" s="7"/>
      <c r="B2973" s="8"/>
      <c r="C2973" s="7"/>
      <c r="D2973" s="7"/>
      <c r="E2973" s="7"/>
      <c r="F2973" s="7"/>
      <c r="G2973" s="7"/>
      <c r="H2973" s="7"/>
      <c r="I2973" s="7"/>
      <c r="J2973" s="7"/>
      <c r="K2973" s="7"/>
      <c r="L2973" s="7"/>
      <c r="M2973" s="7"/>
      <c r="N2973" s="7"/>
      <c r="O2973" s="7"/>
      <c r="P2973" s="7"/>
      <c r="Q2973" s="7"/>
      <c r="R2973" s="7"/>
      <c r="S2973" s="7"/>
      <c r="T2973" s="7"/>
      <c r="U2973" s="7"/>
      <c r="V2973" s="7"/>
      <c r="W2973" s="7"/>
      <c r="X2973" s="7"/>
      <c r="Y2973" s="7"/>
      <c r="Z2973" s="7"/>
      <c r="AA2973" s="7"/>
      <c r="AB2973" s="7"/>
    </row>
    <row r="2974" spans="1:28" x14ac:dyDescent="0.2">
      <c r="A2974" s="7"/>
      <c r="B2974" s="8"/>
      <c r="C2974" s="7"/>
      <c r="D2974" s="7"/>
      <c r="E2974" s="7"/>
      <c r="F2974" s="7"/>
      <c r="G2974" s="7"/>
      <c r="H2974" s="7"/>
      <c r="I2974" s="7"/>
      <c r="J2974" s="7"/>
      <c r="K2974" s="7"/>
      <c r="L2974" s="7"/>
      <c r="M2974" s="7"/>
      <c r="N2974" s="7"/>
      <c r="O2974" s="7"/>
      <c r="P2974" s="7"/>
      <c r="Q2974" s="7"/>
      <c r="R2974" s="7"/>
      <c r="S2974" s="7"/>
      <c r="T2974" s="7"/>
      <c r="U2974" s="7"/>
      <c r="V2974" s="7"/>
      <c r="W2974" s="7"/>
      <c r="X2974" s="7"/>
      <c r="Y2974" s="7"/>
      <c r="Z2974" s="7"/>
      <c r="AA2974" s="7"/>
      <c r="AB2974" s="7"/>
    </row>
    <row r="2975" spans="1:28" x14ac:dyDescent="0.2">
      <c r="A2975" s="7"/>
      <c r="B2975" s="8"/>
      <c r="C2975" s="7"/>
      <c r="D2975" s="7"/>
      <c r="E2975" s="7"/>
      <c r="F2975" s="7"/>
      <c r="G2975" s="7"/>
      <c r="H2975" s="7"/>
      <c r="I2975" s="7"/>
      <c r="J2975" s="7"/>
      <c r="K2975" s="7"/>
      <c r="L2975" s="7"/>
      <c r="M2975" s="7"/>
      <c r="N2975" s="7"/>
      <c r="O2975" s="7"/>
      <c r="P2975" s="7"/>
      <c r="Q2975" s="7"/>
      <c r="R2975" s="7"/>
      <c r="S2975" s="7"/>
      <c r="T2975" s="7"/>
      <c r="U2975" s="7"/>
      <c r="V2975" s="7"/>
      <c r="W2975" s="7"/>
      <c r="X2975" s="7"/>
      <c r="Y2975" s="7"/>
      <c r="Z2975" s="7"/>
      <c r="AA2975" s="7"/>
      <c r="AB2975" s="7"/>
    </row>
    <row r="2976" spans="1:28" x14ac:dyDescent="0.2">
      <c r="A2976" s="7"/>
      <c r="B2976" s="8"/>
      <c r="C2976" s="7"/>
      <c r="D2976" s="7"/>
      <c r="E2976" s="7"/>
      <c r="F2976" s="7"/>
      <c r="G2976" s="7"/>
      <c r="H2976" s="7"/>
      <c r="I2976" s="7"/>
      <c r="J2976" s="7"/>
      <c r="K2976" s="7"/>
      <c r="L2976" s="7"/>
      <c r="M2976" s="7"/>
      <c r="N2976" s="7"/>
      <c r="O2976" s="7"/>
      <c r="P2976" s="7"/>
      <c r="Q2976" s="7"/>
      <c r="R2976" s="7"/>
      <c r="S2976" s="7"/>
      <c r="T2976" s="7"/>
      <c r="U2976" s="7"/>
      <c r="V2976" s="7"/>
      <c r="W2976" s="7"/>
      <c r="X2976" s="7"/>
      <c r="Y2976" s="7"/>
      <c r="Z2976" s="7"/>
      <c r="AA2976" s="7"/>
      <c r="AB2976" s="7"/>
    </row>
    <row r="2977" spans="1:28" x14ac:dyDescent="0.2">
      <c r="A2977" s="7"/>
      <c r="B2977" s="8"/>
      <c r="C2977" s="7"/>
      <c r="D2977" s="7"/>
      <c r="E2977" s="7"/>
      <c r="F2977" s="7"/>
      <c r="G2977" s="7"/>
      <c r="H2977" s="7"/>
      <c r="I2977" s="7"/>
      <c r="J2977" s="7"/>
      <c r="K2977" s="7"/>
      <c r="L2977" s="7"/>
      <c r="M2977" s="7"/>
      <c r="N2977" s="7"/>
      <c r="O2977" s="7"/>
      <c r="P2977" s="7"/>
      <c r="Q2977" s="7"/>
      <c r="R2977" s="7"/>
      <c r="S2977" s="7"/>
      <c r="T2977" s="7"/>
      <c r="U2977" s="7"/>
      <c r="V2977" s="7"/>
      <c r="W2977" s="7"/>
      <c r="X2977" s="7"/>
      <c r="Y2977" s="7"/>
      <c r="Z2977" s="7"/>
      <c r="AA2977" s="7"/>
      <c r="AB2977" s="7"/>
    </row>
    <row r="2978" spans="1:28" x14ac:dyDescent="0.2">
      <c r="A2978" s="7"/>
      <c r="B2978" s="8"/>
      <c r="C2978" s="7"/>
      <c r="D2978" s="7"/>
      <c r="E2978" s="7"/>
      <c r="F2978" s="7"/>
      <c r="G2978" s="7"/>
      <c r="H2978" s="7"/>
      <c r="I2978" s="7"/>
      <c r="J2978" s="7"/>
      <c r="K2978" s="7"/>
      <c r="L2978" s="7"/>
      <c r="M2978" s="7"/>
      <c r="N2978" s="7"/>
      <c r="O2978" s="7"/>
      <c r="P2978" s="7"/>
      <c r="Q2978" s="7"/>
      <c r="R2978" s="7"/>
      <c r="S2978" s="7"/>
      <c r="T2978" s="7"/>
      <c r="U2978" s="7"/>
      <c r="V2978" s="7"/>
      <c r="W2978" s="7"/>
      <c r="X2978" s="7"/>
      <c r="Y2978" s="7"/>
      <c r="Z2978" s="7"/>
      <c r="AA2978" s="7"/>
      <c r="AB2978" s="7"/>
    </row>
    <row r="2979" spans="1:28" x14ac:dyDescent="0.2">
      <c r="A2979" s="7"/>
      <c r="B2979" s="8"/>
      <c r="C2979" s="7"/>
      <c r="D2979" s="7"/>
      <c r="E2979" s="7"/>
      <c r="F2979" s="7"/>
      <c r="G2979" s="7"/>
      <c r="H2979" s="7"/>
      <c r="I2979" s="7"/>
      <c r="J2979" s="7"/>
      <c r="K2979" s="7"/>
      <c r="L2979" s="7"/>
      <c r="M2979" s="7"/>
      <c r="N2979" s="7"/>
      <c r="O2979" s="7"/>
      <c r="P2979" s="7"/>
      <c r="Q2979" s="7"/>
      <c r="R2979" s="7"/>
      <c r="S2979" s="7"/>
      <c r="T2979" s="7"/>
      <c r="U2979" s="7"/>
      <c r="V2979" s="7"/>
      <c r="W2979" s="7"/>
      <c r="X2979" s="7"/>
      <c r="Y2979" s="7"/>
      <c r="Z2979" s="7"/>
      <c r="AA2979" s="7"/>
      <c r="AB2979" s="7"/>
    </row>
    <row r="2980" spans="1:28" x14ac:dyDescent="0.2">
      <c r="A2980" s="7"/>
      <c r="B2980" s="8"/>
      <c r="C2980" s="7"/>
      <c r="D2980" s="7"/>
      <c r="E2980" s="7"/>
      <c r="F2980" s="7"/>
      <c r="G2980" s="7"/>
      <c r="H2980" s="7"/>
      <c r="I2980" s="7"/>
      <c r="J2980" s="7"/>
      <c r="K2980" s="7"/>
      <c r="L2980" s="7"/>
      <c r="M2980" s="7"/>
      <c r="N2980" s="7"/>
      <c r="O2980" s="7"/>
      <c r="P2980" s="7"/>
      <c r="Q2980" s="7"/>
      <c r="R2980" s="7"/>
      <c r="S2980" s="7"/>
      <c r="T2980" s="7"/>
      <c r="U2980" s="7"/>
      <c r="V2980" s="7"/>
      <c r="W2980" s="7"/>
      <c r="X2980" s="7"/>
      <c r="Y2980" s="7"/>
      <c r="Z2980" s="7"/>
      <c r="AA2980" s="7"/>
      <c r="AB2980" s="7"/>
    </row>
    <row r="2981" spans="1:28" x14ac:dyDescent="0.2">
      <c r="A2981" s="7"/>
      <c r="B2981" s="8"/>
      <c r="C2981" s="7"/>
      <c r="D2981" s="7"/>
      <c r="E2981" s="7"/>
      <c r="F2981" s="7"/>
      <c r="G2981" s="7"/>
      <c r="H2981" s="7"/>
      <c r="I2981" s="7"/>
      <c r="J2981" s="7"/>
      <c r="K2981" s="7"/>
      <c r="L2981" s="7"/>
      <c r="M2981" s="7"/>
      <c r="N2981" s="7"/>
      <c r="O2981" s="7"/>
      <c r="P2981" s="7"/>
      <c r="Q2981" s="7"/>
      <c r="R2981" s="7"/>
      <c r="S2981" s="7"/>
      <c r="T2981" s="7"/>
      <c r="U2981" s="7"/>
      <c r="V2981" s="7"/>
      <c r="W2981" s="7"/>
      <c r="X2981" s="7"/>
      <c r="Y2981" s="7"/>
      <c r="Z2981" s="7"/>
      <c r="AA2981" s="7"/>
      <c r="AB2981" s="7"/>
    </row>
    <row r="2982" spans="1:28" x14ac:dyDescent="0.2">
      <c r="A2982" s="7"/>
      <c r="B2982" s="8"/>
      <c r="C2982" s="7"/>
      <c r="D2982" s="7"/>
      <c r="E2982" s="7"/>
      <c r="F2982" s="7"/>
      <c r="G2982" s="7"/>
      <c r="H2982" s="7"/>
      <c r="I2982" s="7"/>
      <c r="J2982" s="7"/>
      <c r="K2982" s="7"/>
      <c r="L2982" s="7"/>
      <c r="M2982" s="7"/>
      <c r="N2982" s="7"/>
      <c r="O2982" s="7"/>
      <c r="P2982" s="7"/>
      <c r="Q2982" s="7"/>
      <c r="R2982" s="7"/>
      <c r="S2982" s="7"/>
      <c r="T2982" s="7"/>
      <c r="U2982" s="7"/>
      <c r="V2982" s="7"/>
      <c r="W2982" s="7"/>
      <c r="X2982" s="7"/>
      <c r="Y2982" s="7"/>
      <c r="Z2982" s="7"/>
      <c r="AA2982" s="7"/>
      <c r="AB2982" s="7"/>
    </row>
    <row r="2983" spans="1:28" x14ac:dyDescent="0.2">
      <c r="A2983" s="7"/>
      <c r="B2983" s="8"/>
      <c r="C2983" s="7"/>
      <c r="D2983" s="7"/>
      <c r="E2983" s="7"/>
      <c r="F2983" s="7"/>
      <c r="G2983" s="7"/>
      <c r="H2983" s="7"/>
      <c r="I2983" s="7"/>
      <c r="J2983" s="7"/>
      <c r="K2983" s="7"/>
      <c r="L2983" s="7"/>
      <c r="M2983" s="7"/>
      <c r="N2983" s="7"/>
      <c r="O2983" s="7"/>
      <c r="P2983" s="7"/>
      <c r="Q2983" s="7"/>
      <c r="R2983" s="7"/>
      <c r="S2983" s="7"/>
      <c r="T2983" s="7"/>
      <c r="U2983" s="7"/>
      <c r="V2983" s="7"/>
      <c r="W2983" s="7"/>
      <c r="X2983" s="7"/>
      <c r="Y2983" s="7"/>
      <c r="Z2983" s="7"/>
      <c r="AA2983" s="7"/>
      <c r="AB2983" s="7"/>
    </row>
    <row r="2984" spans="1:28" x14ac:dyDescent="0.2">
      <c r="A2984" s="7"/>
      <c r="B2984" s="8"/>
      <c r="C2984" s="7"/>
      <c r="D2984" s="7"/>
      <c r="E2984" s="7"/>
      <c r="F2984" s="7"/>
      <c r="G2984" s="7"/>
      <c r="H2984" s="7"/>
      <c r="I2984" s="7"/>
      <c r="J2984" s="7"/>
      <c r="K2984" s="7"/>
      <c r="L2984" s="7"/>
      <c r="M2984" s="7"/>
      <c r="N2984" s="7"/>
      <c r="O2984" s="7"/>
      <c r="P2984" s="7"/>
      <c r="Q2984" s="7"/>
      <c r="R2984" s="7"/>
      <c r="S2984" s="7"/>
      <c r="T2984" s="7"/>
      <c r="U2984" s="7"/>
      <c r="V2984" s="7"/>
      <c r="W2984" s="7"/>
      <c r="X2984" s="7"/>
      <c r="Y2984" s="7"/>
      <c r="Z2984" s="7"/>
      <c r="AA2984" s="7"/>
      <c r="AB2984" s="7"/>
    </row>
    <row r="2985" spans="1:28" x14ac:dyDescent="0.2">
      <c r="A2985" s="7"/>
      <c r="B2985" s="8"/>
      <c r="C2985" s="7"/>
      <c r="D2985" s="7"/>
      <c r="E2985" s="7"/>
      <c r="F2985" s="7"/>
      <c r="G2985" s="7"/>
      <c r="H2985" s="7"/>
      <c r="I2985" s="7"/>
      <c r="J2985" s="7"/>
      <c r="K2985" s="7"/>
      <c r="L2985" s="7"/>
      <c r="M2985" s="7"/>
      <c r="N2985" s="7"/>
      <c r="O2985" s="7"/>
      <c r="P2985" s="7"/>
      <c r="Q2985" s="7"/>
      <c r="R2985" s="7"/>
      <c r="S2985" s="7"/>
      <c r="T2985" s="7"/>
      <c r="U2985" s="7"/>
      <c r="V2985" s="7"/>
      <c r="W2985" s="7"/>
      <c r="X2985" s="7"/>
      <c r="Y2985" s="7"/>
      <c r="Z2985" s="7"/>
      <c r="AA2985" s="7"/>
      <c r="AB2985" s="7"/>
    </row>
    <row r="2986" spans="1:28" x14ac:dyDescent="0.2">
      <c r="A2986" s="7"/>
      <c r="B2986" s="8"/>
      <c r="C2986" s="7"/>
      <c r="D2986" s="7"/>
      <c r="E2986" s="7"/>
      <c r="F2986" s="7"/>
      <c r="G2986" s="7"/>
      <c r="H2986" s="7"/>
      <c r="I2986" s="7"/>
      <c r="J2986" s="7"/>
      <c r="K2986" s="7"/>
      <c r="L2986" s="7"/>
      <c r="M2986" s="7"/>
      <c r="N2986" s="7"/>
      <c r="O2986" s="7"/>
      <c r="P2986" s="7"/>
      <c r="Q2986" s="7"/>
      <c r="R2986" s="7"/>
      <c r="S2986" s="7"/>
      <c r="T2986" s="7"/>
      <c r="U2986" s="7"/>
      <c r="V2986" s="7"/>
      <c r="W2986" s="7"/>
      <c r="X2986" s="7"/>
      <c r="Y2986" s="7"/>
      <c r="Z2986" s="7"/>
      <c r="AA2986" s="7"/>
      <c r="AB2986" s="7"/>
    </row>
    <row r="2987" spans="1:28" x14ac:dyDescent="0.2">
      <c r="A2987" s="7"/>
      <c r="B2987" s="8"/>
      <c r="C2987" s="7"/>
      <c r="D2987" s="7"/>
      <c r="E2987" s="7"/>
      <c r="F2987" s="7"/>
      <c r="G2987" s="7"/>
      <c r="H2987" s="7"/>
      <c r="I2987" s="7"/>
      <c r="J2987" s="7"/>
      <c r="K2987" s="7"/>
      <c r="L2987" s="7"/>
      <c r="M2987" s="7"/>
      <c r="N2987" s="7"/>
      <c r="O2987" s="7"/>
      <c r="P2987" s="7"/>
      <c r="Q2987" s="7"/>
      <c r="R2987" s="7"/>
      <c r="S2987" s="7"/>
      <c r="T2987" s="7"/>
      <c r="U2987" s="7"/>
      <c r="V2987" s="7"/>
      <c r="W2987" s="7"/>
      <c r="X2987" s="7"/>
      <c r="Y2987" s="7"/>
      <c r="Z2987" s="7"/>
      <c r="AA2987" s="7"/>
      <c r="AB2987" s="7"/>
    </row>
    <row r="2988" spans="1:28" x14ac:dyDescent="0.2">
      <c r="A2988" s="7"/>
      <c r="B2988" s="8"/>
      <c r="C2988" s="7"/>
      <c r="D2988" s="7"/>
      <c r="E2988" s="7"/>
      <c r="F2988" s="7"/>
      <c r="G2988" s="7"/>
      <c r="H2988" s="7"/>
      <c r="I2988" s="7"/>
      <c r="J2988" s="7"/>
      <c r="K2988" s="7"/>
      <c r="L2988" s="7"/>
      <c r="M2988" s="7"/>
      <c r="N2988" s="7"/>
      <c r="O2988" s="7"/>
      <c r="P2988" s="7"/>
      <c r="Q2988" s="7"/>
      <c r="R2988" s="7"/>
      <c r="S2988" s="7"/>
      <c r="T2988" s="7"/>
      <c r="U2988" s="7"/>
      <c r="V2988" s="7"/>
      <c r="W2988" s="7"/>
      <c r="X2988" s="7"/>
      <c r="Y2988" s="7"/>
      <c r="Z2988" s="7"/>
      <c r="AA2988" s="7"/>
      <c r="AB2988" s="7"/>
    </row>
    <row r="2989" spans="1:28" x14ac:dyDescent="0.2">
      <c r="A2989" s="7"/>
      <c r="B2989" s="8"/>
      <c r="C2989" s="7"/>
      <c r="D2989" s="7"/>
      <c r="E2989" s="7"/>
      <c r="F2989" s="7"/>
      <c r="G2989" s="7"/>
      <c r="H2989" s="7"/>
      <c r="I2989" s="7"/>
      <c r="J2989" s="7"/>
      <c r="K2989" s="7"/>
      <c r="L2989" s="7"/>
      <c r="M2989" s="7"/>
      <c r="N2989" s="7"/>
      <c r="O2989" s="7"/>
      <c r="P2989" s="7"/>
      <c r="Q2989" s="7"/>
      <c r="R2989" s="7"/>
      <c r="S2989" s="7"/>
      <c r="T2989" s="7"/>
      <c r="U2989" s="7"/>
      <c r="V2989" s="7"/>
      <c r="W2989" s="7"/>
      <c r="X2989" s="7"/>
      <c r="Y2989" s="7"/>
      <c r="Z2989" s="7"/>
      <c r="AA2989" s="7"/>
      <c r="AB2989" s="7"/>
    </row>
    <row r="2990" spans="1:28" x14ac:dyDescent="0.2">
      <c r="A2990" s="7"/>
      <c r="B2990" s="8"/>
      <c r="C2990" s="7"/>
      <c r="D2990" s="7"/>
      <c r="E2990" s="7"/>
      <c r="F2990" s="7"/>
      <c r="G2990" s="7"/>
      <c r="H2990" s="7"/>
      <c r="I2990" s="7"/>
      <c r="J2990" s="7"/>
      <c r="K2990" s="7"/>
      <c r="L2990" s="7"/>
      <c r="M2990" s="7"/>
      <c r="N2990" s="7"/>
      <c r="O2990" s="7"/>
      <c r="P2990" s="7"/>
      <c r="Q2990" s="7"/>
      <c r="R2990" s="7"/>
      <c r="S2990" s="7"/>
      <c r="T2990" s="7"/>
      <c r="U2990" s="7"/>
      <c r="V2990" s="7"/>
      <c r="W2990" s="7"/>
      <c r="X2990" s="7"/>
      <c r="Y2990" s="7"/>
      <c r="Z2990" s="7"/>
      <c r="AA2990" s="7"/>
      <c r="AB2990" s="7"/>
    </row>
    <row r="2991" spans="1:28" x14ac:dyDescent="0.2">
      <c r="A2991" s="7"/>
      <c r="B2991" s="8"/>
      <c r="C2991" s="7"/>
      <c r="D2991" s="7"/>
      <c r="E2991" s="7"/>
      <c r="F2991" s="7"/>
      <c r="G2991" s="7"/>
      <c r="H2991" s="7"/>
      <c r="I2991" s="7"/>
      <c r="J2991" s="7"/>
      <c r="K2991" s="7"/>
      <c r="L2991" s="7"/>
      <c r="M2991" s="7"/>
      <c r="N2991" s="7"/>
      <c r="O2991" s="7"/>
      <c r="P2991" s="7"/>
      <c r="Q2991" s="7"/>
      <c r="R2991" s="7"/>
      <c r="S2991" s="7"/>
      <c r="T2991" s="7"/>
      <c r="U2991" s="7"/>
      <c r="V2991" s="7"/>
      <c r="W2991" s="7"/>
      <c r="X2991" s="7"/>
      <c r="Y2991" s="7"/>
      <c r="Z2991" s="7"/>
      <c r="AA2991" s="7"/>
      <c r="AB2991" s="7"/>
    </row>
    <row r="2992" spans="1:28" x14ac:dyDescent="0.2">
      <c r="A2992" s="7"/>
      <c r="B2992" s="8"/>
      <c r="C2992" s="7"/>
      <c r="D2992" s="7"/>
      <c r="E2992" s="7"/>
      <c r="F2992" s="7"/>
      <c r="G2992" s="7"/>
      <c r="H2992" s="7"/>
      <c r="I2992" s="7"/>
      <c r="J2992" s="7"/>
      <c r="K2992" s="7"/>
      <c r="L2992" s="7"/>
      <c r="M2992" s="7"/>
      <c r="N2992" s="7"/>
      <c r="O2992" s="7"/>
      <c r="P2992" s="7"/>
      <c r="Q2992" s="7"/>
      <c r="R2992" s="7"/>
      <c r="S2992" s="7"/>
      <c r="T2992" s="7"/>
      <c r="U2992" s="7"/>
      <c r="V2992" s="7"/>
      <c r="W2992" s="7"/>
      <c r="X2992" s="7"/>
      <c r="Y2992" s="7"/>
      <c r="Z2992" s="7"/>
      <c r="AA2992" s="7"/>
      <c r="AB2992" s="7"/>
    </row>
    <row r="2993" spans="1:28" x14ac:dyDescent="0.2">
      <c r="A2993" s="7"/>
      <c r="B2993" s="8"/>
      <c r="C2993" s="7"/>
      <c r="D2993" s="7"/>
      <c r="E2993" s="7"/>
      <c r="F2993" s="7"/>
      <c r="G2993" s="7"/>
      <c r="H2993" s="7"/>
      <c r="I2993" s="7"/>
      <c r="J2993" s="7"/>
      <c r="K2993" s="7"/>
      <c r="L2993" s="7"/>
      <c r="M2993" s="7"/>
      <c r="N2993" s="7"/>
      <c r="O2993" s="7"/>
      <c r="P2993" s="7"/>
      <c r="Q2993" s="7"/>
      <c r="R2993" s="7"/>
      <c r="S2993" s="7"/>
      <c r="T2993" s="7"/>
      <c r="U2993" s="7"/>
      <c r="V2993" s="7"/>
      <c r="W2993" s="7"/>
      <c r="X2993" s="7"/>
      <c r="Y2993" s="7"/>
      <c r="Z2993" s="7"/>
      <c r="AA2993" s="7"/>
      <c r="AB2993" s="7"/>
    </row>
    <row r="2994" spans="1:28" x14ac:dyDescent="0.2">
      <c r="A2994" s="7"/>
      <c r="B2994" s="8"/>
      <c r="C2994" s="7"/>
      <c r="D2994" s="7"/>
      <c r="E2994" s="7"/>
      <c r="F2994" s="7"/>
      <c r="G2994" s="7"/>
      <c r="H2994" s="7"/>
      <c r="I2994" s="7"/>
      <c r="J2994" s="7"/>
      <c r="K2994" s="7"/>
      <c r="L2994" s="7"/>
      <c r="M2994" s="7"/>
      <c r="N2994" s="7"/>
      <c r="O2994" s="7"/>
      <c r="P2994" s="7"/>
      <c r="Q2994" s="7"/>
      <c r="R2994" s="7"/>
      <c r="S2994" s="7"/>
      <c r="T2994" s="7"/>
      <c r="U2994" s="7"/>
      <c r="V2994" s="7"/>
      <c r="W2994" s="7"/>
      <c r="X2994" s="7"/>
      <c r="Y2994" s="7"/>
      <c r="Z2994" s="7"/>
      <c r="AA2994" s="7"/>
      <c r="AB2994" s="7"/>
    </row>
    <row r="2995" spans="1:28" x14ac:dyDescent="0.2">
      <c r="A2995" s="7"/>
      <c r="B2995" s="8"/>
      <c r="C2995" s="7"/>
      <c r="D2995" s="7"/>
      <c r="E2995" s="7"/>
      <c r="F2995" s="7"/>
      <c r="G2995" s="7"/>
      <c r="H2995" s="7"/>
      <c r="I2995" s="7"/>
      <c r="J2995" s="7"/>
      <c r="K2995" s="7"/>
      <c r="L2995" s="7"/>
      <c r="M2995" s="7"/>
      <c r="N2995" s="7"/>
      <c r="O2995" s="7"/>
      <c r="P2995" s="7"/>
      <c r="Q2995" s="7"/>
      <c r="R2995" s="7"/>
      <c r="S2995" s="7"/>
      <c r="T2995" s="7"/>
      <c r="U2995" s="7"/>
      <c r="V2995" s="7"/>
      <c r="W2995" s="7"/>
      <c r="X2995" s="7"/>
      <c r="Y2995" s="7"/>
      <c r="Z2995" s="7"/>
      <c r="AA2995" s="7"/>
      <c r="AB2995" s="7"/>
    </row>
    <row r="2996" spans="1:28" x14ac:dyDescent="0.2">
      <c r="A2996" s="7"/>
      <c r="B2996" s="8"/>
      <c r="C2996" s="7"/>
      <c r="D2996" s="7"/>
      <c r="E2996" s="7"/>
      <c r="F2996" s="7"/>
      <c r="G2996" s="7"/>
      <c r="H2996" s="7"/>
      <c r="I2996" s="7"/>
      <c r="J2996" s="7"/>
      <c r="K2996" s="7"/>
      <c r="L2996" s="7"/>
      <c r="M2996" s="7"/>
      <c r="N2996" s="7"/>
      <c r="O2996" s="7"/>
      <c r="P2996" s="7"/>
      <c r="Q2996" s="7"/>
      <c r="R2996" s="7"/>
      <c r="S2996" s="7"/>
      <c r="T2996" s="7"/>
      <c r="U2996" s="7"/>
      <c r="V2996" s="7"/>
      <c r="W2996" s="7"/>
      <c r="X2996" s="7"/>
      <c r="Y2996" s="7"/>
      <c r="Z2996" s="7"/>
      <c r="AA2996" s="7"/>
      <c r="AB2996" s="7"/>
    </row>
    <row r="2997" spans="1:28" x14ac:dyDescent="0.2">
      <c r="A2997" s="7"/>
      <c r="B2997" s="8"/>
      <c r="C2997" s="7"/>
      <c r="D2997" s="7"/>
      <c r="E2997" s="7"/>
      <c r="F2997" s="7"/>
      <c r="G2997" s="7"/>
      <c r="H2997" s="7"/>
      <c r="I2997" s="7"/>
      <c r="J2997" s="7"/>
      <c r="K2997" s="7"/>
      <c r="L2997" s="7"/>
      <c r="M2997" s="7"/>
      <c r="N2997" s="7"/>
      <c r="O2997" s="7"/>
      <c r="P2997" s="7"/>
      <c r="Q2997" s="7"/>
      <c r="R2997" s="7"/>
      <c r="S2997" s="7"/>
      <c r="T2997" s="7"/>
      <c r="U2997" s="7"/>
      <c r="V2997" s="7"/>
      <c r="W2997" s="7"/>
      <c r="X2997" s="7"/>
      <c r="Y2997" s="7"/>
      <c r="Z2997" s="7"/>
      <c r="AA2997" s="7"/>
      <c r="AB2997" s="7"/>
    </row>
    <row r="2998" spans="1:28" x14ac:dyDescent="0.2">
      <c r="A2998" s="7"/>
      <c r="B2998" s="8"/>
      <c r="C2998" s="7"/>
      <c r="D2998" s="7"/>
      <c r="E2998" s="7"/>
      <c r="F2998" s="7"/>
      <c r="G2998" s="7"/>
      <c r="H2998" s="7"/>
      <c r="I2998" s="7"/>
      <c r="J2998" s="7"/>
      <c r="K2998" s="7"/>
      <c r="L2998" s="7"/>
      <c r="M2998" s="7"/>
      <c r="N2998" s="7"/>
      <c r="O2998" s="7"/>
      <c r="P2998" s="7"/>
      <c r="Q2998" s="7"/>
      <c r="R2998" s="7"/>
      <c r="S2998" s="7"/>
      <c r="T2998" s="7"/>
      <c r="U2998" s="7"/>
      <c r="V2998" s="7"/>
      <c r="W2998" s="7"/>
      <c r="X2998" s="7"/>
      <c r="Y2998" s="7"/>
      <c r="Z2998" s="7"/>
      <c r="AA2998" s="7"/>
      <c r="AB2998" s="7"/>
    </row>
    <row r="2999" spans="1:28" x14ac:dyDescent="0.2">
      <c r="A2999" s="7"/>
      <c r="B2999" s="8"/>
      <c r="C2999" s="7"/>
      <c r="D2999" s="7"/>
      <c r="E2999" s="7"/>
      <c r="F2999" s="7"/>
      <c r="G2999" s="7"/>
      <c r="H2999" s="7"/>
      <c r="I2999" s="7"/>
      <c r="J2999" s="7"/>
      <c r="K2999" s="7"/>
      <c r="L2999" s="7"/>
      <c r="M2999" s="7"/>
      <c r="N2999" s="7"/>
      <c r="O2999" s="7"/>
      <c r="P2999" s="7"/>
      <c r="Q2999" s="7"/>
      <c r="R2999" s="7"/>
      <c r="S2999" s="7"/>
      <c r="T2999" s="7"/>
      <c r="U2999" s="7"/>
      <c r="V2999" s="7"/>
      <c r="W2999" s="7"/>
      <c r="X2999" s="7"/>
      <c r="Y2999" s="7"/>
      <c r="Z2999" s="7"/>
      <c r="AA2999" s="7"/>
      <c r="AB2999" s="7"/>
    </row>
    <row r="3000" spans="1:28" x14ac:dyDescent="0.2">
      <c r="A3000" s="7"/>
      <c r="B3000" s="8"/>
      <c r="C3000" s="7"/>
      <c r="D3000" s="7"/>
      <c r="E3000" s="7"/>
      <c r="F3000" s="7"/>
      <c r="G3000" s="7"/>
      <c r="H3000" s="7"/>
      <c r="I3000" s="7"/>
      <c r="J3000" s="7"/>
      <c r="K3000" s="7"/>
      <c r="L3000" s="7"/>
      <c r="M3000" s="7"/>
      <c r="N3000" s="7"/>
      <c r="O3000" s="7"/>
      <c r="P3000" s="7"/>
      <c r="Q3000" s="7"/>
      <c r="R3000" s="7"/>
      <c r="S3000" s="7"/>
      <c r="T3000" s="7"/>
      <c r="U3000" s="7"/>
      <c r="V3000" s="7"/>
      <c r="W3000" s="7"/>
      <c r="X3000" s="7"/>
      <c r="Y3000" s="7"/>
      <c r="Z3000" s="7"/>
      <c r="AA3000" s="7"/>
      <c r="AB3000" s="7"/>
    </row>
    <row r="3001" spans="1:28" x14ac:dyDescent="0.2">
      <c r="A3001" s="7"/>
      <c r="B3001" s="8"/>
      <c r="C3001" s="7"/>
      <c r="D3001" s="7"/>
      <c r="E3001" s="7"/>
      <c r="F3001" s="7"/>
      <c r="G3001" s="7"/>
      <c r="H3001" s="7"/>
      <c r="I3001" s="7"/>
      <c r="J3001" s="7"/>
      <c r="K3001" s="7"/>
      <c r="L3001" s="7"/>
      <c r="M3001" s="7"/>
      <c r="N3001" s="7"/>
      <c r="O3001" s="7"/>
      <c r="P3001" s="7"/>
      <c r="Q3001" s="7"/>
      <c r="R3001" s="7"/>
      <c r="S3001" s="7"/>
      <c r="T3001" s="7"/>
      <c r="U3001" s="7"/>
      <c r="V3001" s="7"/>
      <c r="W3001" s="7"/>
      <c r="X3001" s="7"/>
      <c r="Y3001" s="7"/>
      <c r="Z3001" s="7"/>
      <c r="AA3001" s="7"/>
      <c r="AB3001" s="7"/>
    </row>
    <row r="3002" spans="1:28" x14ac:dyDescent="0.2">
      <c r="A3002" s="7"/>
      <c r="B3002" s="8"/>
      <c r="C3002" s="7"/>
      <c r="D3002" s="7"/>
      <c r="E3002" s="7"/>
      <c r="F3002" s="7"/>
      <c r="G3002" s="7"/>
      <c r="H3002" s="7"/>
      <c r="I3002" s="7"/>
      <c r="J3002" s="7"/>
      <c r="K3002" s="7"/>
      <c r="L3002" s="7"/>
      <c r="M3002" s="7"/>
      <c r="N3002" s="7"/>
      <c r="O3002" s="7"/>
      <c r="P3002" s="7"/>
      <c r="Q3002" s="7"/>
      <c r="R3002" s="7"/>
      <c r="S3002" s="7"/>
      <c r="T3002" s="7"/>
      <c r="U3002" s="7"/>
      <c r="V3002" s="7"/>
      <c r="W3002" s="7"/>
      <c r="X3002" s="7"/>
      <c r="Y3002" s="7"/>
      <c r="Z3002" s="7"/>
      <c r="AA3002" s="7"/>
      <c r="AB3002" s="7"/>
    </row>
    <row r="3003" spans="1:28" x14ac:dyDescent="0.2">
      <c r="A3003" s="7"/>
      <c r="B3003" s="8"/>
      <c r="C3003" s="7"/>
      <c r="D3003" s="7"/>
      <c r="E3003" s="7"/>
      <c r="F3003" s="7"/>
      <c r="G3003" s="7"/>
      <c r="H3003" s="7"/>
      <c r="I3003" s="7"/>
      <c r="J3003" s="7"/>
      <c r="K3003" s="7"/>
      <c r="L3003" s="7"/>
      <c r="M3003" s="7"/>
      <c r="N3003" s="7"/>
      <c r="O3003" s="7"/>
      <c r="P3003" s="7"/>
      <c r="Q3003" s="7"/>
      <c r="R3003" s="7"/>
      <c r="S3003" s="7"/>
      <c r="T3003" s="7"/>
      <c r="U3003" s="7"/>
      <c r="V3003" s="7"/>
      <c r="W3003" s="7"/>
      <c r="X3003" s="7"/>
      <c r="Y3003" s="7"/>
      <c r="Z3003" s="7"/>
      <c r="AA3003" s="7"/>
      <c r="AB3003" s="7"/>
    </row>
    <row r="3004" spans="1:28" x14ac:dyDescent="0.2">
      <c r="A3004" s="7"/>
      <c r="B3004" s="8"/>
      <c r="C3004" s="7"/>
      <c r="D3004" s="7"/>
      <c r="E3004" s="7"/>
      <c r="F3004" s="7"/>
      <c r="G3004" s="7"/>
      <c r="H3004" s="7"/>
      <c r="I3004" s="7"/>
      <c r="J3004" s="7"/>
      <c r="K3004" s="7"/>
      <c r="L3004" s="7"/>
      <c r="M3004" s="7"/>
      <c r="N3004" s="7"/>
      <c r="O3004" s="7"/>
      <c r="P3004" s="7"/>
      <c r="Q3004" s="7"/>
      <c r="R3004" s="7"/>
      <c r="S3004" s="7"/>
      <c r="T3004" s="7"/>
      <c r="U3004" s="7"/>
      <c r="V3004" s="7"/>
      <c r="W3004" s="7"/>
      <c r="X3004" s="7"/>
      <c r="Y3004" s="7"/>
      <c r="Z3004" s="7"/>
      <c r="AA3004" s="7"/>
      <c r="AB3004" s="7"/>
    </row>
    <row r="3005" spans="1:28" x14ac:dyDescent="0.2">
      <c r="A3005" s="7"/>
      <c r="B3005" s="8"/>
      <c r="C3005" s="7"/>
      <c r="D3005" s="7"/>
      <c r="E3005" s="7"/>
      <c r="F3005" s="7"/>
      <c r="G3005" s="7"/>
      <c r="H3005" s="7"/>
      <c r="I3005" s="7"/>
      <c r="J3005" s="7"/>
      <c r="K3005" s="7"/>
      <c r="L3005" s="7"/>
      <c r="M3005" s="7"/>
      <c r="N3005" s="7"/>
      <c r="O3005" s="7"/>
      <c r="P3005" s="7"/>
      <c r="Q3005" s="7"/>
      <c r="R3005" s="7"/>
      <c r="S3005" s="7"/>
      <c r="T3005" s="7"/>
      <c r="U3005" s="7"/>
      <c r="V3005" s="7"/>
      <c r="W3005" s="7"/>
      <c r="X3005" s="7"/>
      <c r="Y3005" s="7"/>
      <c r="Z3005" s="7"/>
      <c r="AA3005" s="7"/>
      <c r="AB3005" s="7"/>
    </row>
    <row r="3006" spans="1:28" x14ac:dyDescent="0.2">
      <c r="A3006" s="7"/>
      <c r="B3006" s="8"/>
      <c r="C3006" s="7"/>
      <c r="D3006" s="7"/>
      <c r="E3006" s="7"/>
      <c r="F3006" s="7"/>
      <c r="G3006" s="7"/>
      <c r="H3006" s="7"/>
      <c r="I3006" s="7"/>
      <c r="J3006" s="7"/>
      <c r="K3006" s="7"/>
      <c r="L3006" s="7"/>
      <c r="M3006" s="7"/>
      <c r="N3006" s="7"/>
      <c r="O3006" s="7"/>
      <c r="P3006" s="7"/>
      <c r="Q3006" s="7"/>
      <c r="R3006" s="7"/>
      <c r="S3006" s="7"/>
      <c r="T3006" s="7"/>
      <c r="U3006" s="7"/>
      <c r="V3006" s="7"/>
      <c r="W3006" s="7"/>
      <c r="X3006" s="7"/>
      <c r="Y3006" s="7"/>
      <c r="Z3006" s="7"/>
      <c r="AA3006" s="7"/>
      <c r="AB3006" s="7"/>
    </row>
    <row r="3007" spans="1:28" x14ac:dyDescent="0.2">
      <c r="A3007" s="7"/>
      <c r="B3007" s="8"/>
      <c r="C3007" s="7"/>
      <c r="D3007" s="7"/>
      <c r="E3007" s="7"/>
      <c r="F3007" s="7"/>
      <c r="G3007" s="7"/>
      <c r="H3007" s="7"/>
      <c r="I3007" s="7"/>
      <c r="J3007" s="7"/>
      <c r="K3007" s="7"/>
      <c r="L3007" s="7"/>
      <c r="M3007" s="7"/>
      <c r="N3007" s="7"/>
      <c r="O3007" s="7"/>
      <c r="P3007" s="7"/>
      <c r="Q3007" s="7"/>
      <c r="R3007" s="7"/>
      <c r="S3007" s="7"/>
      <c r="T3007" s="7"/>
      <c r="U3007" s="7"/>
      <c r="V3007" s="7"/>
      <c r="W3007" s="7"/>
      <c r="X3007" s="7"/>
      <c r="Y3007" s="7"/>
      <c r="Z3007" s="7"/>
      <c r="AA3007" s="7"/>
      <c r="AB3007" s="7"/>
    </row>
    <row r="3008" spans="1:28" x14ac:dyDescent="0.2">
      <c r="A3008" s="7"/>
      <c r="B3008" s="8"/>
      <c r="C3008" s="7"/>
      <c r="D3008" s="7"/>
      <c r="E3008" s="7"/>
      <c r="F3008" s="7"/>
      <c r="G3008" s="7"/>
      <c r="H3008" s="7"/>
      <c r="I3008" s="7"/>
      <c r="J3008" s="7"/>
      <c r="K3008" s="7"/>
      <c r="L3008" s="7"/>
      <c r="M3008" s="7"/>
      <c r="N3008" s="7"/>
      <c r="O3008" s="7"/>
      <c r="P3008" s="7"/>
      <c r="Q3008" s="7"/>
      <c r="R3008" s="7"/>
      <c r="S3008" s="7"/>
      <c r="T3008" s="7"/>
      <c r="U3008" s="7"/>
      <c r="V3008" s="7"/>
      <c r="W3008" s="7"/>
      <c r="X3008" s="7"/>
      <c r="Y3008" s="7"/>
      <c r="Z3008" s="7"/>
      <c r="AA3008" s="7"/>
      <c r="AB3008" s="7"/>
    </row>
    <row r="3009" spans="1:28" x14ac:dyDescent="0.2">
      <c r="A3009" s="7"/>
      <c r="B3009" s="8"/>
      <c r="C3009" s="7"/>
      <c r="D3009" s="7"/>
      <c r="E3009" s="7"/>
      <c r="F3009" s="7"/>
      <c r="G3009" s="7"/>
      <c r="H3009" s="7"/>
      <c r="I3009" s="7"/>
      <c r="J3009" s="7"/>
      <c r="K3009" s="7"/>
      <c r="L3009" s="7"/>
      <c r="M3009" s="7"/>
      <c r="N3009" s="7"/>
      <c r="O3009" s="7"/>
      <c r="P3009" s="7"/>
      <c r="Q3009" s="7"/>
      <c r="R3009" s="7"/>
      <c r="S3009" s="7"/>
      <c r="T3009" s="7"/>
      <c r="U3009" s="7"/>
      <c r="V3009" s="7"/>
      <c r="W3009" s="7"/>
      <c r="X3009" s="7"/>
      <c r="Y3009" s="7"/>
      <c r="Z3009" s="7"/>
      <c r="AA3009" s="7"/>
      <c r="AB3009" s="7"/>
    </row>
    <row r="3010" spans="1:28" x14ac:dyDescent="0.2">
      <c r="A3010" s="7"/>
      <c r="B3010" s="8"/>
      <c r="C3010" s="7"/>
      <c r="D3010" s="7"/>
      <c r="E3010" s="7"/>
      <c r="F3010" s="7"/>
      <c r="G3010" s="7"/>
      <c r="H3010" s="7"/>
      <c r="I3010" s="7"/>
      <c r="J3010" s="7"/>
      <c r="K3010" s="7"/>
      <c r="L3010" s="7"/>
      <c r="M3010" s="7"/>
      <c r="N3010" s="7"/>
      <c r="O3010" s="7"/>
      <c r="P3010" s="7"/>
      <c r="Q3010" s="7"/>
      <c r="R3010" s="7"/>
      <c r="S3010" s="7"/>
      <c r="T3010" s="7"/>
      <c r="U3010" s="7"/>
      <c r="V3010" s="7"/>
      <c r="W3010" s="7"/>
      <c r="X3010" s="7"/>
      <c r="Y3010" s="7"/>
      <c r="Z3010" s="7"/>
      <c r="AA3010" s="7"/>
      <c r="AB3010" s="7"/>
    </row>
    <row r="3011" spans="1:28" x14ac:dyDescent="0.2">
      <c r="A3011" s="7"/>
      <c r="B3011" s="8"/>
      <c r="C3011" s="7"/>
      <c r="D3011" s="7"/>
      <c r="E3011" s="7"/>
      <c r="F3011" s="7"/>
      <c r="G3011" s="7"/>
      <c r="H3011" s="7"/>
      <c r="I3011" s="7"/>
      <c r="J3011" s="7"/>
      <c r="K3011" s="7"/>
      <c r="L3011" s="7"/>
      <c r="M3011" s="7"/>
      <c r="N3011" s="7"/>
      <c r="O3011" s="7"/>
      <c r="P3011" s="7"/>
      <c r="Q3011" s="7"/>
      <c r="R3011" s="7"/>
      <c r="S3011" s="7"/>
      <c r="T3011" s="7"/>
      <c r="U3011" s="7"/>
      <c r="V3011" s="7"/>
      <c r="W3011" s="7"/>
      <c r="X3011" s="7"/>
      <c r="Y3011" s="7"/>
      <c r="Z3011" s="7"/>
      <c r="AA3011" s="7"/>
      <c r="AB3011" s="7"/>
    </row>
    <row r="3012" spans="1:28" x14ac:dyDescent="0.2">
      <c r="A3012" s="7"/>
      <c r="B3012" s="8"/>
      <c r="C3012" s="7"/>
      <c r="D3012" s="7"/>
      <c r="E3012" s="7"/>
      <c r="F3012" s="7"/>
      <c r="G3012" s="7"/>
      <c r="H3012" s="7"/>
      <c r="I3012" s="7"/>
      <c r="J3012" s="7"/>
      <c r="K3012" s="7"/>
      <c r="L3012" s="7"/>
      <c r="M3012" s="7"/>
      <c r="N3012" s="7"/>
      <c r="O3012" s="7"/>
      <c r="P3012" s="7"/>
      <c r="Q3012" s="7"/>
      <c r="R3012" s="7"/>
      <c r="S3012" s="7"/>
      <c r="T3012" s="7"/>
      <c r="U3012" s="7"/>
      <c r="V3012" s="7"/>
      <c r="W3012" s="7"/>
      <c r="X3012" s="7"/>
      <c r="Y3012" s="7"/>
      <c r="Z3012" s="7"/>
      <c r="AA3012" s="7"/>
      <c r="AB3012" s="7"/>
    </row>
    <row r="3013" spans="1:28" x14ac:dyDescent="0.2">
      <c r="A3013" s="7"/>
      <c r="B3013" s="8"/>
      <c r="C3013" s="7"/>
      <c r="D3013" s="7"/>
      <c r="E3013" s="7"/>
      <c r="F3013" s="7"/>
      <c r="G3013" s="7"/>
      <c r="H3013" s="7"/>
      <c r="I3013" s="7"/>
      <c r="J3013" s="7"/>
      <c r="K3013" s="7"/>
      <c r="L3013" s="7"/>
      <c r="M3013" s="7"/>
      <c r="N3013" s="7"/>
      <c r="O3013" s="7"/>
      <c r="P3013" s="7"/>
      <c r="Q3013" s="7"/>
      <c r="R3013" s="7"/>
      <c r="S3013" s="7"/>
      <c r="T3013" s="7"/>
      <c r="U3013" s="7"/>
      <c r="V3013" s="7"/>
      <c r="W3013" s="7"/>
      <c r="X3013" s="7"/>
      <c r="Y3013" s="7"/>
      <c r="Z3013" s="7"/>
      <c r="AA3013" s="7"/>
      <c r="AB3013" s="7"/>
    </row>
    <row r="3014" spans="1:28" x14ac:dyDescent="0.2">
      <c r="A3014" s="7"/>
      <c r="B3014" s="8"/>
      <c r="C3014" s="7"/>
      <c r="D3014" s="7"/>
      <c r="E3014" s="7"/>
      <c r="F3014" s="7"/>
      <c r="G3014" s="7"/>
      <c r="H3014" s="7"/>
      <c r="I3014" s="7"/>
      <c r="J3014" s="7"/>
      <c r="K3014" s="7"/>
      <c r="L3014" s="7"/>
      <c r="M3014" s="7"/>
      <c r="N3014" s="7"/>
      <c r="O3014" s="7"/>
      <c r="P3014" s="7"/>
      <c r="Q3014" s="7"/>
      <c r="R3014" s="7"/>
      <c r="S3014" s="7"/>
      <c r="T3014" s="7"/>
      <c r="U3014" s="7"/>
      <c r="V3014" s="7"/>
      <c r="W3014" s="7"/>
      <c r="X3014" s="7"/>
      <c r="Y3014" s="7"/>
      <c r="Z3014" s="7"/>
      <c r="AA3014" s="7"/>
      <c r="AB3014" s="7"/>
    </row>
    <row r="3015" spans="1:28" x14ac:dyDescent="0.2">
      <c r="A3015" s="7"/>
      <c r="B3015" s="8"/>
      <c r="C3015" s="7"/>
      <c r="D3015" s="7"/>
      <c r="E3015" s="7"/>
      <c r="F3015" s="7"/>
      <c r="G3015" s="7"/>
      <c r="H3015" s="7"/>
      <c r="I3015" s="7"/>
      <c r="J3015" s="7"/>
      <c r="K3015" s="7"/>
      <c r="L3015" s="7"/>
      <c r="M3015" s="7"/>
      <c r="N3015" s="7"/>
      <c r="O3015" s="7"/>
      <c r="P3015" s="7"/>
      <c r="Q3015" s="7"/>
      <c r="R3015" s="7"/>
      <c r="S3015" s="7"/>
      <c r="T3015" s="7"/>
      <c r="U3015" s="7"/>
      <c r="V3015" s="7"/>
      <c r="W3015" s="7"/>
      <c r="X3015" s="7"/>
      <c r="Y3015" s="7"/>
      <c r="Z3015" s="7"/>
      <c r="AA3015" s="7"/>
      <c r="AB3015" s="7"/>
    </row>
    <row r="3016" spans="1:28" x14ac:dyDescent="0.2">
      <c r="A3016" s="7"/>
      <c r="B3016" s="8"/>
      <c r="C3016" s="7"/>
      <c r="D3016" s="7"/>
      <c r="E3016" s="7"/>
      <c r="F3016" s="7"/>
      <c r="G3016" s="7"/>
      <c r="H3016" s="7"/>
      <c r="I3016" s="7"/>
      <c r="J3016" s="7"/>
      <c r="K3016" s="7"/>
      <c r="L3016" s="7"/>
      <c r="M3016" s="7"/>
      <c r="N3016" s="7"/>
      <c r="O3016" s="7"/>
      <c r="P3016" s="7"/>
      <c r="Q3016" s="7"/>
      <c r="R3016" s="7"/>
      <c r="S3016" s="7"/>
      <c r="T3016" s="7"/>
      <c r="U3016" s="7"/>
      <c r="V3016" s="7"/>
      <c r="W3016" s="7"/>
      <c r="X3016" s="7"/>
      <c r="Y3016" s="7"/>
      <c r="Z3016" s="7"/>
      <c r="AA3016" s="7"/>
      <c r="AB3016" s="7"/>
    </row>
    <row r="3017" spans="1:28" x14ac:dyDescent="0.2">
      <c r="A3017" s="7"/>
      <c r="B3017" s="8"/>
      <c r="C3017" s="7"/>
      <c r="D3017" s="7"/>
      <c r="E3017" s="7"/>
      <c r="F3017" s="7"/>
      <c r="G3017" s="7"/>
      <c r="H3017" s="7"/>
      <c r="I3017" s="7"/>
      <c r="J3017" s="7"/>
      <c r="K3017" s="7"/>
      <c r="L3017" s="7"/>
      <c r="M3017" s="7"/>
      <c r="N3017" s="7"/>
      <c r="O3017" s="7"/>
      <c r="P3017" s="7"/>
      <c r="Q3017" s="7"/>
      <c r="R3017" s="7"/>
      <c r="S3017" s="7"/>
      <c r="T3017" s="7"/>
      <c r="U3017" s="7"/>
      <c r="V3017" s="7"/>
      <c r="W3017" s="7"/>
      <c r="X3017" s="7"/>
      <c r="Y3017" s="7"/>
      <c r="Z3017" s="7"/>
      <c r="AA3017" s="7"/>
      <c r="AB3017" s="7"/>
    </row>
    <row r="3018" spans="1:28" x14ac:dyDescent="0.2">
      <c r="A3018" s="7"/>
      <c r="B3018" s="8"/>
      <c r="C3018" s="7"/>
      <c r="D3018" s="7"/>
      <c r="E3018" s="7"/>
      <c r="F3018" s="7"/>
      <c r="G3018" s="7"/>
      <c r="H3018" s="7"/>
      <c r="I3018" s="7"/>
      <c r="J3018" s="7"/>
      <c r="K3018" s="7"/>
      <c r="L3018" s="7"/>
      <c r="M3018" s="7"/>
      <c r="N3018" s="7"/>
      <c r="O3018" s="7"/>
      <c r="P3018" s="7"/>
      <c r="Q3018" s="7"/>
      <c r="R3018" s="7"/>
      <c r="S3018" s="7"/>
      <c r="T3018" s="7"/>
      <c r="U3018" s="7"/>
      <c r="V3018" s="7"/>
      <c r="W3018" s="7"/>
      <c r="X3018" s="7"/>
      <c r="Y3018" s="7"/>
      <c r="Z3018" s="7"/>
      <c r="AA3018" s="7"/>
      <c r="AB3018" s="7"/>
    </row>
    <row r="3019" spans="1:28" x14ac:dyDescent="0.2">
      <c r="A3019" s="7"/>
      <c r="B3019" s="8"/>
      <c r="C3019" s="7"/>
      <c r="D3019" s="7"/>
      <c r="E3019" s="7"/>
      <c r="F3019" s="7"/>
      <c r="G3019" s="7"/>
      <c r="H3019" s="7"/>
      <c r="I3019" s="7"/>
      <c r="J3019" s="7"/>
      <c r="K3019" s="7"/>
      <c r="L3019" s="7"/>
      <c r="M3019" s="7"/>
      <c r="N3019" s="7"/>
      <c r="O3019" s="7"/>
      <c r="P3019" s="7"/>
      <c r="Q3019" s="7"/>
      <c r="R3019" s="7"/>
      <c r="S3019" s="7"/>
      <c r="T3019" s="7"/>
      <c r="U3019" s="7"/>
      <c r="V3019" s="7"/>
      <c r="W3019" s="7"/>
      <c r="X3019" s="7"/>
      <c r="Y3019" s="7"/>
      <c r="Z3019" s="7"/>
      <c r="AA3019" s="7"/>
      <c r="AB3019" s="7"/>
    </row>
    <row r="3020" spans="1:28" x14ac:dyDescent="0.2">
      <c r="A3020" s="7"/>
      <c r="B3020" s="8"/>
      <c r="C3020" s="7"/>
      <c r="D3020" s="7"/>
      <c r="E3020" s="7"/>
      <c r="F3020" s="7"/>
      <c r="G3020" s="7"/>
      <c r="H3020" s="7"/>
      <c r="I3020" s="7"/>
      <c r="J3020" s="7"/>
      <c r="K3020" s="7"/>
      <c r="L3020" s="7"/>
      <c r="M3020" s="7"/>
      <c r="N3020" s="7"/>
      <c r="O3020" s="7"/>
      <c r="P3020" s="7"/>
      <c r="Q3020" s="7"/>
      <c r="R3020" s="7"/>
      <c r="S3020" s="7"/>
      <c r="T3020" s="7"/>
      <c r="U3020" s="7"/>
      <c r="V3020" s="7"/>
      <c r="W3020" s="7"/>
      <c r="X3020" s="7"/>
      <c r="Y3020" s="7"/>
      <c r="Z3020" s="7"/>
      <c r="AA3020" s="7"/>
      <c r="AB3020" s="7"/>
    </row>
    <row r="3021" spans="1:28" x14ac:dyDescent="0.2">
      <c r="A3021" s="7"/>
      <c r="B3021" s="8"/>
      <c r="C3021" s="7"/>
      <c r="D3021" s="7"/>
      <c r="E3021" s="7"/>
      <c r="F3021" s="7"/>
      <c r="G3021" s="7"/>
      <c r="H3021" s="7"/>
      <c r="I3021" s="7"/>
      <c r="J3021" s="7"/>
      <c r="K3021" s="7"/>
      <c r="L3021" s="7"/>
      <c r="M3021" s="7"/>
      <c r="N3021" s="7"/>
      <c r="O3021" s="7"/>
      <c r="P3021" s="7"/>
      <c r="Q3021" s="7"/>
      <c r="R3021" s="7"/>
      <c r="S3021" s="7"/>
      <c r="T3021" s="7"/>
      <c r="U3021" s="7"/>
      <c r="V3021" s="7"/>
      <c r="W3021" s="7"/>
      <c r="X3021" s="7"/>
      <c r="Y3021" s="7"/>
      <c r="Z3021" s="7"/>
      <c r="AA3021" s="7"/>
      <c r="AB3021" s="7"/>
    </row>
    <row r="3022" spans="1:28" x14ac:dyDescent="0.2">
      <c r="A3022" s="7"/>
      <c r="B3022" s="8"/>
      <c r="C3022" s="7"/>
      <c r="D3022" s="7"/>
      <c r="E3022" s="7"/>
      <c r="F3022" s="7"/>
      <c r="G3022" s="7"/>
      <c r="H3022" s="7"/>
      <c r="I3022" s="7"/>
      <c r="J3022" s="7"/>
      <c r="K3022" s="7"/>
      <c r="L3022" s="7"/>
      <c r="M3022" s="7"/>
      <c r="N3022" s="7"/>
      <c r="O3022" s="7"/>
      <c r="P3022" s="7"/>
      <c r="Q3022" s="7"/>
      <c r="R3022" s="7"/>
      <c r="S3022" s="7"/>
      <c r="T3022" s="7"/>
      <c r="U3022" s="7"/>
      <c r="V3022" s="7"/>
      <c r="W3022" s="7"/>
      <c r="X3022" s="7"/>
      <c r="Y3022" s="7"/>
      <c r="Z3022" s="7"/>
      <c r="AA3022" s="7"/>
      <c r="AB3022" s="7"/>
    </row>
    <row r="3023" spans="1:28" x14ac:dyDescent="0.2">
      <c r="A3023" s="7"/>
      <c r="B3023" s="8"/>
      <c r="C3023" s="7"/>
      <c r="D3023" s="7"/>
      <c r="E3023" s="7"/>
      <c r="F3023" s="7"/>
      <c r="G3023" s="7"/>
      <c r="H3023" s="7"/>
      <c r="I3023" s="7"/>
      <c r="J3023" s="7"/>
      <c r="K3023" s="7"/>
      <c r="L3023" s="7"/>
      <c r="M3023" s="7"/>
      <c r="N3023" s="7"/>
      <c r="O3023" s="7"/>
      <c r="P3023" s="7"/>
      <c r="Q3023" s="7"/>
      <c r="R3023" s="7"/>
      <c r="S3023" s="7"/>
      <c r="T3023" s="7"/>
      <c r="U3023" s="7"/>
      <c r="V3023" s="7"/>
      <c r="W3023" s="7"/>
      <c r="X3023" s="7"/>
      <c r="Y3023" s="7"/>
      <c r="Z3023" s="7"/>
      <c r="AA3023" s="7"/>
      <c r="AB3023" s="7"/>
    </row>
    <row r="3024" spans="1:28" x14ac:dyDescent="0.2">
      <c r="A3024" s="7"/>
      <c r="B3024" s="8"/>
      <c r="C3024" s="7"/>
      <c r="D3024" s="7"/>
      <c r="E3024" s="7"/>
      <c r="F3024" s="7"/>
      <c r="G3024" s="7"/>
      <c r="H3024" s="7"/>
      <c r="I3024" s="7"/>
      <c r="J3024" s="7"/>
      <c r="K3024" s="7"/>
      <c r="L3024" s="7"/>
      <c r="M3024" s="7"/>
      <c r="N3024" s="7"/>
      <c r="O3024" s="7"/>
      <c r="P3024" s="7"/>
      <c r="Q3024" s="7"/>
      <c r="R3024" s="7"/>
      <c r="S3024" s="7"/>
      <c r="T3024" s="7"/>
      <c r="U3024" s="7"/>
      <c r="V3024" s="7"/>
      <c r="W3024" s="7"/>
      <c r="X3024" s="7"/>
      <c r="Y3024" s="7"/>
      <c r="Z3024" s="7"/>
      <c r="AA3024" s="7"/>
      <c r="AB3024" s="7"/>
    </row>
    <row r="3025" spans="1:28" x14ac:dyDescent="0.2">
      <c r="A3025" s="7"/>
      <c r="B3025" s="8"/>
      <c r="C3025" s="7"/>
      <c r="D3025" s="7"/>
      <c r="E3025" s="7"/>
      <c r="F3025" s="7"/>
      <c r="G3025" s="7"/>
      <c r="H3025" s="7"/>
      <c r="I3025" s="7"/>
      <c r="J3025" s="7"/>
      <c r="K3025" s="7"/>
      <c r="L3025" s="7"/>
      <c r="M3025" s="7"/>
      <c r="N3025" s="7"/>
      <c r="O3025" s="7"/>
      <c r="P3025" s="7"/>
      <c r="Q3025" s="7"/>
      <c r="R3025" s="7"/>
      <c r="S3025" s="7"/>
      <c r="T3025" s="7"/>
      <c r="U3025" s="7"/>
      <c r="V3025" s="7"/>
      <c r="W3025" s="7"/>
      <c r="X3025" s="7"/>
      <c r="Y3025" s="7"/>
      <c r="Z3025" s="7"/>
      <c r="AA3025" s="7"/>
      <c r="AB3025" s="7"/>
    </row>
    <row r="3026" spans="1:28" x14ac:dyDescent="0.2">
      <c r="A3026" s="7"/>
      <c r="B3026" s="8"/>
      <c r="C3026" s="7"/>
      <c r="D3026" s="7"/>
      <c r="E3026" s="7"/>
      <c r="F3026" s="7"/>
      <c r="G3026" s="7"/>
      <c r="H3026" s="7"/>
      <c r="I3026" s="7"/>
      <c r="J3026" s="7"/>
      <c r="K3026" s="7"/>
      <c r="L3026" s="7"/>
      <c r="M3026" s="7"/>
      <c r="N3026" s="7"/>
      <c r="O3026" s="7"/>
      <c r="P3026" s="7"/>
      <c r="Q3026" s="7"/>
      <c r="R3026" s="7"/>
      <c r="S3026" s="7"/>
      <c r="T3026" s="7"/>
      <c r="U3026" s="7"/>
      <c r="V3026" s="7"/>
      <c r="W3026" s="7"/>
      <c r="X3026" s="7"/>
      <c r="Y3026" s="7"/>
      <c r="Z3026" s="7"/>
      <c r="AA3026" s="7"/>
      <c r="AB3026" s="7"/>
    </row>
    <row r="3027" spans="1:28" x14ac:dyDescent="0.2">
      <c r="A3027" s="7"/>
      <c r="B3027" s="8"/>
      <c r="C3027" s="7"/>
      <c r="D3027" s="7"/>
      <c r="E3027" s="7"/>
      <c r="F3027" s="7"/>
      <c r="G3027" s="7"/>
      <c r="H3027" s="7"/>
      <c r="I3027" s="7"/>
      <c r="J3027" s="7"/>
      <c r="K3027" s="7"/>
      <c r="L3027" s="7"/>
      <c r="M3027" s="7"/>
      <c r="N3027" s="7"/>
      <c r="O3027" s="7"/>
      <c r="P3027" s="7"/>
      <c r="Q3027" s="7"/>
      <c r="R3027" s="7"/>
      <c r="S3027" s="7"/>
      <c r="T3027" s="7"/>
      <c r="U3027" s="7"/>
      <c r="V3027" s="7"/>
      <c r="W3027" s="7"/>
      <c r="X3027" s="7"/>
      <c r="Y3027" s="7"/>
      <c r="Z3027" s="7"/>
      <c r="AA3027" s="7"/>
      <c r="AB3027" s="7"/>
    </row>
    <row r="3028" spans="1:28" x14ac:dyDescent="0.2">
      <c r="A3028" s="7"/>
      <c r="B3028" s="8"/>
      <c r="C3028" s="7"/>
      <c r="D3028" s="7"/>
      <c r="E3028" s="7"/>
      <c r="F3028" s="7"/>
      <c r="G3028" s="7"/>
      <c r="H3028" s="7"/>
      <c r="I3028" s="7"/>
      <c r="J3028" s="7"/>
      <c r="K3028" s="7"/>
      <c r="L3028" s="7"/>
      <c r="M3028" s="7"/>
      <c r="N3028" s="7"/>
      <c r="O3028" s="7"/>
      <c r="P3028" s="7"/>
      <c r="Q3028" s="7"/>
      <c r="R3028" s="7"/>
      <c r="S3028" s="7"/>
      <c r="T3028" s="7"/>
      <c r="U3028" s="7"/>
      <c r="V3028" s="7"/>
      <c r="W3028" s="7"/>
      <c r="X3028" s="7"/>
      <c r="Y3028" s="7"/>
      <c r="Z3028" s="7"/>
      <c r="AA3028" s="7"/>
      <c r="AB3028" s="7"/>
    </row>
    <row r="3029" spans="1:28" x14ac:dyDescent="0.2">
      <c r="A3029" s="7"/>
      <c r="B3029" s="8"/>
      <c r="C3029" s="7"/>
      <c r="D3029" s="7"/>
      <c r="E3029" s="7"/>
      <c r="F3029" s="7"/>
      <c r="G3029" s="7"/>
      <c r="H3029" s="7"/>
      <c r="I3029" s="7"/>
      <c r="J3029" s="7"/>
      <c r="K3029" s="7"/>
      <c r="L3029" s="7"/>
      <c r="M3029" s="7"/>
      <c r="N3029" s="7"/>
      <c r="O3029" s="7"/>
      <c r="P3029" s="7"/>
      <c r="Q3029" s="7"/>
      <c r="R3029" s="7"/>
      <c r="S3029" s="7"/>
      <c r="T3029" s="7"/>
      <c r="U3029" s="7"/>
      <c r="V3029" s="7"/>
      <c r="W3029" s="7"/>
      <c r="X3029" s="7"/>
      <c r="Y3029" s="7"/>
      <c r="Z3029" s="7"/>
      <c r="AA3029" s="7"/>
      <c r="AB3029" s="7"/>
    </row>
    <row r="3030" spans="1:28" x14ac:dyDescent="0.2">
      <c r="A3030" s="7"/>
      <c r="B3030" s="8"/>
      <c r="C3030" s="7"/>
      <c r="D3030" s="7"/>
      <c r="E3030" s="7"/>
      <c r="F3030" s="7"/>
      <c r="G3030" s="7"/>
      <c r="H3030" s="7"/>
      <c r="I3030" s="7"/>
      <c r="J3030" s="7"/>
      <c r="K3030" s="7"/>
      <c r="L3030" s="7"/>
      <c r="M3030" s="7"/>
      <c r="N3030" s="7"/>
      <c r="O3030" s="7"/>
      <c r="P3030" s="7"/>
      <c r="Q3030" s="7"/>
      <c r="R3030" s="7"/>
      <c r="S3030" s="7"/>
      <c r="T3030" s="7"/>
      <c r="U3030" s="7"/>
      <c r="V3030" s="7"/>
      <c r="W3030" s="7"/>
      <c r="X3030" s="7"/>
      <c r="Y3030" s="7"/>
      <c r="Z3030" s="7"/>
      <c r="AA3030" s="7"/>
      <c r="AB3030" s="7"/>
    </row>
    <row r="3031" spans="1:28" x14ac:dyDescent="0.2">
      <c r="A3031" s="7"/>
      <c r="B3031" s="8"/>
      <c r="C3031" s="7"/>
      <c r="D3031" s="7"/>
      <c r="E3031" s="7"/>
      <c r="F3031" s="7"/>
      <c r="G3031" s="7"/>
      <c r="H3031" s="7"/>
      <c r="I3031" s="7"/>
      <c r="J3031" s="7"/>
      <c r="K3031" s="7"/>
      <c r="L3031" s="7"/>
      <c r="M3031" s="7"/>
      <c r="N3031" s="7"/>
      <c r="O3031" s="7"/>
      <c r="P3031" s="7"/>
      <c r="Q3031" s="7"/>
      <c r="R3031" s="7"/>
      <c r="S3031" s="7"/>
      <c r="T3031" s="7"/>
      <c r="U3031" s="7"/>
      <c r="V3031" s="7"/>
      <c r="W3031" s="7"/>
      <c r="X3031" s="7"/>
      <c r="Y3031" s="7"/>
      <c r="Z3031" s="7"/>
      <c r="AA3031" s="7"/>
      <c r="AB3031" s="7"/>
    </row>
    <row r="3032" spans="1:28" x14ac:dyDescent="0.2">
      <c r="A3032" s="7"/>
      <c r="B3032" s="8"/>
      <c r="C3032" s="7"/>
      <c r="D3032" s="7"/>
      <c r="E3032" s="7"/>
      <c r="F3032" s="7"/>
      <c r="G3032" s="7"/>
      <c r="H3032" s="7"/>
      <c r="I3032" s="7"/>
      <c r="J3032" s="7"/>
      <c r="K3032" s="7"/>
      <c r="L3032" s="7"/>
      <c r="M3032" s="7"/>
      <c r="N3032" s="7"/>
      <c r="O3032" s="7"/>
      <c r="P3032" s="7"/>
      <c r="Q3032" s="7"/>
      <c r="R3032" s="7"/>
      <c r="S3032" s="7"/>
      <c r="T3032" s="7"/>
      <c r="U3032" s="7"/>
      <c r="V3032" s="7"/>
      <c r="W3032" s="7"/>
      <c r="X3032" s="7"/>
      <c r="Y3032" s="7"/>
      <c r="Z3032" s="7"/>
      <c r="AA3032" s="7"/>
      <c r="AB3032" s="7"/>
    </row>
    <row r="3033" spans="1:28" x14ac:dyDescent="0.2">
      <c r="A3033" s="7"/>
      <c r="B3033" s="8"/>
      <c r="C3033" s="7"/>
      <c r="D3033" s="7"/>
      <c r="E3033" s="7"/>
      <c r="F3033" s="7"/>
      <c r="G3033" s="7"/>
      <c r="H3033" s="7"/>
      <c r="I3033" s="7"/>
      <c r="J3033" s="7"/>
      <c r="K3033" s="7"/>
      <c r="L3033" s="7"/>
      <c r="M3033" s="7"/>
      <c r="N3033" s="7"/>
      <c r="O3033" s="7"/>
      <c r="P3033" s="7"/>
      <c r="Q3033" s="7"/>
      <c r="R3033" s="7"/>
      <c r="S3033" s="7"/>
      <c r="T3033" s="7"/>
      <c r="U3033" s="7"/>
      <c r="V3033" s="7"/>
      <c r="W3033" s="7"/>
      <c r="X3033" s="7"/>
      <c r="Y3033" s="7"/>
      <c r="Z3033" s="7"/>
      <c r="AA3033" s="7"/>
      <c r="AB3033" s="7"/>
    </row>
    <row r="3034" spans="1:28" x14ac:dyDescent="0.2">
      <c r="A3034" s="7"/>
      <c r="B3034" s="8"/>
      <c r="C3034" s="7"/>
      <c r="D3034" s="7"/>
      <c r="E3034" s="7"/>
      <c r="F3034" s="7"/>
      <c r="G3034" s="7"/>
      <c r="H3034" s="7"/>
      <c r="I3034" s="7"/>
      <c r="J3034" s="7"/>
      <c r="K3034" s="7"/>
      <c r="L3034" s="7"/>
      <c r="M3034" s="7"/>
      <c r="N3034" s="7"/>
      <c r="O3034" s="7"/>
      <c r="P3034" s="7"/>
      <c r="Q3034" s="7"/>
      <c r="R3034" s="7"/>
      <c r="S3034" s="7"/>
      <c r="T3034" s="7"/>
      <c r="U3034" s="7"/>
      <c r="V3034" s="7"/>
      <c r="W3034" s="7"/>
      <c r="X3034" s="7"/>
      <c r="Y3034" s="7"/>
      <c r="Z3034" s="7"/>
      <c r="AA3034" s="7"/>
      <c r="AB3034" s="7"/>
    </row>
    <row r="3035" spans="1:28" x14ac:dyDescent="0.2">
      <c r="A3035" s="7"/>
      <c r="B3035" s="8"/>
      <c r="C3035" s="7"/>
      <c r="D3035" s="7"/>
      <c r="E3035" s="7"/>
      <c r="F3035" s="7"/>
      <c r="G3035" s="7"/>
      <c r="H3035" s="7"/>
      <c r="I3035" s="7"/>
      <c r="J3035" s="7"/>
      <c r="K3035" s="7"/>
      <c r="L3035" s="7"/>
      <c r="M3035" s="7"/>
      <c r="N3035" s="7"/>
      <c r="O3035" s="7"/>
      <c r="P3035" s="7"/>
      <c r="Q3035" s="7"/>
      <c r="R3035" s="7"/>
      <c r="S3035" s="7"/>
      <c r="T3035" s="7"/>
      <c r="U3035" s="7"/>
      <c r="V3035" s="7"/>
      <c r="W3035" s="7"/>
      <c r="X3035" s="7"/>
      <c r="Y3035" s="7"/>
      <c r="Z3035" s="7"/>
      <c r="AA3035" s="7"/>
      <c r="AB3035" s="7"/>
    </row>
    <row r="3036" spans="1:28" x14ac:dyDescent="0.2">
      <c r="A3036" s="7"/>
      <c r="B3036" s="8"/>
      <c r="C3036" s="7"/>
      <c r="D3036" s="7"/>
      <c r="E3036" s="7"/>
      <c r="F3036" s="7"/>
      <c r="G3036" s="7"/>
      <c r="H3036" s="7"/>
      <c r="I3036" s="7"/>
      <c r="J3036" s="7"/>
      <c r="K3036" s="7"/>
      <c r="L3036" s="7"/>
      <c r="M3036" s="7"/>
      <c r="N3036" s="7"/>
      <c r="O3036" s="7"/>
      <c r="P3036" s="7"/>
      <c r="Q3036" s="7"/>
      <c r="R3036" s="7"/>
      <c r="S3036" s="7"/>
      <c r="T3036" s="7"/>
      <c r="U3036" s="7"/>
      <c r="V3036" s="7"/>
      <c r="W3036" s="7"/>
      <c r="X3036" s="7"/>
      <c r="Y3036" s="7"/>
      <c r="Z3036" s="7"/>
      <c r="AA3036" s="7"/>
      <c r="AB3036" s="7"/>
    </row>
    <row r="3037" spans="1:28" x14ac:dyDescent="0.2">
      <c r="A3037" s="7"/>
      <c r="B3037" s="8"/>
      <c r="C3037" s="7"/>
      <c r="D3037" s="7"/>
      <c r="E3037" s="7"/>
      <c r="F3037" s="7"/>
      <c r="G3037" s="7"/>
      <c r="H3037" s="7"/>
      <c r="I3037" s="7"/>
      <c r="J3037" s="7"/>
      <c r="K3037" s="7"/>
      <c r="L3037" s="7"/>
      <c r="M3037" s="7"/>
      <c r="N3037" s="7"/>
      <c r="O3037" s="7"/>
      <c r="P3037" s="7"/>
      <c r="Q3037" s="7"/>
      <c r="R3037" s="7"/>
      <c r="S3037" s="7"/>
      <c r="T3037" s="7"/>
      <c r="U3037" s="7"/>
      <c r="V3037" s="7"/>
      <c r="W3037" s="7"/>
      <c r="X3037" s="7"/>
      <c r="Y3037" s="7"/>
      <c r="Z3037" s="7"/>
      <c r="AA3037" s="7"/>
      <c r="AB3037" s="7"/>
    </row>
    <row r="3038" spans="1:28" x14ac:dyDescent="0.2">
      <c r="A3038" s="7"/>
      <c r="B3038" s="8"/>
      <c r="C3038" s="7"/>
      <c r="D3038" s="7"/>
      <c r="E3038" s="7"/>
      <c r="F3038" s="7"/>
      <c r="G3038" s="7"/>
      <c r="H3038" s="7"/>
      <c r="I3038" s="7"/>
      <c r="J3038" s="7"/>
      <c r="K3038" s="7"/>
      <c r="L3038" s="7"/>
      <c r="M3038" s="7"/>
      <c r="N3038" s="7"/>
      <c r="O3038" s="7"/>
      <c r="P3038" s="7"/>
      <c r="Q3038" s="7"/>
      <c r="R3038" s="7"/>
      <c r="S3038" s="7"/>
      <c r="T3038" s="7"/>
      <c r="U3038" s="7"/>
      <c r="V3038" s="7"/>
      <c r="W3038" s="7"/>
      <c r="X3038" s="7"/>
      <c r="Y3038" s="7"/>
      <c r="Z3038" s="7"/>
      <c r="AA3038" s="7"/>
      <c r="AB3038" s="7"/>
    </row>
    <row r="3039" spans="1:28" x14ac:dyDescent="0.2">
      <c r="A3039" s="7"/>
      <c r="B3039" s="8"/>
      <c r="C3039" s="7"/>
      <c r="D3039" s="7"/>
      <c r="E3039" s="7"/>
      <c r="F3039" s="7"/>
      <c r="G3039" s="7"/>
      <c r="H3039" s="7"/>
      <c r="I3039" s="7"/>
      <c r="J3039" s="7"/>
      <c r="K3039" s="7"/>
      <c r="L3039" s="7"/>
      <c r="M3039" s="7"/>
      <c r="N3039" s="7"/>
      <c r="O3039" s="7"/>
      <c r="P3039" s="7"/>
      <c r="Q3039" s="7"/>
      <c r="R3039" s="7"/>
      <c r="S3039" s="7"/>
      <c r="T3039" s="7"/>
      <c r="U3039" s="7"/>
      <c r="V3039" s="7"/>
      <c r="W3039" s="7"/>
      <c r="X3039" s="7"/>
      <c r="Y3039" s="7"/>
      <c r="Z3039" s="7"/>
      <c r="AA3039" s="7"/>
      <c r="AB3039" s="7"/>
    </row>
    <row r="3040" spans="1:28" x14ac:dyDescent="0.2">
      <c r="A3040" s="7"/>
      <c r="B3040" s="8"/>
      <c r="C3040" s="7"/>
      <c r="D3040" s="7"/>
      <c r="E3040" s="7"/>
      <c r="F3040" s="7"/>
      <c r="G3040" s="7"/>
      <c r="H3040" s="7"/>
      <c r="I3040" s="7"/>
      <c r="J3040" s="7"/>
      <c r="K3040" s="7"/>
      <c r="L3040" s="7"/>
      <c r="M3040" s="7"/>
      <c r="N3040" s="7"/>
      <c r="O3040" s="7"/>
      <c r="P3040" s="7"/>
      <c r="Q3040" s="7"/>
      <c r="R3040" s="7"/>
      <c r="S3040" s="7"/>
      <c r="T3040" s="7"/>
      <c r="U3040" s="7"/>
      <c r="V3040" s="7"/>
      <c r="W3040" s="7"/>
      <c r="X3040" s="7"/>
      <c r="Y3040" s="7"/>
      <c r="Z3040" s="7"/>
      <c r="AA3040" s="7"/>
      <c r="AB3040" s="7"/>
    </row>
    <row r="3041" spans="1:28" x14ac:dyDescent="0.2">
      <c r="A3041" s="7"/>
      <c r="B3041" s="8"/>
      <c r="C3041" s="7"/>
      <c r="D3041" s="7"/>
      <c r="E3041" s="7"/>
      <c r="F3041" s="7"/>
      <c r="G3041" s="7"/>
      <c r="H3041" s="7"/>
      <c r="I3041" s="7"/>
      <c r="J3041" s="7"/>
      <c r="K3041" s="7"/>
      <c r="L3041" s="7"/>
      <c r="M3041" s="7"/>
      <c r="N3041" s="7"/>
      <c r="O3041" s="7"/>
      <c r="P3041" s="7"/>
      <c r="Q3041" s="7"/>
      <c r="R3041" s="7"/>
      <c r="S3041" s="7"/>
      <c r="T3041" s="7"/>
      <c r="U3041" s="7"/>
      <c r="V3041" s="7"/>
      <c r="W3041" s="7"/>
      <c r="X3041" s="7"/>
      <c r="Y3041" s="7"/>
      <c r="Z3041" s="7"/>
      <c r="AA3041" s="7"/>
      <c r="AB3041" s="7"/>
    </row>
    <row r="3042" spans="1:28" x14ac:dyDescent="0.2">
      <c r="A3042" s="7"/>
      <c r="B3042" s="8"/>
      <c r="C3042" s="7"/>
      <c r="D3042" s="7"/>
      <c r="E3042" s="7"/>
      <c r="F3042" s="7"/>
      <c r="G3042" s="7"/>
      <c r="H3042" s="7"/>
      <c r="I3042" s="7"/>
      <c r="J3042" s="7"/>
      <c r="K3042" s="7"/>
      <c r="L3042" s="7"/>
      <c r="M3042" s="7"/>
      <c r="N3042" s="7"/>
      <c r="O3042" s="7"/>
      <c r="P3042" s="7"/>
      <c r="Q3042" s="7"/>
      <c r="R3042" s="7"/>
      <c r="S3042" s="7"/>
      <c r="T3042" s="7"/>
      <c r="U3042" s="7"/>
      <c r="V3042" s="7"/>
      <c r="W3042" s="7"/>
      <c r="X3042" s="7"/>
      <c r="Y3042" s="7"/>
      <c r="Z3042" s="7"/>
      <c r="AA3042" s="7"/>
      <c r="AB3042" s="7"/>
    </row>
    <row r="3043" spans="1:28" x14ac:dyDescent="0.2">
      <c r="A3043" s="7"/>
      <c r="B3043" s="8"/>
      <c r="C3043" s="7"/>
      <c r="D3043" s="7"/>
      <c r="E3043" s="7"/>
      <c r="F3043" s="7"/>
      <c r="G3043" s="7"/>
      <c r="H3043" s="7"/>
      <c r="I3043" s="7"/>
      <c r="J3043" s="7"/>
      <c r="K3043" s="7"/>
      <c r="L3043" s="7"/>
      <c r="M3043" s="7"/>
      <c r="N3043" s="7"/>
      <c r="O3043" s="7"/>
      <c r="P3043" s="7"/>
      <c r="Q3043" s="7"/>
      <c r="R3043" s="7"/>
      <c r="S3043" s="7"/>
      <c r="T3043" s="7"/>
      <c r="U3043" s="7"/>
      <c r="V3043" s="7"/>
      <c r="W3043" s="7"/>
      <c r="X3043" s="7"/>
      <c r="Y3043" s="7"/>
      <c r="Z3043" s="7"/>
      <c r="AA3043" s="7"/>
      <c r="AB3043" s="7"/>
    </row>
    <row r="3044" spans="1:28" x14ac:dyDescent="0.2">
      <c r="A3044" s="7"/>
      <c r="B3044" s="8"/>
      <c r="C3044" s="7"/>
      <c r="D3044" s="7"/>
      <c r="E3044" s="7"/>
      <c r="F3044" s="7"/>
      <c r="G3044" s="7"/>
      <c r="H3044" s="7"/>
      <c r="I3044" s="7"/>
      <c r="J3044" s="7"/>
      <c r="K3044" s="7"/>
      <c r="L3044" s="7"/>
      <c r="M3044" s="7"/>
      <c r="N3044" s="7"/>
      <c r="O3044" s="7"/>
      <c r="P3044" s="7"/>
      <c r="Q3044" s="7"/>
      <c r="R3044" s="7"/>
      <c r="S3044" s="7"/>
      <c r="T3044" s="7"/>
      <c r="U3044" s="7"/>
      <c r="V3044" s="7"/>
      <c r="W3044" s="7"/>
      <c r="X3044" s="7"/>
      <c r="Y3044" s="7"/>
      <c r="Z3044" s="7"/>
      <c r="AA3044" s="7"/>
      <c r="AB3044" s="7"/>
    </row>
    <row r="3045" spans="1:28" x14ac:dyDescent="0.2">
      <c r="A3045" s="7"/>
      <c r="B3045" s="8"/>
      <c r="C3045" s="7"/>
      <c r="D3045" s="7"/>
      <c r="E3045" s="7"/>
      <c r="F3045" s="7"/>
      <c r="G3045" s="7"/>
      <c r="H3045" s="7"/>
      <c r="I3045" s="7"/>
      <c r="J3045" s="7"/>
      <c r="K3045" s="7"/>
      <c r="L3045" s="7"/>
      <c r="M3045" s="7"/>
      <c r="N3045" s="7"/>
      <c r="O3045" s="7"/>
      <c r="P3045" s="7"/>
      <c r="Q3045" s="7"/>
      <c r="R3045" s="7"/>
      <c r="S3045" s="7"/>
      <c r="T3045" s="7"/>
      <c r="U3045" s="7"/>
      <c r="V3045" s="7"/>
      <c r="W3045" s="7"/>
      <c r="X3045" s="7"/>
      <c r="Y3045" s="7"/>
      <c r="Z3045" s="7"/>
      <c r="AA3045" s="7"/>
      <c r="AB3045" s="7"/>
    </row>
    <row r="3046" spans="1:28" x14ac:dyDescent="0.2">
      <c r="A3046" s="7"/>
      <c r="B3046" s="8"/>
      <c r="C3046" s="7"/>
      <c r="D3046" s="7"/>
      <c r="E3046" s="7"/>
      <c r="F3046" s="7"/>
      <c r="G3046" s="7"/>
      <c r="H3046" s="7"/>
      <c r="I3046" s="7"/>
      <c r="J3046" s="7"/>
      <c r="K3046" s="7"/>
      <c r="L3046" s="7"/>
      <c r="M3046" s="7"/>
      <c r="N3046" s="7"/>
      <c r="O3046" s="7"/>
      <c r="P3046" s="7"/>
      <c r="Q3046" s="7"/>
      <c r="R3046" s="7"/>
      <c r="S3046" s="7"/>
      <c r="T3046" s="7"/>
      <c r="U3046" s="7"/>
      <c r="V3046" s="7"/>
      <c r="W3046" s="7"/>
      <c r="X3046" s="7"/>
      <c r="Y3046" s="7"/>
      <c r="Z3046" s="7"/>
      <c r="AA3046" s="7"/>
      <c r="AB3046" s="7"/>
    </row>
    <row r="3047" spans="1:28" x14ac:dyDescent="0.2">
      <c r="A3047" s="7"/>
      <c r="B3047" s="8"/>
      <c r="C3047" s="7"/>
      <c r="D3047" s="7"/>
      <c r="E3047" s="7"/>
      <c r="F3047" s="7"/>
      <c r="G3047" s="7"/>
      <c r="H3047" s="7"/>
      <c r="I3047" s="7"/>
      <c r="J3047" s="7"/>
      <c r="K3047" s="7"/>
      <c r="L3047" s="7"/>
      <c r="M3047" s="7"/>
      <c r="N3047" s="7"/>
      <c r="O3047" s="7"/>
      <c r="P3047" s="7"/>
      <c r="Q3047" s="7"/>
      <c r="R3047" s="7"/>
      <c r="S3047" s="7"/>
      <c r="T3047" s="7"/>
      <c r="U3047" s="7"/>
      <c r="V3047" s="7"/>
      <c r="W3047" s="7"/>
      <c r="X3047" s="7"/>
      <c r="Y3047" s="7"/>
      <c r="Z3047" s="7"/>
      <c r="AA3047" s="7"/>
      <c r="AB3047" s="7"/>
    </row>
    <row r="3048" spans="1:28" x14ac:dyDescent="0.2">
      <c r="A3048" s="7"/>
      <c r="B3048" s="8"/>
      <c r="C3048" s="7"/>
      <c r="D3048" s="7"/>
      <c r="E3048" s="7"/>
      <c r="F3048" s="7"/>
      <c r="G3048" s="7"/>
      <c r="H3048" s="7"/>
      <c r="I3048" s="7"/>
      <c r="J3048" s="7"/>
      <c r="K3048" s="7"/>
      <c r="L3048" s="7"/>
      <c r="M3048" s="7"/>
      <c r="N3048" s="7"/>
      <c r="O3048" s="7"/>
      <c r="P3048" s="7"/>
      <c r="Q3048" s="7"/>
      <c r="R3048" s="7"/>
      <c r="S3048" s="7"/>
      <c r="T3048" s="7"/>
      <c r="U3048" s="7"/>
      <c r="V3048" s="7"/>
      <c r="W3048" s="7"/>
      <c r="X3048" s="7"/>
      <c r="Y3048" s="7"/>
      <c r="Z3048" s="7"/>
      <c r="AA3048" s="7"/>
      <c r="AB3048" s="7"/>
    </row>
    <row r="3049" spans="1:28" x14ac:dyDescent="0.2">
      <c r="A3049" s="7"/>
      <c r="B3049" s="8"/>
      <c r="C3049" s="7"/>
      <c r="D3049" s="7"/>
      <c r="E3049" s="7"/>
      <c r="F3049" s="7"/>
      <c r="G3049" s="7"/>
      <c r="H3049" s="7"/>
      <c r="I3049" s="7"/>
      <c r="J3049" s="7"/>
      <c r="K3049" s="7"/>
      <c r="L3049" s="7"/>
      <c r="M3049" s="7"/>
      <c r="N3049" s="7"/>
      <c r="O3049" s="7"/>
      <c r="P3049" s="7"/>
      <c r="Q3049" s="7"/>
      <c r="R3049" s="7"/>
      <c r="S3049" s="7"/>
      <c r="T3049" s="7"/>
      <c r="U3049" s="7"/>
      <c r="V3049" s="7"/>
      <c r="W3049" s="7"/>
      <c r="X3049" s="7"/>
      <c r="Y3049" s="7"/>
      <c r="Z3049" s="7"/>
      <c r="AA3049" s="7"/>
      <c r="AB3049" s="7"/>
    </row>
    <row r="3050" spans="1:28" x14ac:dyDescent="0.2">
      <c r="A3050" s="7"/>
      <c r="B3050" s="8"/>
      <c r="C3050" s="7"/>
      <c r="D3050" s="7"/>
      <c r="E3050" s="7"/>
      <c r="F3050" s="7"/>
      <c r="G3050" s="7"/>
      <c r="H3050" s="7"/>
      <c r="I3050" s="7"/>
      <c r="J3050" s="7"/>
      <c r="K3050" s="7"/>
      <c r="L3050" s="7"/>
      <c r="M3050" s="7"/>
      <c r="N3050" s="7"/>
      <c r="O3050" s="7"/>
      <c r="P3050" s="7"/>
      <c r="Q3050" s="7"/>
      <c r="R3050" s="7"/>
      <c r="S3050" s="7"/>
      <c r="T3050" s="7"/>
      <c r="U3050" s="7"/>
      <c r="V3050" s="7"/>
      <c r="W3050" s="7"/>
      <c r="X3050" s="7"/>
      <c r="Y3050" s="7"/>
      <c r="Z3050" s="7"/>
      <c r="AA3050" s="7"/>
      <c r="AB3050" s="7"/>
    </row>
    <row r="3051" spans="1:28" x14ac:dyDescent="0.2">
      <c r="A3051" s="7"/>
      <c r="B3051" s="8"/>
      <c r="C3051" s="7"/>
      <c r="D3051" s="7"/>
      <c r="E3051" s="7"/>
      <c r="F3051" s="7"/>
      <c r="G3051" s="7"/>
      <c r="H3051" s="7"/>
      <c r="I3051" s="7"/>
      <c r="J3051" s="7"/>
      <c r="K3051" s="7"/>
      <c r="L3051" s="7"/>
      <c r="M3051" s="7"/>
      <c r="N3051" s="7"/>
      <c r="O3051" s="7"/>
      <c r="P3051" s="7"/>
      <c r="Q3051" s="7"/>
      <c r="R3051" s="7"/>
      <c r="S3051" s="7"/>
      <c r="T3051" s="7"/>
      <c r="U3051" s="7"/>
      <c r="V3051" s="7"/>
      <c r="W3051" s="7"/>
      <c r="X3051" s="7"/>
      <c r="Y3051" s="7"/>
      <c r="Z3051" s="7"/>
      <c r="AA3051" s="7"/>
      <c r="AB3051" s="7"/>
    </row>
    <row r="3052" spans="1:28" x14ac:dyDescent="0.2">
      <c r="A3052" s="7"/>
      <c r="B3052" s="8"/>
      <c r="C3052" s="7"/>
      <c r="D3052" s="7"/>
      <c r="E3052" s="7"/>
      <c r="F3052" s="7"/>
      <c r="G3052" s="7"/>
      <c r="H3052" s="7"/>
      <c r="I3052" s="7"/>
      <c r="J3052" s="7"/>
      <c r="K3052" s="7"/>
      <c r="L3052" s="7"/>
      <c r="M3052" s="7"/>
      <c r="N3052" s="7"/>
      <c r="O3052" s="7"/>
      <c r="P3052" s="7"/>
      <c r="Q3052" s="7"/>
      <c r="R3052" s="7"/>
      <c r="S3052" s="7"/>
      <c r="T3052" s="7"/>
      <c r="U3052" s="7"/>
      <c r="V3052" s="7"/>
      <c r="W3052" s="7"/>
      <c r="X3052" s="7"/>
      <c r="Y3052" s="7"/>
      <c r="Z3052" s="7"/>
      <c r="AA3052" s="7"/>
      <c r="AB3052" s="7"/>
    </row>
    <row r="3053" spans="1:28" x14ac:dyDescent="0.2">
      <c r="A3053" s="7"/>
      <c r="B3053" s="8"/>
      <c r="C3053" s="7"/>
      <c r="D3053" s="7"/>
      <c r="E3053" s="7"/>
      <c r="F3053" s="7"/>
      <c r="G3053" s="7"/>
      <c r="H3053" s="7"/>
      <c r="I3053" s="7"/>
      <c r="J3053" s="7"/>
      <c r="K3053" s="7"/>
      <c r="L3053" s="7"/>
      <c r="M3053" s="7"/>
      <c r="N3053" s="7"/>
      <c r="O3053" s="7"/>
      <c r="P3053" s="7"/>
      <c r="Q3053" s="7"/>
      <c r="R3053" s="7"/>
      <c r="S3053" s="7"/>
      <c r="T3053" s="7"/>
      <c r="U3053" s="7"/>
      <c r="V3053" s="7"/>
      <c r="W3053" s="7"/>
      <c r="X3053" s="7"/>
      <c r="Y3053" s="7"/>
      <c r="Z3053" s="7"/>
      <c r="AA3053" s="7"/>
      <c r="AB3053" s="7"/>
    </row>
    <row r="3054" spans="1:28" x14ac:dyDescent="0.2">
      <c r="A3054" s="7"/>
      <c r="B3054" s="8"/>
      <c r="C3054" s="7"/>
      <c r="D3054" s="7"/>
      <c r="E3054" s="7"/>
      <c r="F3054" s="7"/>
      <c r="G3054" s="7"/>
      <c r="H3054" s="7"/>
      <c r="I3054" s="7"/>
      <c r="J3054" s="7"/>
      <c r="K3054" s="7"/>
      <c r="L3054" s="7"/>
      <c r="M3054" s="7"/>
      <c r="N3054" s="7"/>
      <c r="O3054" s="7"/>
      <c r="P3054" s="7"/>
      <c r="Q3054" s="7"/>
      <c r="R3054" s="7"/>
      <c r="S3054" s="7"/>
      <c r="T3054" s="7"/>
      <c r="U3054" s="7"/>
      <c r="V3054" s="7"/>
      <c r="W3054" s="7"/>
      <c r="X3054" s="7"/>
      <c r="Y3054" s="7"/>
      <c r="Z3054" s="7"/>
      <c r="AA3054" s="7"/>
      <c r="AB3054" s="7"/>
    </row>
    <row r="3055" spans="1:28" x14ac:dyDescent="0.2">
      <c r="A3055" s="7"/>
      <c r="B3055" s="8"/>
      <c r="C3055" s="7"/>
      <c r="D3055" s="7"/>
      <c r="E3055" s="7"/>
      <c r="F3055" s="7"/>
      <c r="G3055" s="7"/>
      <c r="H3055" s="7"/>
      <c r="I3055" s="7"/>
      <c r="J3055" s="7"/>
      <c r="K3055" s="7"/>
      <c r="L3055" s="7"/>
      <c r="M3055" s="7"/>
      <c r="N3055" s="7"/>
      <c r="O3055" s="7"/>
      <c r="P3055" s="7"/>
      <c r="Q3055" s="7"/>
      <c r="R3055" s="7"/>
      <c r="S3055" s="7"/>
      <c r="T3055" s="7"/>
      <c r="U3055" s="7"/>
      <c r="V3055" s="7"/>
      <c r="W3055" s="7"/>
      <c r="X3055" s="7"/>
      <c r="Y3055" s="7"/>
      <c r="Z3055" s="7"/>
      <c r="AA3055" s="7"/>
      <c r="AB3055" s="7"/>
    </row>
    <row r="3056" spans="1:28" x14ac:dyDescent="0.2">
      <c r="A3056" s="7"/>
      <c r="B3056" s="8"/>
      <c r="C3056" s="7"/>
      <c r="D3056" s="7"/>
      <c r="E3056" s="7"/>
      <c r="F3056" s="7"/>
      <c r="G3056" s="7"/>
      <c r="H3056" s="7"/>
      <c r="I3056" s="7"/>
      <c r="J3056" s="7"/>
      <c r="K3056" s="7"/>
      <c r="L3056" s="7"/>
      <c r="M3056" s="7"/>
      <c r="N3056" s="7"/>
      <c r="O3056" s="7"/>
      <c r="P3056" s="7"/>
      <c r="Q3056" s="7"/>
      <c r="R3056" s="7"/>
      <c r="S3056" s="7"/>
      <c r="T3056" s="7"/>
      <c r="U3056" s="7"/>
      <c r="V3056" s="7"/>
      <c r="W3056" s="7"/>
      <c r="X3056" s="7"/>
      <c r="Y3056" s="7"/>
      <c r="Z3056" s="7"/>
      <c r="AA3056" s="7"/>
      <c r="AB3056" s="7"/>
    </row>
    <row r="3057" spans="1:28" x14ac:dyDescent="0.2">
      <c r="A3057" s="7"/>
      <c r="B3057" s="8"/>
      <c r="C3057" s="7"/>
      <c r="D3057" s="7"/>
      <c r="E3057" s="7"/>
      <c r="F3057" s="7"/>
      <c r="G3057" s="7"/>
      <c r="H3057" s="7"/>
      <c r="I3057" s="7"/>
      <c r="J3057" s="7"/>
      <c r="K3057" s="7"/>
      <c r="L3057" s="7"/>
      <c r="M3057" s="7"/>
      <c r="N3057" s="7"/>
      <c r="O3057" s="7"/>
      <c r="P3057" s="7"/>
      <c r="Q3057" s="7"/>
      <c r="R3057" s="7"/>
      <c r="S3057" s="7"/>
      <c r="T3057" s="7"/>
      <c r="U3057" s="7"/>
      <c r="V3057" s="7"/>
      <c r="W3057" s="7"/>
      <c r="X3057" s="7"/>
      <c r="Y3057" s="7"/>
      <c r="Z3057" s="7"/>
      <c r="AA3057" s="7"/>
      <c r="AB3057" s="7"/>
    </row>
    <row r="3058" spans="1:28" x14ac:dyDescent="0.2">
      <c r="A3058" s="7"/>
      <c r="B3058" s="8"/>
      <c r="C3058" s="7"/>
      <c r="D3058" s="7"/>
      <c r="E3058" s="7"/>
      <c r="F3058" s="7"/>
      <c r="G3058" s="7"/>
      <c r="H3058" s="7"/>
      <c r="I3058" s="7"/>
      <c r="J3058" s="7"/>
      <c r="K3058" s="7"/>
      <c r="L3058" s="7"/>
      <c r="M3058" s="7"/>
      <c r="N3058" s="7"/>
      <c r="O3058" s="7"/>
      <c r="P3058" s="7"/>
      <c r="Q3058" s="7"/>
      <c r="R3058" s="7"/>
      <c r="S3058" s="7"/>
      <c r="T3058" s="7"/>
      <c r="U3058" s="7"/>
      <c r="V3058" s="7"/>
      <c r="W3058" s="7"/>
      <c r="X3058" s="7"/>
      <c r="Y3058" s="7"/>
      <c r="Z3058" s="7"/>
      <c r="AA3058" s="7"/>
      <c r="AB3058" s="7"/>
    </row>
    <row r="3059" spans="1:28" x14ac:dyDescent="0.2">
      <c r="A3059" s="7"/>
      <c r="B3059" s="8"/>
      <c r="C3059" s="7"/>
      <c r="D3059" s="7"/>
      <c r="E3059" s="7"/>
      <c r="F3059" s="7"/>
      <c r="G3059" s="7"/>
      <c r="H3059" s="7"/>
      <c r="I3059" s="7"/>
      <c r="J3059" s="7"/>
      <c r="K3059" s="7"/>
      <c r="L3059" s="7"/>
      <c r="M3059" s="7"/>
      <c r="N3059" s="7"/>
      <c r="O3059" s="7"/>
      <c r="P3059" s="7"/>
      <c r="Q3059" s="7"/>
      <c r="R3059" s="7"/>
      <c r="S3059" s="7"/>
      <c r="T3059" s="7"/>
      <c r="U3059" s="7"/>
      <c r="V3059" s="7"/>
      <c r="W3059" s="7"/>
      <c r="X3059" s="7"/>
      <c r="Y3059" s="7"/>
      <c r="Z3059" s="7"/>
      <c r="AA3059" s="7"/>
      <c r="AB3059" s="7"/>
    </row>
    <row r="3060" spans="1:28" x14ac:dyDescent="0.2">
      <c r="A3060" s="7"/>
      <c r="B3060" s="8"/>
      <c r="C3060" s="7"/>
      <c r="D3060" s="7"/>
      <c r="E3060" s="7"/>
      <c r="F3060" s="7"/>
      <c r="G3060" s="7"/>
      <c r="H3060" s="7"/>
      <c r="I3060" s="7"/>
      <c r="J3060" s="7"/>
      <c r="K3060" s="7"/>
      <c r="L3060" s="7"/>
      <c r="M3060" s="7"/>
      <c r="N3060" s="7"/>
      <c r="O3060" s="7"/>
      <c r="P3060" s="7"/>
      <c r="Q3060" s="7"/>
      <c r="R3060" s="7"/>
      <c r="S3060" s="7"/>
      <c r="T3060" s="7"/>
      <c r="U3060" s="7"/>
      <c r="V3060" s="7"/>
      <c r="W3060" s="7"/>
      <c r="X3060" s="7"/>
      <c r="Y3060" s="7"/>
      <c r="Z3060" s="7"/>
      <c r="AA3060" s="7"/>
      <c r="AB3060" s="7"/>
    </row>
    <row r="3061" spans="1:28" x14ac:dyDescent="0.2">
      <c r="A3061" s="7"/>
      <c r="B3061" s="8"/>
      <c r="C3061" s="7"/>
      <c r="D3061" s="7"/>
      <c r="E3061" s="7"/>
      <c r="F3061" s="7"/>
      <c r="G3061" s="7"/>
      <c r="H3061" s="7"/>
      <c r="I3061" s="7"/>
      <c r="J3061" s="7"/>
      <c r="K3061" s="7"/>
      <c r="L3061" s="7"/>
      <c r="M3061" s="7"/>
      <c r="N3061" s="7"/>
      <c r="O3061" s="7"/>
      <c r="P3061" s="7"/>
      <c r="Q3061" s="7"/>
      <c r="R3061" s="7"/>
      <c r="S3061" s="7"/>
      <c r="T3061" s="7"/>
      <c r="U3061" s="7"/>
      <c r="V3061" s="7"/>
      <c r="W3061" s="7"/>
      <c r="X3061" s="7"/>
      <c r="Y3061" s="7"/>
      <c r="Z3061" s="7"/>
      <c r="AA3061" s="7"/>
      <c r="AB3061" s="7"/>
    </row>
    <row r="3062" spans="1:28" x14ac:dyDescent="0.2">
      <c r="A3062" s="7"/>
      <c r="B3062" s="8"/>
      <c r="C3062" s="7"/>
      <c r="D3062" s="7"/>
      <c r="E3062" s="7"/>
      <c r="F3062" s="7"/>
      <c r="G3062" s="7"/>
      <c r="H3062" s="7"/>
      <c r="I3062" s="7"/>
      <c r="J3062" s="7"/>
      <c r="K3062" s="7"/>
      <c r="L3062" s="7"/>
      <c r="M3062" s="7"/>
      <c r="N3062" s="7"/>
      <c r="O3062" s="7"/>
      <c r="P3062" s="7"/>
      <c r="Q3062" s="7"/>
      <c r="R3062" s="7"/>
      <c r="S3062" s="7"/>
      <c r="T3062" s="7"/>
      <c r="U3062" s="7"/>
      <c r="V3062" s="7"/>
      <c r="W3062" s="7"/>
      <c r="X3062" s="7"/>
      <c r="Y3062" s="7"/>
      <c r="Z3062" s="7"/>
      <c r="AA3062" s="7"/>
      <c r="AB3062" s="7"/>
    </row>
    <row r="3063" spans="1:28" x14ac:dyDescent="0.2">
      <c r="A3063" s="7"/>
      <c r="B3063" s="8"/>
      <c r="C3063" s="7"/>
      <c r="D3063" s="7"/>
      <c r="E3063" s="7"/>
      <c r="F3063" s="7"/>
      <c r="G3063" s="7"/>
      <c r="H3063" s="7"/>
      <c r="I3063" s="7"/>
      <c r="J3063" s="7"/>
      <c r="K3063" s="7"/>
      <c r="L3063" s="7"/>
      <c r="M3063" s="7"/>
      <c r="N3063" s="7"/>
      <c r="O3063" s="7"/>
      <c r="P3063" s="7"/>
      <c r="Q3063" s="7"/>
      <c r="R3063" s="7"/>
      <c r="S3063" s="7"/>
      <c r="T3063" s="7"/>
      <c r="U3063" s="7"/>
      <c r="V3063" s="7"/>
      <c r="W3063" s="7"/>
      <c r="X3063" s="7"/>
      <c r="Y3063" s="7"/>
      <c r="Z3063" s="7"/>
      <c r="AA3063" s="7"/>
      <c r="AB3063" s="7"/>
    </row>
    <row r="3064" spans="1:28" x14ac:dyDescent="0.2">
      <c r="A3064" s="7"/>
      <c r="B3064" s="8"/>
      <c r="C3064" s="7"/>
      <c r="D3064" s="7"/>
      <c r="E3064" s="7"/>
      <c r="F3064" s="7"/>
      <c r="G3064" s="7"/>
      <c r="H3064" s="7"/>
      <c r="I3064" s="7"/>
      <c r="J3064" s="7"/>
      <c r="K3064" s="7"/>
      <c r="L3064" s="7"/>
      <c r="M3064" s="7"/>
      <c r="N3064" s="7"/>
      <c r="O3064" s="7"/>
      <c r="P3064" s="7"/>
      <c r="Q3064" s="7"/>
      <c r="R3064" s="7"/>
      <c r="S3064" s="7"/>
      <c r="T3064" s="7"/>
      <c r="U3064" s="7"/>
      <c r="V3064" s="7"/>
      <c r="W3064" s="7"/>
      <c r="X3064" s="7"/>
      <c r="Y3064" s="7"/>
      <c r="Z3064" s="7"/>
      <c r="AA3064" s="7"/>
      <c r="AB3064" s="7"/>
    </row>
    <row r="3065" spans="1:28" x14ac:dyDescent="0.2">
      <c r="A3065" s="7"/>
      <c r="B3065" s="8"/>
      <c r="C3065" s="7"/>
      <c r="D3065" s="7"/>
      <c r="E3065" s="7"/>
      <c r="F3065" s="7"/>
      <c r="G3065" s="7"/>
      <c r="H3065" s="7"/>
      <c r="I3065" s="7"/>
      <c r="J3065" s="7"/>
      <c r="K3065" s="7"/>
      <c r="L3065" s="7"/>
      <c r="M3065" s="7"/>
      <c r="N3065" s="7"/>
      <c r="O3065" s="7"/>
      <c r="P3065" s="7"/>
      <c r="Q3065" s="7"/>
      <c r="R3065" s="7"/>
      <c r="S3065" s="7"/>
      <c r="T3065" s="7"/>
      <c r="U3065" s="7"/>
      <c r="V3065" s="7"/>
      <c r="W3065" s="7"/>
      <c r="X3065" s="7"/>
      <c r="Y3065" s="7"/>
      <c r="Z3065" s="7"/>
      <c r="AA3065" s="7"/>
      <c r="AB3065" s="7"/>
    </row>
    <row r="3066" spans="1:28" x14ac:dyDescent="0.2">
      <c r="A3066" s="7"/>
      <c r="B3066" s="8"/>
      <c r="C3066" s="7"/>
      <c r="D3066" s="7"/>
      <c r="E3066" s="7"/>
      <c r="F3066" s="7"/>
      <c r="G3066" s="7"/>
      <c r="H3066" s="7"/>
      <c r="I3066" s="7"/>
      <c r="J3066" s="7"/>
      <c r="K3066" s="7"/>
      <c r="L3066" s="7"/>
      <c r="M3066" s="7"/>
      <c r="N3066" s="7"/>
      <c r="O3066" s="7"/>
      <c r="P3066" s="7"/>
      <c r="Q3066" s="7"/>
      <c r="R3066" s="7"/>
      <c r="S3066" s="7"/>
      <c r="T3066" s="7"/>
      <c r="U3066" s="7"/>
      <c r="V3066" s="7"/>
      <c r="W3066" s="7"/>
      <c r="X3066" s="7"/>
      <c r="Y3066" s="7"/>
      <c r="Z3066" s="7"/>
      <c r="AA3066" s="7"/>
      <c r="AB3066" s="7"/>
    </row>
    <row r="3067" spans="1:28" x14ac:dyDescent="0.2">
      <c r="A3067" s="7"/>
      <c r="B3067" s="8"/>
      <c r="C3067" s="7"/>
      <c r="D3067" s="7"/>
      <c r="E3067" s="7"/>
      <c r="F3067" s="7"/>
      <c r="G3067" s="7"/>
      <c r="H3067" s="7"/>
      <c r="I3067" s="7"/>
      <c r="J3067" s="7"/>
      <c r="K3067" s="7"/>
      <c r="L3067" s="7"/>
      <c r="M3067" s="7"/>
      <c r="N3067" s="7"/>
      <c r="O3067" s="7"/>
      <c r="P3067" s="7"/>
      <c r="Q3067" s="7"/>
      <c r="R3067" s="7"/>
      <c r="S3067" s="7"/>
      <c r="T3067" s="7"/>
      <c r="U3067" s="7"/>
      <c r="V3067" s="7"/>
      <c r="W3067" s="7"/>
      <c r="X3067" s="7"/>
      <c r="Y3067" s="7"/>
      <c r="Z3067" s="7"/>
      <c r="AA3067" s="7"/>
      <c r="AB3067" s="7"/>
    </row>
    <row r="3068" spans="1:28" x14ac:dyDescent="0.2">
      <c r="A3068" s="7"/>
      <c r="B3068" s="8"/>
      <c r="C3068" s="7"/>
      <c r="D3068" s="7"/>
      <c r="E3068" s="7"/>
      <c r="F3068" s="7"/>
      <c r="G3068" s="7"/>
      <c r="H3068" s="7"/>
      <c r="I3068" s="7"/>
      <c r="J3068" s="7"/>
      <c r="K3068" s="7"/>
      <c r="L3068" s="7"/>
      <c r="M3068" s="7"/>
      <c r="N3068" s="7"/>
      <c r="O3068" s="7"/>
      <c r="P3068" s="7"/>
      <c r="Q3068" s="7"/>
      <c r="R3068" s="7"/>
      <c r="S3068" s="7"/>
      <c r="T3068" s="7"/>
      <c r="U3068" s="7"/>
      <c r="V3068" s="7"/>
      <c r="W3068" s="7"/>
      <c r="X3068" s="7"/>
      <c r="Y3068" s="7"/>
      <c r="Z3068" s="7"/>
      <c r="AA3068" s="7"/>
      <c r="AB3068" s="7"/>
    </row>
    <row r="3069" spans="1:28" x14ac:dyDescent="0.2">
      <c r="A3069" s="7"/>
      <c r="B3069" s="8"/>
      <c r="C3069" s="7"/>
      <c r="D3069" s="7"/>
      <c r="E3069" s="7"/>
      <c r="F3069" s="7"/>
      <c r="G3069" s="7"/>
      <c r="H3069" s="7"/>
      <c r="I3069" s="7"/>
      <c r="J3069" s="7"/>
      <c r="K3069" s="7"/>
      <c r="L3069" s="7"/>
      <c r="M3069" s="7"/>
      <c r="N3069" s="7"/>
      <c r="O3069" s="7"/>
      <c r="P3069" s="7"/>
      <c r="Q3069" s="7"/>
      <c r="R3069" s="7"/>
      <c r="S3069" s="7"/>
      <c r="T3069" s="7"/>
      <c r="U3069" s="7"/>
      <c r="V3069" s="7"/>
      <c r="W3069" s="7"/>
      <c r="X3069" s="7"/>
      <c r="Y3069" s="7"/>
      <c r="Z3069" s="7"/>
      <c r="AA3069" s="7"/>
      <c r="AB3069" s="7"/>
    </row>
    <row r="3070" spans="1:28" x14ac:dyDescent="0.2">
      <c r="A3070" s="7"/>
      <c r="B3070" s="8"/>
      <c r="C3070" s="7"/>
      <c r="D3070" s="7"/>
      <c r="E3070" s="7"/>
      <c r="F3070" s="7"/>
      <c r="G3070" s="7"/>
      <c r="H3070" s="7"/>
      <c r="I3070" s="7"/>
      <c r="J3070" s="7"/>
      <c r="K3070" s="7"/>
      <c r="L3070" s="7"/>
      <c r="M3070" s="7"/>
      <c r="N3070" s="7"/>
      <c r="O3070" s="7"/>
      <c r="P3070" s="7"/>
      <c r="Q3070" s="7"/>
      <c r="R3070" s="7"/>
      <c r="S3070" s="7"/>
      <c r="T3070" s="7"/>
      <c r="U3070" s="7"/>
      <c r="V3070" s="7"/>
      <c r="W3070" s="7"/>
      <c r="X3070" s="7"/>
      <c r="Y3070" s="7"/>
      <c r="Z3070" s="7"/>
      <c r="AA3070" s="7"/>
      <c r="AB3070" s="7"/>
    </row>
    <row r="3071" spans="1:28" x14ac:dyDescent="0.2">
      <c r="A3071" s="7"/>
      <c r="B3071" s="8"/>
      <c r="C3071" s="7"/>
      <c r="D3071" s="7"/>
      <c r="E3071" s="7"/>
      <c r="F3071" s="7"/>
      <c r="G3071" s="7"/>
      <c r="H3071" s="7"/>
      <c r="I3071" s="7"/>
      <c r="J3071" s="7"/>
      <c r="K3071" s="7"/>
      <c r="L3071" s="7"/>
      <c r="M3071" s="7"/>
      <c r="N3071" s="7"/>
      <c r="O3071" s="7"/>
      <c r="P3071" s="7"/>
      <c r="Q3071" s="7"/>
      <c r="R3071" s="7"/>
      <c r="S3071" s="7"/>
      <c r="T3071" s="7"/>
      <c r="U3071" s="7"/>
      <c r="V3071" s="7"/>
      <c r="W3071" s="7"/>
      <c r="X3071" s="7"/>
      <c r="Y3071" s="7"/>
      <c r="Z3071" s="7"/>
      <c r="AA3071" s="7"/>
      <c r="AB3071" s="7"/>
    </row>
    <row r="3072" spans="1:28" x14ac:dyDescent="0.2">
      <c r="A3072" s="7"/>
      <c r="B3072" s="8"/>
      <c r="C3072" s="7"/>
      <c r="D3072" s="7"/>
      <c r="E3072" s="7"/>
      <c r="F3072" s="7"/>
      <c r="G3072" s="7"/>
      <c r="H3072" s="7"/>
      <c r="I3072" s="7"/>
      <c r="J3072" s="7"/>
      <c r="K3072" s="7"/>
      <c r="L3072" s="7"/>
      <c r="M3072" s="7"/>
      <c r="N3072" s="7"/>
      <c r="O3072" s="7"/>
      <c r="P3072" s="7"/>
      <c r="Q3072" s="7"/>
      <c r="R3072" s="7"/>
      <c r="S3072" s="7"/>
      <c r="T3072" s="7"/>
      <c r="U3072" s="7"/>
      <c r="V3072" s="7"/>
      <c r="W3072" s="7"/>
      <c r="X3072" s="7"/>
      <c r="Y3072" s="7"/>
      <c r="Z3072" s="7"/>
      <c r="AA3072" s="7"/>
      <c r="AB3072" s="7"/>
    </row>
    <row r="3073" spans="1:28" x14ac:dyDescent="0.2">
      <c r="A3073" s="7"/>
      <c r="B3073" s="8"/>
      <c r="C3073" s="7"/>
      <c r="D3073" s="7"/>
      <c r="E3073" s="7"/>
      <c r="F3073" s="7"/>
      <c r="G3073" s="7"/>
      <c r="H3073" s="7"/>
      <c r="I3073" s="7"/>
      <c r="J3073" s="7"/>
      <c r="K3073" s="7"/>
      <c r="L3073" s="7"/>
      <c r="M3073" s="7"/>
      <c r="N3073" s="7"/>
      <c r="O3073" s="7"/>
      <c r="P3073" s="7"/>
      <c r="Q3073" s="7"/>
      <c r="R3073" s="7"/>
      <c r="S3073" s="7"/>
      <c r="T3073" s="7"/>
      <c r="U3073" s="7"/>
      <c r="V3073" s="7"/>
      <c r="W3073" s="7"/>
      <c r="X3073" s="7"/>
      <c r="Y3073" s="7"/>
      <c r="Z3073" s="7"/>
      <c r="AA3073" s="7"/>
      <c r="AB3073" s="7"/>
    </row>
    <row r="3074" spans="1:28" x14ac:dyDescent="0.2">
      <c r="A3074" s="7"/>
      <c r="B3074" s="8"/>
      <c r="C3074" s="7"/>
      <c r="D3074" s="7"/>
      <c r="E3074" s="7"/>
      <c r="F3074" s="7"/>
      <c r="G3074" s="7"/>
      <c r="H3074" s="7"/>
      <c r="I3074" s="7"/>
      <c r="J3074" s="7"/>
      <c r="K3074" s="7"/>
      <c r="L3074" s="7"/>
      <c r="M3074" s="7"/>
      <c r="N3074" s="7"/>
      <c r="O3074" s="7"/>
      <c r="P3074" s="7"/>
      <c r="Q3074" s="7"/>
      <c r="R3074" s="7"/>
      <c r="S3074" s="7"/>
      <c r="T3074" s="7"/>
      <c r="U3074" s="7"/>
      <c r="V3074" s="7"/>
      <c r="W3074" s="7"/>
      <c r="X3074" s="7"/>
      <c r="Y3074" s="7"/>
      <c r="Z3074" s="7"/>
      <c r="AA3074" s="7"/>
      <c r="AB3074" s="7"/>
    </row>
    <row r="3075" spans="1:28" x14ac:dyDescent="0.2">
      <c r="A3075" s="7"/>
      <c r="B3075" s="8"/>
      <c r="C3075" s="7"/>
      <c r="D3075" s="7"/>
      <c r="E3075" s="7"/>
      <c r="F3075" s="7"/>
      <c r="G3075" s="7"/>
      <c r="H3075" s="7"/>
      <c r="I3075" s="7"/>
      <c r="J3075" s="7"/>
      <c r="K3075" s="7"/>
      <c r="L3075" s="7"/>
      <c r="M3075" s="7"/>
      <c r="N3075" s="7"/>
      <c r="O3075" s="7"/>
      <c r="P3075" s="7"/>
      <c r="Q3075" s="7"/>
      <c r="R3075" s="7"/>
      <c r="S3075" s="7"/>
      <c r="T3075" s="7"/>
      <c r="U3075" s="7"/>
      <c r="V3075" s="7"/>
      <c r="W3075" s="7"/>
      <c r="X3075" s="7"/>
      <c r="Y3075" s="7"/>
      <c r="Z3075" s="7"/>
      <c r="AA3075" s="7"/>
      <c r="AB3075" s="7"/>
    </row>
    <row r="3076" spans="1:28" x14ac:dyDescent="0.2">
      <c r="A3076" s="7"/>
      <c r="B3076" s="8"/>
      <c r="C3076" s="7"/>
      <c r="D3076" s="7"/>
      <c r="E3076" s="7"/>
      <c r="F3076" s="7"/>
      <c r="G3076" s="7"/>
      <c r="H3076" s="7"/>
      <c r="I3076" s="7"/>
      <c r="J3076" s="7"/>
      <c r="K3076" s="7"/>
      <c r="L3076" s="7"/>
      <c r="M3076" s="7"/>
      <c r="N3076" s="7"/>
      <c r="O3076" s="7"/>
      <c r="P3076" s="7"/>
      <c r="Q3076" s="7"/>
      <c r="R3076" s="7"/>
      <c r="S3076" s="7"/>
      <c r="T3076" s="7"/>
      <c r="U3076" s="7"/>
      <c r="V3076" s="7"/>
      <c r="W3076" s="7"/>
      <c r="X3076" s="7"/>
      <c r="Y3076" s="7"/>
      <c r="Z3076" s="7"/>
      <c r="AA3076" s="7"/>
      <c r="AB3076" s="7"/>
    </row>
    <row r="3077" spans="1:28" x14ac:dyDescent="0.2">
      <c r="A3077" s="7"/>
      <c r="B3077" s="8"/>
      <c r="C3077" s="7"/>
      <c r="D3077" s="7"/>
      <c r="E3077" s="7"/>
      <c r="F3077" s="7"/>
      <c r="G3077" s="7"/>
      <c r="H3077" s="7"/>
      <c r="I3077" s="7"/>
      <c r="J3077" s="7"/>
      <c r="K3077" s="7"/>
      <c r="L3077" s="7"/>
      <c r="M3077" s="7"/>
      <c r="N3077" s="7"/>
      <c r="O3077" s="7"/>
      <c r="P3077" s="7"/>
      <c r="Q3077" s="7"/>
      <c r="R3077" s="7"/>
      <c r="S3077" s="7"/>
      <c r="T3077" s="7"/>
      <c r="U3077" s="7"/>
      <c r="V3077" s="7"/>
      <c r="W3077" s="7"/>
      <c r="X3077" s="7"/>
      <c r="Y3077" s="7"/>
      <c r="Z3077" s="7"/>
      <c r="AA3077" s="7"/>
      <c r="AB3077" s="7"/>
    </row>
    <row r="3078" spans="1:28" x14ac:dyDescent="0.2">
      <c r="A3078" s="7"/>
      <c r="B3078" s="8"/>
      <c r="C3078" s="7"/>
      <c r="D3078" s="7"/>
      <c r="E3078" s="7"/>
      <c r="F3078" s="7"/>
      <c r="G3078" s="7"/>
      <c r="H3078" s="7"/>
      <c r="I3078" s="7"/>
      <c r="J3078" s="7"/>
      <c r="K3078" s="7"/>
      <c r="L3078" s="7"/>
      <c r="M3078" s="7"/>
      <c r="N3078" s="7"/>
      <c r="O3078" s="7"/>
      <c r="P3078" s="7"/>
      <c r="Q3078" s="7"/>
      <c r="R3078" s="7"/>
      <c r="S3078" s="7"/>
      <c r="T3078" s="7"/>
      <c r="U3078" s="7"/>
      <c r="V3078" s="7"/>
      <c r="W3078" s="7"/>
      <c r="X3078" s="7"/>
      <c r="Y3078" s="7"/>
      <c r="Z3078" s="7"/>
      <c r="AA3078" s="7"/>
      <c r="AB3078" s="7"/>
    </row>
    <row r="3079" spans="1:28" x14ac:dyDescent="0.2">
      <c r="A3079" s="7"/>
      <c r="B3079" s="8"/>
      <c r="C3079" s="7"/>
      <c r="D3079" s="7"/>
      <c r="E3079" s="7"/>
      <c r="F3079" s="7"/>
      <c r="G3079" s="7"/>
      <c r="H3079" s="7"/>
      <c r="I3079" s="7"/>
      <c r="J3079" s="7"/>
      <c r="K3079" s="7"/>
      <c r="L3079" s="7"/>
      <c r="M3079" s="7"/>
      <c r="N3079" s="7"/>
      <c r="O3079" s="7"/>
      <c r="P3079" s="7"/>
      <c r="Q3079" s="7"/>
      <c r="R3079" s="7"/>
      <c r="S3079" s="7"/>
      <c r="T3079" s="7"/>
      <c r="U3079" s="7"/>
      <c r="V3079" s="7"/>
      <c r="W3079" s="7"/>
      <c r="X3079" s="7"/>
      <c r="Y3079" s="7"/>
      <c r="Z3079" s="7"/>
      <c r="AA3079" s="7"/>
      <c r="AB3079" s="7"/>
    </row>
    <row r="3080" spans="1:28" x14ac:dyDescent="0.2">
      <c r="A3080" s="7"/>
      <c r="B3080" s="8"/>
      <c r="C3080" s="7"/>
      <c r="D3080" s="7"/>
      <c r="E3080" s="7"/>
      <c r="F3080" s="7"/>
      <c r="G3080" s="7"/>
      <c r="H3080" s="7"/>
      <c r="I3080" s="7"/>
      <c r="J3080" s="7"/>
      <c r="K3080" s="7"/>
      <c r="L3080" s="7"/>
      <c r="M3080" s="7"/>
      <c r="N3080" s="7"/>
      <c r="O3080" s="7"/>
      <c r="P3080" s="7"/>
      <c r="Q3080" s="7"/>
      <c r="R3080" s="7"/>
      <c r="S3080" s="7"/>
      <c r="T3080" s="7"/>
      <c r="U3080" s="7"/>
      <c r="V3080" s="7"/>
      <c r="W3080" s="7"/>
      <c r="X3080" s="7"/>
      <c r="Y3080" s="7"/>
      <c r="Z3080" s="7"/>
      <c r="AA3080" s="7"/>
      <c r="AB3080" s="7"/>
    </row>
    <row r="3081" spans="1:28" x14ac:dyDescent="0.2">
      <c r="A3081" s="7"/>
      <c r="B3081" s="8"/>
      <c r="C3081" s="7"/>
      <c r="D3081" s="7"/>
      <c r="E3081" s="7"/>
      <c r="F3081" s="7"/>
      <c r="G3081" s="7"/>
      <c r="H3081" s="7"/>
      <c r="I3081" s="7"/>
      <c r="J3081" s="7"/>
      <c r="K3081" s="7"/>
      <c r="L3081" s="7"/>
      <c r="M3081" s="7"/>
      <c r="N3081" s="7"/>
      <c r="O3081" s="7"/>
      <c r="P3081" s="7"/>
      <c r="Q3081" s="7"/>
      <c r="R3081" s="7"/>
      <c r="S3081" s="7"/>
      <c r="T3081" s="7"/>
      <c r="U3081" s="7"/>
      <c r="V3081" s="7"/>
      <c r="W3081" s="7"/>
      <c r="X3081" s="7"/>
      <c r="Y3081" s="7"/>
      <c r="Z3081" s="7"/>
      <c r="AA3081" s="7"/>
      <c r="AB3081" s="7"/>
    </row>
    <row r="3082" spans="1:28" x14ac:dyDescent="0.2">
      <c r="A3082" s="7"/>
      <c r="B3082" s="8"/>
      <c r="C3082" s="7"/>
      <c r="D3082" s="7"/>
      <c r="E3082" s="7"/>
      <c r="F3082" s="7"/>
      <c r="G3082" s="7"/>
      <c r="H3082" s="7"/>
      <c r="I3082" s="7"/>
      <c r="J3082" s="7"/>
      <c r="K3082" s="7"/>
      <c r="L3082" s="7"/>
      <c r="M3082" s="7"/>
      <c r="N3082" s="7"/>
      <c r="O3082" s="7"/>
      <c r="P3082" s="7"/>
      <c r="Q3082" s="7"/>
      <c r="R3082" s="7"/>
      <c r="S3082" s="7"/>
      <c r="T3082" s="7"/>
      <c r="U3082" s="7"/>
      <c r="V3082" s="7"/>
      <c r="W3082" s="7"/>
      <c r="X3082" s="7"/>
      <c r="Y3082" s="7"/>
      <c r="Z3082" s="7"/>
      <c r="AA3082" s="7"/>
      <c r="AB3082" s="7"/>
    </row>
    <row r="3083" spans="1:28" x14ac:dyDescent="0.2">
      <c r="A3083" s="7"/>
      <c r="B3083" s="8"/>
      <c r="C3083" s="7"/>
      <c r="D3083" s="7"/>
      <c r="E3083" s="7"/>
      <c r="F3083" s="7"/>
      <c r="G3083" s="7"/>
      <c r="H3083" s="7"/>
      <c r="I3083" s="7"/>
      <c r="J3083" s="7"/>
      <c r="K3083" s="7"/>
      <c r="L3083" s="7"/>
      <c r="M3083" s="7"/>
      <c r="N3083" s="7"/>
      <c r="O3083" s="7"/>
      <c r="P3083" s="7"/>
      <c r="Q3083" s="7"/>
      <c r="R3083" s="7"/>
      <c r="S3083" s="7"/>
      <c r="T3083" s="7"/>
      <c r="U3083" s="7"/>
      <c r="V3083" s="7"/>
      <c r="W3083" s="7"/>
      <c r="X3083" s="7"/>
      <c r="Y3083" s="7"/>
      <c r="Z3083" s="7"/>
      <c r="AA3083" s="7"/>
      <c r="AB3083" s="7"/>
    </row>
    <row r="3084" spans="1:28" x14ac:dyDescent="0.2">
      <c r="A3084" s="7"/>
      <c r="B3084" s="8"/>
      <c r="C3084" s="7"/>
      <c r="D3084" s="7"/>
      <c r="E3084" s="7"/>
      <c r="F3084" s="7"/>
      <c r="G3084" s="7"/>
      <c r="H3084" s="7"/>
      <c r="I3084" s="7"/>
      <c r="J3084" s="7"/>
      <c r="K3084" s="7"/>
      <c r="L3084" s="7"/>
      <c r="M3084" s="7"/>
      <c r="N3084" s="7"/>
      <c r="O3084" s="7"/>
      <c r="P3084" s="7"/>
      <c r="Q3084" s="7"/>
      <c r="R3084" s="7"/>
      <c r="S3084" s="7"/>
      <c r="T3084" s="7"/>
      <c r="U3084" s="7"/>
      <c r="V3084" s="7"/>
      <c r="W3084" s="7"/>
      <c r="X3084" s="7"/>
      <c r="Y3084" s="7"/>
      <c r="Z3084" s="7"/>
      <c r="AA3084" s="7"/>
      <c r="AB3084" s="7"/>
    </row>
    <row r="3085" spans="1:28" x14ac:dyDescent="0.2">
      <c r="A3085" s="7"/>
      <c r="B3085" s="8"/>
      <c r="C3085" s="7"/>
      <c r="D3085" s="7"/>
      <c r="E3085" s="7"/>
      <c r="F3085" s="7"/>
      <c r="G3085" s="7"/>
      <c r="H3085" s="7"/>
      <c r="I3085" s="7"/>
      <c r="J3085" s="7"/>
      <c r="K3085" s="7"/>
      <c r="L3085" s="7"/>
      <c r="M3085" s="7"/>
      <c r="N3085" s="7"/>
      <c r="O3085" s="7"/>
      <c r="P3085" s="7"/>
      <c r="Q3085" s="7"/>
      <c r="R3085" s="7"/>
      <c r="S3085" s="7"/>
      <c r="T3085" s="7"/>
      <c r="U3085" s="7"/>
      <c r="V3085" s="7"/>
      <c r="W3085" s="7"/>
      <c r="X3085" s="7"/>
      <c r="Y3085" s="7"/>
      <c r="Z3085" s="7"/>
      <c r="AA3085" s="7"/>
      <c r="AB3085" s="7"/>
    </row>
    <row r="3086" spans="1:28" x14ac:dyDescent="0.2">
      <c r="A3086" s="7"/>
      <c r="B3086" s="8"/>
      <c r="C3086" s="7"/>
      <c r="D3086" s="7"/>
      <c r="E3086" s="7"/>
      <c r="F3086" s="7"/>
      <c r="G3086" s="7"/>
      <c r="H3086" s="7"/>
      <c r="I3086" s="7"/>
      <c r="J3086" s="7"/>
      <c r="K3086" s="7"/>
      <c r="L3086" s="7"/>
      <c r="M3086" s="7"/>
      <c r="N3086" s="7"/>
      <c r="O3086" s="7"/>
      <c r="P3086" s="7"/>
      <c r="Q3086" s="7"/>
      <c r="R3086" s="7"/>
      <c r="S3086" s="7"/>
      <c r="T3086" s="7"/>
      <c r="U3086" s="7"/>
      <c r="V3086" s="7"/>
      <c r="W3086" s="7"/>
      <c r="X3086" s="7"/>
      <c r="Y3086" s="7"/>
      <c r="Z3086" s="7"/>
      <c r="AA3086" s="7"/>
      <c r="AB3086" s="7"/>
    </row>
    <row r="3087" spans="1:28" x14ac:dyDescent="0.2">
      <c r="A3087" s="7"/>
      <c r="B3087" s="8"/>
      <c r="C3087" s="7"/>
      <c r="D3087" s="7"/>
      <c r="E3087" s="7"/>
      <c r="F3087" s="7"/>
      <c r="G3087" s="7"/>
      <c r="H3087" s="7"/>
      <c r="I3087" s="7"/>
      <c r="J3087" s="7"/>
      <c r="K3087" s="7"/>
      <c r="L3087" s="7"/>
      <c r="M3087" s="7"/>
      <c r="N3087" s="7"/>
      <c r="O3087" s="7"/>
      <c r="P3087" s="7"/>
      <c r="Q3087" s="7"/>
      <c r="R3087" s="7"/>
      <c r="S3087" s="7"/>
      <c r="T3087" s="7"/>
      <c r="U3087" s="7"/>
      <c r="V3087" s="7"/>
      <c r="W3087" s="7"/>
      <c r="X3087" s="7"/>
      <c r="Y3087" s="7"/>
      <c r="Z3087" s="7"/>
      <c r="AA3087" s="7"/>
      <c r="AB3087" s="7"/>
    </row>
    <row r="3088" spans="1:28" x14ac:dyDescent="0.2">
      <c r="A3088" s="7"/>
      <c r="B3088" s="8"/>
      <c r="C3088" s="7"/>
      <c r="D3088" s="7"/>
      <c r="E3088" s="7"/>
      <c r="F3088" s="7"/>
      <c r="G3088" s="7"/>
      <c r="H3088" s="7"/>
      <c r="I3088" s="7"/>
      <c r="J3088" s="7"/>
      <c r="K3088" s="7"/>
      <c r="L3088" s="7"/>
      <c r="M3088" s="7"/>
      <c r="N3088" s="7"/>
      <c r="O3088" s="7"/>
      <c r="P3088" s="7"/>
      <c r="Q3088" s="7"/>
      <c r="R3088" s="7"/>
      <c r="S3088" s="7"/>
      <c r="T3088" s="7"/>
      <c r="U3088" s="7"/>
      <c r="V3088" s="7"/>
      <c r="W3088" s="7"/>
      <c r="X3088" s="7"/>
      <c r="Y3088" s="7"/>
      <c r="Z3088" s="7"/>
      <c r="AA3088" s="7"/>
      <c r="AB3088" s="7"/>
    </row>
    <row r="3089" spans="1:28" x14ac:dyDescent="0.2">
      <c r="A3089" s="7"/>
      <c r="B3089" s="8"/>
      <c r="C3089" s="7"/>
      <c r="D3089" s="7"/>
      <c r="E3089" s="7"/>
      <c r="F3089" s="7"/>
      <c r="G3089" s="7"/>
      <c r="H3089" s="7"/>
      <c r="I3089" s="7"/>
      <c r="J3089" s="7"/>
      <c r="K3089" s="7"/>
      <c r="L3089" s="7"/>
      <c r="M3089" s="7"/>
      <c r="N3089" s="7"/>
      <c r="O3089" s="7"/>
      <c r="P3089" s="7"/>
      <c r="Q3089" s="7"/>
      <c r="R3089" s="7"/>
      <c r="S3089" s="7"/>
      <c r="T3089" s="7"/>
      <c r="U3089" s="7"/>
      <c r="V3089" s="7"/>
      <c r="W3089" s="7"/>
      <c r="X3089" s="7"/>
      <c r="Y3089" s="7"/>
      <c r="Z3089" s="7"/>
      <c r="AA3089" s="7"/>
      <c r="AB3089" s="7"/>
    </row>
    <row r="3090" spans="1:28" x14ac:dyDescent="0.2">
      <c r="A3090" s="7"/>
      <c r="B3090" s="8"/>
      <c r="C3090" s="7"/>
      <c r="D3090" s="7"/>
      <c r="E3090" s="7"/>
      <c r="F3090" s="7"/>
      <c r="G3090" s="7"/>
      <c r="H3090" s="7"/>
      <c r="I3090" s="7"/>
      <c r="J3090" s="7"/>
      <c r="K3090" s="7"/>
      <c r="L3090" s="7"/>
      <c r="M3090" s="7"/>
      <c r="N3090" s="7"/>
      <c r="O3090" s="7"/>
      <c r="P3090" s="7"/>
      <c r="Q3090" s="7"/>
      <c r="R3090" s="7"/>
      <c r="S3090" s="7"/>
      <c r="T3090" s="7"/>
      <c r="U3090" s="7"/>
      <c r="V3090" s="7"/>
      <c r="W3090" s="7"/>
      <c r="X3090" s="7"/>
      <c r="Y3090" s="7"/>
      <c r="Z3090" s="7"/>
      <c r="AA3090" s="7"/>
      <c r="AB3090" s="7"/>
    </row>
    <row r="3091" spans="1:28" x14ac:dyDescent="0.2">
      <c r="A3091" s="7"/>
      <c r="B3091" s="8"/>
      <c r="C3091" s="7"/>
      <c r="D3091" s="7"/>
      <c r="E3091" s="7"/>
      <c r="F3091" s="7"/>
      <c r="G3091" s="7"/>
      <c r="H3091" s="7"/>
      <c r="I3091" s="7"/>
      <c r="J3091" s="7"/>
      <c r="K3091" s="7"/>
      <c r="L3091" s="7"/>
      <c r="M3091" s="7"/>
      <c r="N3091" s="7"/>
      <c r="O3091" s="7"/>
      <c r="P3091" s="7"/>
      <c r="Q3091" s="7"/>
      <c r="R3091" s="7"/>
      <c r="S3091" s="7"/>
      <c r="T3091" s="7"/>
      <c r="U3091" s="7"/>
      <c r="V3091" s="7"/>
      <c r="W3091" s="7"/>
      <c r="X3091" s="7"/>
      <c r="Y3091" s="7"/>
      <c r="Z3091" s="7"/>
      <c r="AA3091" s="7"/>
      <c r="AB3091" s="7"/>
    </row>
    <row r="3092" spans="1:28" x14ac:dyDescent="0.2">
      <c r="A3092" s="7"/>
      <c r="B3092" s="8"/>
      <c r="C3092" s="7"/>
      <c r="D3092" s="7"/>
      <c r="E3092" s="7"/>
      <c r="F3092" s="7"/>
      <c r="G3092" s="7"/>
      <c r="H3092" s="7"/>
      <c r="I3092" s="7"/>
      <c r="J3092" s="7"/>
      <c r="K3092" s="7"/>
      <c r="L3092" s="7"/>
      <c r="M3092" s="7"/>
      <c r="N3092" s="7"/>
      <c r="O3092" s="7"/>
      <c r="P3092" s="7"/>
      <c r="Q3092" s="7"/>
      <c r="R3092" s="7"/>
      <c r="S3092" s="7"/>
      <c r="T3092" s="7"/>
      <c r="U3092" s="7"/>
      <c r="V3092" s="7"/>
      <c r="W3092" s="7"/>
      <c r="X3092" s="7"/>
      <c r="Y3092" s="7"/>
      <c r="Z3092" s="7"/>
      <c r="AA3092" s="7"/>
      <c r="AB3092" s="7"/>
    </row>
    <row r="3093" spans="1:28" x14ac:dyDescent="0.2">
      <c r="A3093" s="7"/>
      <c r="B3093" s="8"/>
      <c r="C3093" s="7"/>
      <c r="D3093" s="7"/>
      <c r="E3093" s="7"/>
      <c r="F3093" s="7"/>
      <c r="G3093" s="7"/>
      <c r="H3093" s="7"/>
      <c r="I3093" s="7"/>
      <c r="J3093" s="7"/>
      <c r="K3093" s="7"/>
      <c r="L3093" s="7"/>
      <c r="M3093" s="7"/>
      <c r="N3093" s="7"/>
      <c r="O3093" s="7"/>
      <c r="P3093" s="7"/>
      <c r="Q3093" s="7"/>
      <c r="R3093" s="7"/>
      <c r="S3093" s="7"/>
      <c r="T3093" s="7"/>
      <c r="U3093" s="7"/>
      <c r="V3093" s="7"/>
      <c r="W3093" s="7"/>
      <c r="X3093" s="7"/>
      <c r="Y3093" s="7"/>
      <c r="Z3093" s="7"/>
      <c r="AA3093" s="7"/>
      <c r="AB3093" s="7"/>
    </row>
    <row r="3094" spans="1:28" x14ac:dyDescent="0.2">
      <c r="A3094" s="7"/>
      <c r="B3094" s="8"/>
      <c r="C3094" s="7"/>
      <c r="D3094" s="7"/>
      <c r="E3094" s="7"/>
      <c r="F3094" s="7"/>
      <c r="G3094" s="7"/>
      <c r="H3094" s="7"/>
      <c r="I3094" s="7"/>
      <c r="J3094" s="7"/>
      <c r="K3094" s="7"/>
      <c r="L3094" s="7"/>
      <c r="M3094" s="7"/>
      <c r="N3094" s="7"/>
      <c r="O3094" s="7"/>
      <c r="P3094" s="7"/>
      <c r="Q3094" s="7"/>
      <c r="R3094" s="7"/>
      <c r="S3094" s="7"/>
      <c r="T3094" s="7"/>
      <c r="U3094" s="7"/>
      <c r="V3094" s="7"/>
      <c r="W3094" s="7"/>
      <c r="X3094" s="7"/>
      <c r="Y3094" s="7"/>
      <c r="Z3094" s="7"/>
      <c r="AA3094" s="7"/>
      <c r="AB3094" s="7"/>
    </row>
    <row r="3095" spans="1:28" x14ac:dyDescent="0.2">
      <c r="A3095" s="7"/>
      <c r="B3095" s="8"/>
      <c r="C3095" s="7"/>
      <c r="D3095" s="7"/>
      <c r="E3095" s="7"/>
      <c r="F3095" s="7"/>
      <c r="G3095" s="7"/>
      <c r="H3095" s="7"/>
      <c r="I3095" s="7"/>
      <c r="J3095" s="7"/>
      <c r="K3095" s="7"/>
      <c r="L3095" s="7"/>
      <c r="M3095" s="7"/>
      <c r="N3095" s="7"/>
      <c r="O3095" s="7"/>
      <c r="P3095" s="7"/>
      <c r="Q3095" s="7"/>
      <c r="R3095" s="7"/>
      <c r="S3095" s="7"/>
      <c r="T3095" s="7"/>
      <c r="U3095" s="7"/>
      <c r="V3095" s="7"/>
      <c r="W3095" s="7"/>
      <c r="X3095" s="7"/>
      <c r="Y3095" s="7"/>
      <c r="Z3095" s="7"/>
      <c r="AA3095" s="7"/>
      <c r="AB3095" s="7"/>
    </row>
    <row r="3096" spans="1:28" x14ac:dyDescent="0.2">
      <c r="A3096" s="7"/>
      <c r="B3096" s="8"/>
      <c r="C3096" s="7"/>
      <c r="D3096" s="7"/>
      <c r="E3096" s="7"/>
      <c r="F3096" s="7"/>
      <c r="G3096" s="7"/>
      <c r="H3096" s="7"/>
      <c r="I3096" s="7"/>
      <c r="J3096" s="7"/>
      <c r="K3096" s="7"/>
      <c r="L3096" s="7"/>
      <c r="M3096" s="7"/>
      <c r="N3096" s="7"/>
      <c r="O3096" s="7"/>
      <c r="P3096" s="7"/>
      <c r="Q3096" s="7"/>
      <c r="R3096" s="7"/>
      <c r="S3096" s="7"/>
      <c r="T3096" s="7"/>
      <c r="U3096" s="7"/>
      <c r="V3096" s="7"/>
      <c r="W3096" s="7"/>
      <c r="X3096" s="7"/>
      <c r="Y3096" s="7"/>
      <c r="Z3096" s="7"/>
      <c r="AA3096" s="7"/>
      <c r="AB3096" s="7"/>
    </row>
    <row r="3097" spans="1:28" x14ac:dyDescent="0.2">
      <c r="A3097" s="7"/>
      <c r="B3097" s="8"/>
      <c r="C3097" s="7"/>
      <c r="D3097" s="7"/>
      <c r="E3097" s="7"/>
      <c r="F3097" s="7"/>
      <c r="G3097" s="7"/>
      <c r="H3097" s="7"/>
      <c r="I3097" s="7"/>
      <c r="J3097" s="7"/>
      <c r="K3097" s="7"/>
      <c r="L3097" s="7"/>
      <c r="M3097" s="7"/>
      <c r="N3097" s="7"/>
      <c r="O3097" s="7"/>
      <c r="P3097" s="7"/>
      <c r="Q3097" s="7"/>
      <c r="R3097" s="7"/>
      <c r="S3097" s="7"/>
      <c r="T3097" s="7"/>
      <c r="U3097" s="7"/>
      <c r="V3097" s="7"/>
      <c r="W3097" s="7"/>
      <c r="X3097" s="7"/>
      <c r="Y3097" s="7"/>
      <c r="Z3097" s="7"/>
      <c r="AA3097" s="7"/>
      <c r="AB3097" s="7"/>
    </row>
    <row r="3098" spans="1:28" x14ac:dyDescent="0.2">
      <c r="A3098" s="7"/>
      <c r="B3098" s="8"/>
      <c r="C3098" s="7"/>
      <c r="D3098" s="7"/>
      <c r="E3098" s="7"/>
      <c r="F3098" s="7"/>
      <c r="G3098" s="7"/>
      <c r="H3098" s="7"/>
      <c r="I3098" s="7"/>
      <c r="J3098" s="7"/>
      <c r="K3098" s="7"/>
      <c r="L3098" s="7"/>
      <c r="M3098" s="7"/>
      <c r="N3098" s="7"/>
      <c r="O3098" s="7"/>
      <c r="P3098" s="7"/>
      <c r="Q3098" s="7"/>
      <c r="R3098" s="7"/>
      <c r="S3098" s="7"/>
      <c r="T3098" s="7"/>
      <c r="U3098" s="7"/>
      <c r="V3098" s="7"/>
      <c r="W3098" s="7"/>
      <c r="X3098" s="7"/>
      <c r="Y3098" s="7"/>
      <c r="Z3098" s="7"/>
      <c r="AA3098" s="7"/>
      <c r="AB3098" s="7"/>
    </row>
    <row r="3099" spans="1:28" x14ac:dyDescent="0.2">
      <c r="A3099" s="7"/>
      <c r="B3099" s="8"/>
      <c r="C3099" s="7"/>
      <c r="D3099" s="7"/>
      <c r="E3099" s="7"/>
      <c r="F3099" s="7"/>
      <c r="G3099" s="7"/>
      <c r="H3099" s="7"/>
      <c r="I3099" s="7"/>
      <c r="J3099" s="7"/>
      <c r="K3099" s="7"/>
      <c r="L3099" s="7"/>
      <c r="M3099" s="7"/>
      <c r="N3099" s="7"/>
      <c r="O3099" s="7"/>
      <c r="P3099" s="7"/>
      <c r="Q3099" s="7"/>
      <c r="R3099" s="7"/>
      <c r="S3099" s="7"/>
      <c r="T3099" s="7"/>
      <c r="U3099" s="7"/>
      <c r="V3099" s="7"/>
      <c r="W3099" s="7"/>
      <c r="X3099" s="7"/>
      <c r="Y3099" s="7"/>
      <c r="Z3099" s="7"/>
      <c r="AA3099" s="7"/>
      <c r="AB3099" s="7"/>
    </row>
    <row r="3100" spans="1:28" x14ac:dyDescent="0.2">
      <c r="A3100" s="7"/>
      <c r="B3100" s="8"/>
      <c r="C3100" s="7"/>
      <c r="D3100" s="7"/>
      <c r="E3100" s="7"/>
      <c r="F3100" s="7"/>
      <c r="G3100" s="7"/>
      <c r="H3100" s="7"/>
      <c r="I3100" s="7"/>
      <c r="J3100" s="7"/>
      <c r="K3100" s="7"/>
      <c r="L3100" s="7"/>
      <c r="M3100" s="7"/>
      <c r="N3100" s="7"/>
      <c r="O3100" s="7"/>
      <c r="P3100" s="7"/>
      <c r="Q3100" s="7"/>
      <c r="R3100" s="7"/>
      <c r="S3100" s="7"/>
      <c r="T3100" s="7"/>
      <c r="U3100" s="7"/>
      <c r="V3100" s="7"/>
      <c r="W3100" s="7"/>
      <c r="X3100" s="7"/>
      <c r="Y3100" s="7"/>
      <c r="Z3100" s="7"/>
      <c r="AA3100" s="7"/>
      <c r="AB3100" s="7"/>
    </row>
    <row r="3101" spans="1:28" x14ac:dyDescent="0.2">
      <c r="A3101" s="7"/>
      <c r="B3101" s="8"/>
      <c r="C3101" s="7"/>
      <c r="D3101" s="7"/>
      <c r="E3101" s="7"/>
      <c r="F3101" s="7"/>
      <c r="G3101" s="7"/>
      <c r="H3101" s="7"/>
      <c r="I3101" s="7"/>
      <c r="J3101" s="7"/>
      <c r="K3101" s="7"/>
      <c r="L3101" s="7"/>
      <c r="M3101" s="7"/>
      <c r="N3101" s="7"/>
      <c r="O3101" s="7"/>
      <c r="P3101" s="7"/>
      <c r="Q3101" s="7"/>
      <c r="R3101" s="7"/>
      <c r="S3101" s="7"/>
      <c r="T3101" s="7"/>
      <c r="U3101" s="7"/>
      <c r="V3101" s="7"/>
      <c r="W3101" s="7"/>
      <c r="X3101" s="7"/>
      <c r="Y3101" s="7"/>
      <c r="Z3101" s="7"/>
      <c r="AA3101" s="7"/>
      <c r="AB3101" s="7"/>
    </row>
    <row r="3102" spans="1:28" x14ac:dyDescent="0.2">
      <c r="A3102" s="7"/>
      <c r="B3102" s="8"/>
      <c r="C3102" s="7"/>
      <c r="D3102" s="7"/>
      <c r="E3102" s="7"/>
      <c r="F3102" s="7"/>
      <c r="G3102" s="7"/>
      <c r="H3102" s="7"/>
      <c r="I3102" s="7"/>
      <c r="J3102" s="7"/>
      <c r="K3102" s="7"/>
      <c r="L3102" s="7"/>
      <c r="M3102" s="7"/>
      <c r="N3102" s="7"/>
      <c r="O3102" s="7"/>
      <c r="P3102" s="7"/>
      <c r="Q3102" s="7"/>
      <c r="R3102" s="7"/>
      <c r="S3102" s="7"/>
      <c r="T3102" s="7"/>
      <c r="U3102" s="7"/>
      <c r="V3102" s="7"/>
      <c r="W3102" s="7"/>
      <c r="X3102" s="7"/>
      <c r="Y3102" s="7"/>
      <c r="Z3102" s="7"/>
      <c r="AA3102" s="7"/>
      <c r="AB3102" s="7"/>
    </row>
    <row r="3103" spans="1:28" x14ac:dyDescent="0.2">
      <c r="A3103" s="7"/>
      <c r="B3103" s="8"/>
      <c r="C3103" s="7"/>
      <c r="D3103" s="7"/>
      <c r="E3103" s="7"/>
      <c r="F3103" s="7"/>
      <c r="G3103" s="7"/>
      <c r="H3103" s="7"/>
      <c r="I3103" s="7"/>
      <c r="J3103" s="7"/>
      <c r="K3103" s="7"/>
      <c r="L3103" s="7"/>
      <c r="M3103" s="7"/>
      <c r="N3103" s="7"/>
      <c r="O3103" s="7"/>
      <c r="P3103" s="7"/>
      <c r="Q3103" s="7"/>
      <c r="R3103" s="7"/>
      <c r="S3103" s="7"/>
      <c r="T3103" s="7"/>
      <c r="U3103" s="7"/>
      <c r="V3103" s="7"/>
      <c r="W3103" s="7"/>
      <c r="X3103" s="7"/>
      <c r="Y3103" s="7"/>
      <c r="Z3103" s="7"/>
      <c r="AA3103" s="7"/>
      <c r="AB3103" s="7"/>
    </row>
    <row r="3104" spans="1:28" x14ac:dyDescent="0.2">
      <c r="A3104" s="7"/>
      <c r="B3104" s="8"/>
      <c r="C3104" s="7"/>
      <c r="D3104" s="7"/>
      <c r="E3104" s="7"/>
      <c r="F3104" s="7"/>
      <c r="G3104" s="7"/>
      <c r="H3104" s="7"/>
      <c r="I3104" s="7"/>
      <c r="J3104" s="7"/>
      <c r="K3104" s="7"/>
      <c r="L3104" s="7"/>
      <c r="M3104" s="7"/>
      <c r="N3104" s="7"/>
      <c r="O3104" s="7"/>
      <c r="P3104" s="7"/>
      <c r="Q3104" s="7"/>
      <c r="R3104" s="7"/>
      <c r="S3104" s="7"/>
      <c r="T3104" s="7"/>
      <c r="U3104" s="7"/>
      <c r="V3104" s="7"/>
      <c r="W3104" s="7"/>
      <c r="X3104" s="7"/>
      <c r="Y3104" s="7"/>
      <c r="Z3104" s="7"/>
      <c r="AA3104" s="7"/>
      <c r="AB3104" s="7"/>
    </row>
    <row r="3105" spans="1:28" x14ac:dyDescent="0.2">
      <c r="A3105" s="7"/>
      <c r="B3105" s="8"/>
      <c r="C3105" s="7"/>
      <c r="D3105" s="7"/>
      <c r="E3105" s="7"/>
      <c r="F3105" s="7"/>
      <c r="G3105" s="7"/>
      <c r="H3105" s="7"/>
      <c r="I3105" s="7"/>
      <c r="J3105" s="7"/>
      <c r="K3105" s="7"/>
      <c r="L3105" s="7"/>
      <c r="M3105" s="7"/>
      <c r="N3105" s="7"/>
      <c r="O3105" s="7"/>
      <c r="P3105" s="7"/>
      <c r="Q3105" s="7"/>
      <c r="R3105" s="7"/>
      <c r="S3105" s="7"/>
      <c r="T3105" s="7"/>
      <c r="U3105" s="7"/>
      <c r="V3105" s="7"/>
      <c r="W3105" s="7"/>
      <c r="X3105" s="7"/>
      <c r="Y3105" s="7"/>
      <c r="Z3105" s="7"/>
      <c r="AA3105" s="7"/>
      <c r="AB3105" s="7"/>
    </row>
    <row r="3106" spans="1:28" x14ac:dyDescent="0.2">
      <c r="A3106" s="7"/>
      <c r="B3106" s="8"/>
      <c r="C3106" s="7"/>
      <c r="D3106" s="7"/>
      <c r="E3106" s="7"/>
      <c r="F3106" s="7"/>
      <c r="G3106" s="7"/>
      <c r="H3106" s="7"/>
      <c r="I3106" s="7"/>
      <c r="J3106" s="7"/>
      <c r="K3106" s="7"/>
      <c r="L3106" s="7"/>
      <c r="M3106" s="7"/>
      <c r="N3106" s="7"/>
      <c r="O3106" s="7"/>
      <c r="P3106" s="7"/>
      <c r="Q3106" s="7"/>
      <c r="R3106" s="7"/>
      <c r="S3106" s="7"/>
      <c r="T3106" s="7"/>
      <c r="U3106" s="7"/>
      <c r="V3106" s="7"/>
      <c r="W3106" s="7"/>
      <c r="X3106" s="7"/>
      <c r="Y3106" s="7"/>
      <c r="Z3106" s="7"/>
      <c r="AA3106" s="7"/>
      <c r="AB3106" s="7"/>
    </row>
    <row r="3107" spans="1:28" x14ac:dyDescent="0.2">
      <c r="A3107" s="7"/>
      <c r="B3107" s="8"/>
      <c r="C3107" s="7"/>
      <c r="D3107" s="7"/>
      <c r="E3107" s="7"/>
      <c r="F3107" s="7"/>
      <c r="G3107" s="7"/>
      <c r="H3107" s="7"/>
      <c r="I3107" s="7"/>
      <c r="J3107" s="7"/>
      <c r="K3107" s="7"/>
      <c r="L3107" s="7"/>
      <c r="M3107" s="7"/>
      <c r="N3107" s="7"/>
      <c r="O3107" s="7"/>
      <c r="P3107" s="7"/>
      <c r="Q3107" s="7"/>
      <c r="R3107" s="7"/>
      <c r="S3107" s="7"/>
      <c r="T3107" s="7"/>
      <c r="U3107" s="7"/>
      <c r="V3107" s="7"/>
      <c r="W3107" s="7"/>
      <c r="X3107" s="7"/>
      <c r="Y3107" s="7"/>
      <c r="Z3107" s="7"/>
      <c r="AA3107" s="7"/>
      <c r="AB3107" s="7"/>
    </row>
    <row r="3108" spans="1:28" x14ac:dyDescent="0.2">
      <c r="A3108" s="7"/>
      <c r="B3108" s="8"/>
      <c r="C3108" s="7"/>
      <c r="D3108" s="7"/>
      <c r="E3108" s="7"/>
      <c r="F3108" s="7"/>
      <c r="G3108" s="7"/>
      <c r="H3108" s="7"/>
      <c r="I3108" s="7"/>
      <c r="J3108" s="7"/>
      <c r="K3108" s="7"/>
      <c r="L3108" s="7"/>
      <c r="M3108" s="7"/>
      <c r="N3108" s="7"/>
      <c r="O3108" s="7"/>
      <c r="P3108" s="7"/>
      <c r="Q3108" s="7"/>
      <c r="R3108" s="7"/>
      <c r="S3108" s="7"/>
      <c r="T3108" s="7"/>
      <c r="U3108" s="7"/>
      <c r="V3108" s="7"/>
      <c r="W3108" s="7"/>
      <c r="X3108" s="7"/>
      <c r="Y3108" s="7"/>
      <c r="Z3108" s="7"/>
      <c r="AA3108" s="7"/>
      <c r="AB3108" s="7"/>
    </row>
    <row r="3109" spans="1:28" x14ac:dyDescent="0.2">
      <c r="A3109" s="7"/>
      <c r="B3109" s="8"/>
      <c r="C3109" s="7"/>
      <c r="D3109" s="7"/>
      <c r="E3109" s="7"/>
      <c r="F3109" s="7"/>
      <c r="G3109" s="7"/>
      <c r="H3109" s="7"/>
      <c r="I3109" s="7"/>
      <c r="J3109" s="7"/>
      <c r="K3109" s="7"/>
      <c r="L3109" s="7"/>
      <c r="M3109" s="7"/>
      <c r="N3109" s="7"/>
      <c r="O3109" s="7"/>
      <c r="P3109" s="7"/>
      <c r="Q3109" s="7"/>
      <c r="R3109" s="7"/>
      <c r="S3109" s="7"/>
      <c r="T3109" s="7"/>
      <c r="U3109" s="7"/>
      <c r="V3109" s="7"/>
      <c r="W3109" s="7"/>
      <c r="X3109" s="7"/>
      <c r="Y3109" s="7"/>
      <c r="Z3109" s="7"/>
      <c r="AA3109" s="7"/>
      <c r="AB3109" s="7"/>
    </row>
    <row r="3110" spans="1:28" x14ac:dyDescent="0.2">
      <c r="A3110" s="7"/>
      <c r="B3110" s="8"/>
      <c r="C3110" s="7"/>
      <c r="D3110" s="7"/>
      <c r="E3110" s="7"/>
      <c r="F3110" s="7"/>
      <c r="G3110" s="7"/>
      <c r="H3110" s="7"/>
      <c r="I3110" s="7"/>
      <c r="J3110" s="7"/>
      <c r="K3110" s="7"/>
      <c r="L3110" s="7"/>
      <c r="M3110" s="7"/>
      <c r="N3110" s="7"/>
      <c r="O3110" s="7"/>
      <c r="P3110" s="7"/>
      <c r="Q3110" s="7"/>
      <c r="R3110" s="7"/>
      <c r="S3110" s="7"/>
      <c r="T3110" s="7"/>
      <c r="U3110" s="7"/>
      <c r="V3110" s="7"/>
      <c r="W3110" s="7"/>
      <c r="X3110" s="7"/>
      <c r="Y3110" s="7"/>
      <c r="Z3110" s="7"/>
      <c r="AA3110" s="7"/>
      <c r="AB3110" s="7"/>
    </row>
    <row r="3111" spans="1:28" x14ac:dyDescent="0.2">
      <c r="A3111" s="7"/>
      <c r="B3111" s="8"/>
      <c r="C3111" s="7"/>
      <c r="D3111" s="7"/>
      <c r="E3111" s="7"/>
      <c r="F3111" s="7"/>
      <c r="G3111" s="7"/>
      <c r="H3111" s="7"/>
      <c r="I3111" s="7"/>
      <c r="J3111" s="7"/>
      <c r="K3111" s="7"/>
      <c r="L3111" s="7"/>
      <c r="M3111" s="7"/>
      <c r="N3111" s="7"/>
      <c r="O3111" s="7"/>
      <c r="P3111" s="7"/>
      <c r="Q3111" s="7"/>
      <c r="R3111" s="7"/>
      <c r="S3111" s="7"/>
      <c r="T3111" s="7"/>
      <c r="U3111" s="7"/>
      <c r="V3111" s="7"/>
      <c r="W3111" s="7"/>
      <c r="X3111" s="7"/>
      <c r="Y3111" s="7"/>
      <c r="Z3111" s="7"/>
      <c r="AA3111" s="7"/>
      <c r="AB3111" s="7"/>
    </row>
    <row r="3112" spans="1:28" x14ac:dyDescent="0.2">
      <c r="A3112" s="7"/>
      <c r="B3112" s="8"/>
      <c r="C3112" s="7"/>
      <c r="D3112" s="7"/>
      <c r="E3112" s="7"/>
      <c r="F3112" s="7"/>
      <c r="G3112" s="7"/>
      <c r="H3112" s="7"/>
      <c r="I3112" s="7"/>
      <c r="J3112" s="7"/>
      <c r="K3112" s="7"/>
      <c r="L3112" s="7"/>
      <c r="M3112" s="7"/>
      <c r="N3112" s="7"/>
      <c r="O3112" s="7"/>
      <c r="P3112" s="7"/>
      <c r="Q3112" s="7"/>
      <c r="R3112" s="7"/>
      <c r="S3112" s="7"/>
      <c r="T3112" s="7"/>
      <c r="U3112" s="7"/>
      <c r="V3112" s="7"/>
      <c r="W3112" s="7"/>
      <c r="X3112" s="7"/>
      <c r="Y3112" s="7"/>
      <c r="Z3112" s="7"/>
      <c r="AA3112" s="7"/>
      <c r="AB3112" s="7"/>
    </row>
    <row r="3113" spans="1:28" x14ac:dyDescent="0.2">
      <c r="A3113" s="7"/>
      <c r="B3113" s="8"/>
      <c r="C3113" s="7"/>
      <c r="D3113" s="7"/>
      <c r="E3113" s="7"/>
      <c r="F3113" s="7"/>
      <c r="G3113" s="7"/>
      <c r="H3113" s="7"/>
      <c r="I3113" s="7"/>
      <c r="J3113" s="7"/>
      <c r="K3113" s="7"/>
      <c r="L3113" s="7"/>
      <c r="M3113" s="7"/>
      <c r="N3113" s="7"/>
      <c r="O3113" s="7"/>
      <c r="P3113" s="7"/>
      <c r="Q3113" s="7"/>
      <c r="R3113" s="7"/>
      <c r="S3113" s="7"/>
      <c r="T3113" s="7"/>
      <c r="U3113" s="7"/>
      <c r="V3113" s="7"/>
      <c r="W3113" s="7"/>
      <c r="X3113" s="7"/>
      <c r="Y3113" s="7"/>
      <c r="Z3113" s="7"/>
      <c r="AA3113" s="7"/>
      <c r="AB3113" s="7"/>
    </row>
    <row r="3114" spans="1:28" x14ac:dyDescent="0.2">
      <c r="A3114" s="7"/>
      <c r="B3114" s="8"/>
      <c r="C3114" s="7"/>
      <c r="D3114" s="7"/>
      <c r="E3114" s="7"/>
      <c r="F3114" s="7"/>
      <c r="G3114" s="7"/>
      <c r="H3114" s="7"/>
      <c r="I3114" s="7"/>
      <c r="J3114" s="7"/>
      <c r="K3114" s="7"/>
      <c r="L3114" s="7"/>
      <c r="M3114" s="7"/>
      <c r="N3114" s="7"/>
      <c r="O3114" s="7"/>
      <c r="P3114" s="7"/>
      <c r="Q3114" s="7"/>
      <c r="R3114" s="7"/>
      <c r="S3114" s="7"/>
      <c r="T3114" s="7"/>
      <c r="U3114" s="7"/>
      <c r="V3114" s="7"/>
      <c r="W3114" s="7"/>
      <c r="X3114" s="7"/>
      <c r="Y3114" s="7"/>
      <c r="Z3114" s="7"/>
      <c r="AA3114" s="7"/>
      <c r="AB3114" s="7"/>
    </row>
    <row r="3115" spans="1:28" x14ac:dyDescent="0.2">
      <c r="A3115" s="7"/>
      <c r="B3115" s="8"/>
      <c r="C3115" s="7"/>
      <c r="D3115" s="7"/>
      <c r="E3115" s="7"/>
      <c r="F3115" s="7"/>
      <c r="G3115" s="7"/>
      <c r="H3115" s="7"/>
      <c r="I3115" s="7"/>
      <c r="J3115" s="7"/>
      <c r="K3115" s="7"/>
      <c r="L3115" s="7"/>
      <c r="M3115" s="7"/>
      <c r="N3115" s="7"/>
      <c r="O3115" s="7"/>
      <c r="P3115" s="7"/>
      <c r="Q3115" s="7"/>
      <c r="R3115" s="7"/>
      <c r="S3115" s="7"/>
      <c r="T3115" s="7"/>
      <c r="U3115" s="7"/>
      <c r="V3115" s="7"/>
      <c r="W3115" s="7"/>
      <c r="X3115" s="7"/>
      <c r="Y3115" s="7"/>
      <c r="Z3115" s="7"/>
      <c r="AA3115" s="7"/>
      <c r="AB3115" s="7"/>
    </row>
    <row r="3116" spans="1:28" x14ac:dyDescent="0.2">
      <c r="A3116" s="7"/>
      <c r="B3116" s="8"/>
      <c r="C3116" s="7"/>
      <c r="D3116" s="7"/>
      <c r="E3116" s="7"/>
      <c r="F3116" s="7"/>
      <c r="G3116" s="7"/>
      <c r="H3116" s="7"/>
      <c r="I3116" s="7"/>
      <c r="J3116" s="7"/>
      <c r="K3116" s="7"/>
      <c r="L3116" s="7"/>
      <c r="M3116" s="7"/>
      <c r="N3116" s="7"/>
      <c r="O3116" s="7"/>
      <c r="P3116" s="7"/>
      <c r="Q3116" s="7"/>
      <c r="R3116" s="7"/>
      <c r="S3116" s="7"/>
      <c r="T3116" s="7"/>
      <c r="U3116" s="7"/>
      <c r="V3116" s="7"/>
      <c r="W3116" s="7"/>
      <c r="X3116" s="7"/>
      <c r="Y3116" s="7"/>
      <c r="Z3116" s="7"/>
      <c r="AA3116" s="7"/>
      <c r="AB3116" s="7"/>
    </row>
    <row r="3117" spans="1:28" x14ac:dyDescent="0.2">
      <c r="A3117" s="7"/>
      <c r="B3117" s="8"/>
      <c r="C3117" s="7"/>
      <c r="D3117" s="7"/>
      <c r="E3117" s="7"/>
      <c r="F3117" s="7"/>
      <c r="G3117" s="7"/>
      <c r="H3117" s="7"/>
      <c r="I3117" s="7"/>
      <c r="J3117" s="7"/>
      <c r="K3117" s="7"/>
      <c r="L3117" s="7"/>
      <c r="M3117" s="7"/>
      <c r="N3117" s="7"/>
      <c r="O3117" s="7"/>
      <c r="P3117" s="7"/>
      <c r="Q3117" s="7"/>
      <c r="R3117" s="7"/>
      <c r="S3117" s="7"/>
      <c r="T3117" s="7"/>
      <c r="U3117" s="7"/>
      <c r="V3117" s="7"/>
      <c r="W3117" s="7"/>
      <c r="X3117" s="7"/>
      <c r="Y3117" s="7"/>
      <c r="Z3117" s="7"/>
      <c r="AA3117" s="7"/>
      <c r="AB3117" s="7"/>
    </row>
    <row r="3118" spans="1:28" x14ac:dyDescent="0.2">
      <c r="A3118" s="7"/>
      <c r="B3118" s="8"/>
      <c r="C3118" s="7"/>
      <c r="D3118" s="7"/>
      <c r="E3118" s="7"/>
      <c r="F3118" s="7"/>
      <c r="G3118" s="7"/>
      <c r="H3118" s="7"/>
      <c r="I3118" s="7"/>
      <c r="J3118" s="7"/>
      <c r="K3118" s="7"/>
      <c r="L3118" s="7"/>
      <c r="M3118" s="7"/>
      <c r="N3118" s="7"/>
      <c r="O3118" s="7"/>
      <c r="P3118" s="7"/>
      <c r="Q3118" s="7"/>
      <c r="R3118" s="7"/>
      <c r="S3118" s="7"/>
      <c r="T3118" s="7"/>
      <c r="U3118" s="7"/>
      <c r="V3118" s="7"/>
      <c r="W3118" s="7"/>
      <c r="X3118" s="7"/>
      <c r="Y3118" s="7"/>
      <c r="Z3118" s="7"/>
      <c r="AA3118" s="7"/>
      <c r="AB3118" s="7"/>
    </row>
    <row r="3119" spans="1:28" x14ac:dyDescent="0.2">
      <c r="A3119" s="7"/>
      <c r="B3119" s="8"/>
      <c r="C3119" s="7"/>
      <c r="D3119" s="7"/>
      <c r="E3119" s="7"/>
      <c r="F3119" s="7"/>
      <c r="G3119" s="7"/>
      <c r="H3119" s="7"/>
      <c r="I3119" s="7"/>
      <c r="J3119" s="7"/>
      <c r="K3119" s="7"/>
      <c r="L3119" s="7"/>
      <c r="M3119" s="7"/>
      <c r="N3119" s="7"/>
      <c r="O3119" s="7"/>
      <c r="P3119" s="7"/>
      <c r="Q3119" s="7"/>
      <c r="R3119" s="7"/>
      <c r="S3119" s="7"/>
      <c r="T3119" s="7"/>
      <c r="U3119" s="7"/>
      <c r="V3119" s="7"/>
      <c r="W3119" s="7"/>
      <c r="X3119" s="7"/>
      <c r="Y3119" s="7"/>
      <c r="Z3119" s="7"/>
      <c r="AA3119" s="7"/>
      <c r="AB3119" s="7"/>
    </row>
    <row r="3120" spans="1:28" x14ac:dyDescent="0.2">
      <c r="A3120" s="7"/>
      <c r="B3120" s="8"/>
      <c r="C3120" s="7"/>
      <c r="D3120" s="7"/>
      <c r="E3120" s="7"/>
      <c r="F3120" s="7"/>
      <c r="G3120" s="7"/>
      <c r="H3120" s="7"/>
      <c r="I3120" s="7"/>
      <c r="J3120" s="7"/>
      <c r="K3120" s="7"/>
      <c r="L3120" s="7"/>
      <c r="M3120" s="7"/>
      <c r="N3120" s="7"/>
      <c r="O3120" s="7"/>
      <c r="P3120" s="7"/>
      <c r="Q3120" s="7"/>
      <c r="R3120" s="7"/>
      <c r="S3120" s="7"/>
      <c r="T3120" s="7"/>
      <c r="U3120" s="7"/>
      <c r="V3120" s="7"/>
      <c r="W3120" s="7"/>
      <c r="X3120" s="7"/>
      <c r="Y3120" s="7"/>
      <c r="Z3120" s="7"/>
      <c r="AA3120" s="7"/>
      <c r="AB3120" s="7"/>
    </row>
    <row r="3121" spans="1:28" x14ac:dyDescent="0.2">
      <c r="A3121" s="7"/>
      <c r="B3121" s="8"/>
      <c r="C3121" s="7"/>
      <c r="D3121" s="7"/>
      <c r="E3121" s="7"/>
      <c r="F3121" s="7"/>
      <c r="G3121" s="7"/>
      <c r="H3121" s="7"/>
      <c r="I3121" s="7"/>
      <c r="J3121" s="7"/>
      <c r="K3121" s="7"/>
      <c r="L3121" s="7"/>
      <c r="M3121" s="7"/>
      <c r="N3121" s="7"/>
      <c r="O3121" s="7"/>
      <c r="P3121" s="7"/>
      <c r="Q3121" s="7"/>
      <c r="R3121" s="7"/>
      <c r="S3121" s="7"/>
      <c r="T3121" s="7"/>
      <c r="U3121" s="7"/>
      <c r="V3121" s="7"/>
      <c r="W3121" s="7"/>
      <c r="X3121" s="7"/>
      <c r="Y3121" s="7"/>
      <c r="Z3121" s="7"/>
      <c r="AA3121" s="7"/>
      <c r="AB3121" s="7"/>
    </row>
    <row r="3122" spans="1:28" x14ac:dyDescent="0.2">
      <c r="A3122" s="7"/>
      <c r="B3122" s="8"/>
      <c r="C3122" s="7"/>
      <c r="D3122" s="7"/>
      <c r="E3122" s="7"/>
      <c r="F3122" s="7"/>
      <c r="G3122" s="7"/>
      <c r="H3122" s="7"/>
      <c r="I3122" s="7"/>
      <c r="J3122" s="7"/>
      <c r="K3122" s="7"/>
      <c r="L3122" s="7"/>
      <c r="M3122" s="7"/>
      <c r="N3122" s="7"/>
      <c r="O3122" s="7"/>
      <c r="P3122" s="7"/>
      <c r="Q3122" s="7"/>
      <c r="R3122" s="7"/>
      <c r="S3122" s="7"/>
      <c r="T3122" s="7"/>
      <c r="U3122" s="7"/>
      <c r="V3122" s="7"/>
      <c r="W3122" s="7"/>
      <c r="X3122" s="7"/>
      <c r="Y3122" s="7"/>
      <c r="Z3122" s="7"/>
      <c r="AA3122" s="7"/>
      <c r="AB3122" s="7"/>
    </row>
    <row r="3123" spans="1:28" x14ac:dyDescent="0.2">
      <c r="A3123" s="7"/>
      <c r="B3123" s="8"/>
      <c r="C3123" s="7"/>
      <c r="D3123" s="7"/>
      <c r="E3123" s="7"/>
      <c r="F3123" s="7"/>
      <c r="G3123" s="7"/>
      <c r="H3123" s="7"/>
      <c r="I3123" s="7"/>
      <c r="J3123" s="7"/>
      <c r="K3123" s="7"/>
      <c r="L3123" s="7"/>
      <c r="M3123" s="7"/>
      <c r="N3123" s="7"/>
      <c r="O3123" s="7"/>
      <c r="P3123" s="7"/>
      <c r="Q3123" s="7"/>
      <c r="R3123" s="7"/>
      <c r="S3123" s="7"/>
      <c r="T3123" s="7"/>
      <c r="U3123" s="7"/>
      <c r="V3123" s="7"/>
      <c r="W3123" s="7"/>
      <c r="X3123" s="7"/>
      <c r="Y3123" s="7"/>
      <c r="Z3123" s="7"/>
      <c r="AA3123" s="7"/>
      <c r="AB3123" s="7"/>
    </row>
    <row r="3124" spans="1:28" x14ac:dyDescent="0.2">
      <c r="A3124" s="7"/>
      <c r="B3124" s="8"/>
      <c r="C3124" s="7"/>
      <c r="D3124" s="7"/>
      <c r="E3124" s="7"/>
      <c r="F3124" s="7"/>
      <c r="G3124" s="7"/>
      <c r="H3124" s="7"/>
      <c r="I3124" s="7"/>
      <c r="J3124" s="7"/>
      <c r="K3124" s="7"/>
      <c r="L3124" s="7"/>
      <c r="M3124" s="7"/>
      <c r="N3124" s="7"/>
      <c r="O3124" s="7"/>
      <c r="P3124" s="7"/>
      <c r="Q3124" s="7"/>
      <c r="R3124" s="7"/>
      <c r="S3124" s="7"/>
      <c r="T3124" s="7"/>
      <c r="U3124" s="7"/>
      <c r="V3124" s="7"/>
      <c r="W3124" s="7"/>
      <c r="X3124" s="7"/>
      <c r="Y3124" s="7"/>
      <c r="Z3124" s="7"/>
      <c r="AA3124" s="7"/>
      <c r="AB3124" s="7"/>
    </row>
    <row r="3125" spans="1:28" x14ac:dyDescent="0.2">
      <c r="A3125" s="7"/>
      <c r="B3125" s="8"/>
      <c r="C3125" s="7"/>
      <c r="D3125" s="7"/>
      <c r="E3125" s="7"/>
      <c r="F3125" s="7"/>
      <c r="G3125" s="7"/>
      <c r="H3125" s="7"/>
      <c r="I3125" s="7"/>
      <c r="J3125" s="7"/>
      <c r="K3125" s="7"/>
      <c r="L3125" s="7"/>
      <c r="M3125" s="7"/>
      <c r="N3125" s="7"/>
      <c r="O3125" s="7"/>
      <c r="P3125" s="7"/>
      <c r="Q3125" s="7"/>
      <c r="R3125" s="7"/>
      <c r="S3125" s="7"/>
      <c r="T3125" s="7"/>
      <c r="U3125" s="7"/>
      <c r="V3125" s="7"/>
      <c r="W3125" s="7"/>
      <c r="X3125" s="7"/>
      <c r="Y3125" s="7"/>
      <c r="Z3125" s="7"/>
      <c r="AA3125" s="7"/>
      <c r="AB3125" s="7"/>
    </row>
    <row r="3126" spans="1:28" x14ac:dyDescent="0.2">
      <c r="A3126" s="7"/>
      <c r="B3126" s="8"/>
      <c r="C3126" s="7"/>
      <c r="D3126" s="7"/>
      <c r="E3126" s="7"/>
      <c r="F3126" s="7"/>
      <c r="G3126" s="7"/>
      <c r="H3126" s="7"/>
      <c r="I3126" s="7"/>
      <c r="J3126" s="7"/>
      <c r="K3126" s="7"/>
      <c r="L3126" s="7"/>
      <c r="M3126" s="7"/>
      <c r="N3126" s="7"/>
      <c r="O3126" s="7"/>
      <c r="P3126" s="7"/>
      <c r="Q3126" s="7"/>
      <c r="R3126" s="7"/>
      <c r="S3126" s="7"/>
      <c r="T3126" s="7"/>
      <c r="U3126" s="7"/>
      <c r="V3126" s="7"/>
      <c r="W3126" s="7"/>
      <c r="X3126" s="7"/>
      <c r="Y3126" s="7"/>
      <c r="Z3126" s="7"/>
      <c r="AA3126" s="7"/>
      <c r="AB3126" s="7"/>
    </row>
    <row r="3127" spans="1:28" x14ac:dyDescent="0.2">
      <c r="A3127" s="7"/>
      <c r="B3127" s="8"/>
      <c r="C3127" s="7"/>
      <c r="D3127" s="7"/>
      <c r="E3127" s="7"/>
      <c r="F3127" s="7"/>
      <c r="G3127" s="7"/>
      <c r="H3127" s="7"/>
      <c r="I3127" s="7"/>
      <c r="J3127" s="7"/>
      <c r="K3127" s="7"/>
      <c r="L3127" s="7"/>
      <c r="M3127" s="7"/>
      <c r="N3127" s="7"/>
      <c r="O3127" s="7"/>
      <c r="P3127" s="7"/>
      <c r="Q3127" s="7"/>
      <c r="R3127" s="7"/>
      <c r="S3127" s="7"/>
      <c r="T3127" s="7"/>
      <c r="U3127" s="7"/>
      <c r="V3127" s="7"/>
      <c r="W3127" s="7"/>
      <c r="X3127" s="7"/>
      <c r="Y3127" s="7"/>
      <c r="Z3127" s="7"/>
      <c r="AA3127" s="7"/>
      <c r="AB3127" s="7"/>
    </row>
    <row r="3128" spans="1:28" x14ac:dyDescent="0.2">
      <c r="A3128" s="7"/>
      <c r="B3128" s="8"/>
      <c r="C3128" s="7"/>
      <c r="D3128" s="7"/>
      <c r="E3128" s="7"/>
      <c r="F3128" s="7"/>
      <c r="G3128" s="7"/>
      <c r="H3128" s="7"/>
      <c r="I3128" s="7"/>
      <c r="J3128" s="7"/>
      <c r="K3128" s="7"/>
      <c r="L3128" s="7"/>
      <c r="M3128" s="7"/>
      <c r="N3128" s="7"/>
      <c r="O3128" s="7"/>
      <c r="P3128" s="7"/>
      <c r="Q3128" s="7"/>
      <c r="R3128" s="7"/>
      <c r="S3128" s="7"/>
      <c r="T3128" s="7"/>
      <c r="U3128" s="7"/>
      <c r="V3128" s="7"/>
      <c r="W3128" s="7"/>
      <c r="X3128" s="7"/>
      <c r="Y3128" s="7"/>
      <c r="Z3128" s="7"/>
      <c r="AA3128" s="7"/>
      <c r="AB3128" s="7"/>
    </row>
    <row r="3129" spans="1:28" x14ac:dyDescent="0.2">
      <c r="A3129" s="7"/>
      <c r="B3129" s="8"/>
      <c r="C3129" s="7"/>
      <c r="D3129" s="7"/>
      <c r="E3129" s="7"/>
      <c r="F3129" s="7"/>
      <c r="G3129" s="7"/>
      <c r="H3129" s="7"/>
      <c r="I3129" s="7"/>
      <c r="J3129" s="7"/>
      <c r="K3129" s="7"/>
      <c r="L3129" s="7"/>
      <c r="M3129" s="7"/>
      <c r="N3129" s="7"/>
      <c r="O3129" s="7"/>
      <c r="P3129" s="7"/>
      <c r="Q3129" s="7"/>
      <c r="R3129" s="7"/>
      <c r="S3129" s="7"/>
      <c r="T3129" s="7"/>
      <c r="U3129" s="7"/>
      <c r="V3129" s="7"/>
      <c r="W3129" s="7"/>
      <c r="X3129" s="7"/>
      <c r="Y3129" s="7"/>
      <c r="Z3129" s="7"/>
      <c r="AA3129" s="7"/>
      <c r="AB3129" s="7"/>
    </row>
    <row r="3130" spans="1:28" x14ac:dyDescent="0.2">
      <c r="A3130" s="7"/>
      <c r="B3130" s="8"/>
      <c r="C3130" s="7"/>
      <c r="D3130" s="7"/>
      <c r="E3130" s="7"/>
      <c r="F3130" s="7"/>
      <c r="G3130" s="7"/>
      <c r="H3130" s="7"/>
      <c r="I3130" s="7"/>
      <c r="J3130" s="7"/>
      <c r="K3130" s="7"/>
      <c r="L3130" s="7"/>
      <c r="M3130" s="7"/>
      <c r="N3130" s="7"/>
      <c r="O3130" s="7"/>
      <c r="P3130" s="7"/>
      <c r="Q3130" s="7"/>
      <c r="R3130" s="7"/>
      <c r="S3130" s="7"/>
      <c r="T3130" s="7"/>
      <c r="U3130" s="7"/>
      <c r="V3130" s="7"/>
      <c r="W3130" s="7"/>
      <c r="X3130" s="7"/>
      <c r="Y3130" s="7"/>
      <c r="Z3130" s="7"/>
      <c r="AA3130" s="7"/>
      <c r="AB3130" s="7"/>
    </row>
    <row r="3131" spans="1:28" x14ac:dyDescent="0.2">
      <c r="A3131" s="7"/>
      <c r="B3131" s="8"/>
      <c r="C3131" s="7"/>
      <c r="D3131" s="7"/>
      <c r="E3131" s="7"/>
      <c r="F3131" s="7"/>
      <c r="G3131" s="7"/>
      <c r="H3131" s="7"/>
      <c r="I3131" s="7"/>
      <c r="J3131" s="7"/>
      <c r="K3131" s="7"/>
      <c r="L3131" s="7"/>
      <c r="M3131" s="7"/>
      <c r="N3131" s="7"/>
      <c r="O3131" s="7"/>
      <c r="P3131" s="7"/>
      <c r="Q3131" s="7"/>
      <c r="R3131" s="7"/>
      <c r="S3131" s="7"/>
      <c r="T3131" s="7"/>
      <c r="U3131" s="7"/>
      <c r="V3131" s="7"/>
      <c r="W3131" s="7"/>
      <c r="X3131" s="7"/>
      <c r="Y3131" s="7"/>
      <c r="Z3131" s="7"/>
      <c r="AA3131" s="7"/>
      <c r="AB3131" s="7"/>
    </row>
    <row r="3132" spans="1:28" x14ac:dyDescent="0.2">
      <c r="A3132" s="7"/>
      <c r="B3132" s="8"/>
      <c r="C3132" s="7"/>
      <c r="D3132" s="7"/>
      <c r="E3132" s="7"/>
      <c r="F3132" s="7"/>
      <c r="G3132" s="7"/>
      <c r="H3132" s="7"/>
      <c r="I3132" s="7"/>
      <c r="J3132" s="7"/>
      <c r="K3132" s="7"/>
      <c r="L3132" s="7"/>
      <c r="M3132" s="7"/>
      <c r="N3132" s="7"/>
      <c r="O3132" s="7"/>
      <c r="P3132" s="7"/>
      <c r="Q3132" s="7"/>
      <c r="R3132" s="7"/>
      <c r="S3132" s="7"/>
      <c r="T3132" s="7"/>
      <c r="U3132" s="7"/>
      <c r="V3132" s="7"/>
      <c r="W3132" s="7"/>
      <c r="X3132" s="7"/>
      <c r="Y3132" s="7"/>
      <c r="Z3132" s="7"/>
      <c r="AA3132" s="7"/>
      <c r="AB3132" s="7"/>
    </row>
    <row r="3133" spans="1:28" x14ac:dyDescent="0.2">
      <c r="A3133" s="7"/>
      <c r="B3133" s="8"/>
      <c r="C3133" s="7"/>
      <c r="D3133" s="7"/>
      <c r="E3133" s="7"/>
      <c r="F3133" s="7"/>
      <c r="G3133" s="7"/>
      <c r="H3133" s="7"/>
      <c r="I3133" s="7"/>
      <c r="J3133" s="7"/>
      <c r="K3133" s="7"/>
      <c r="L3133" s="7"/>
      <c r="M3133" s="7"/>
      <c r="N3133" s="7"/>
      <c r="O3133" s="7"/>
      <c r="P3133" s="7"/>
      <c r="Q3133" s="7"/>
      <c r="R3133" s="7"/>
      <c r="S3133" s="7"/>
      <c r="T3133" s="7"/>
      <c r="U3133" s="7"/>
      <c r="V3133" s="7"/>
      <c r="W3133" s="7"/>
      <c r="X3133" s="7"/>
      <c r="Y3133" s="7"/>
      <c r="Z3133" s="7"/>
      <c r="AA3133" s="7"/>
      <c r="AB3133" s="7"/>
    </row>
    <row r="3134" spans="1:28" x14ac:dyDescent="0.2">
      <c r="A3134" s="7"/>
      <c r="B3134" s="8"/>
      <c r="C3134" s="7"/>
      <c r="D3134" s="7"/>
      <c r="E3134" s="7"/>
      <c r="F3134" s="7"/>
      <c r="G3134" s="7"/>
      <c r="H3134" s="7"/>
      <c r="I3134" s="7"/>
      <c r="J3134" s="7"/>
      <c r="K3134" s="7"/>
      <c r="L3134" s="7"/>
      <c r="M3134" s="7"/>
      <c r="N3134" s="7"/>
      <c r="O3134" s="7"/>
      <c r="P3134" s="7"/>
      <c r="Q3134" s="7"/>
      <c r="R3134" s="7"/>
      <c r="S3134" s="7"/>
      <c r="T3134" s="7"/>
      <c r="U3134" s="7"/>
      <c r="V3134" s="7"/>
      <c r="W3134" s="7"/>
      <c r="X3134" s="7"/>
      <c r="Y3134" s="7"/>
      <c r="Z3134" s="7"/>
      <c r="AA3134" s="7"/>
      <c r="AB3134" s="7"/>
    </row>
    <row r="3135" spans="1:28" x14ac:dyDescent="0.2">
      <c r="A3135" s="7"/>
      <c r="B3135" s="8"/>
      <c r="C3135" s="7"/>
      <c r="D3135" s="7"/>
      <c r="E3135" s="7"/>
      <c r="F3135" s="7"/>
      <c r="G3135" s="7"/>
      <c r="H3135" s="7"/>
      <c r="I3135" s="7"/>
      <c r="J3135" s="7"/>
      <c r="K3135" s="7"/>
      <c r="L3135" s="7"/>
      <c r="M3135" s="7"/>
      <c r="N3135" s="7"/>
      <c r="O3135" s="7"/>
      <c r="P3135" s="7"/>
      <c r="Q3135" s="7"/>
      <c r="R3135" s="7"/>
      <c r="S3135" s="7"/>
      <c r="T3135" s="7"/>
      <c r="U3135" s="7"/>
      <c r="V3135" s="7"/>
      <c r="W3135" s="7"/>
      <c r="X3135" s="7"/>
      <c r="Y3135" s="7"/>
      <c r="Z3135" s="7"/>
      <c r="AA3135" s="7"/>
      <c r="AB3135" s="7"/>
    </row>
    <row r="3136" spans="1:28" x14ac:dyDescent="0.2">
      <c r="A3136" s="7"/>
      <c r="B3136" s="8"/>
      <c r="C3136" s="7"/>
      <c r="D3136" s="7"/>
      <c r="E3136" s="7"/>
      <c r="F3136" s="7"/>
      <c r="G3136" s="7"/>
      <c r="H3136" s="7"/>
      <c r="I3136" s="7"/>
      <c r="J3136" s="7"/>
      <c r="K3136" s="7"/>
      <c r="L3136" s="7"/>
      <c r="M3136" s="7"/>
      <c r="N3136" s="7"/>
      <c r="O3136" s="7"/>
      <c r="P3136" s="7"/>
      <c r="Q3136" s="7"/>
      <c r="R3136" s="7"/>
      <c r="S3136" s="7"/>
      <c r="T3136" s="7"/>
      <c r="U3136" s="7"/>
      <c r="V3136" s="7"/>
      <c r="W3136" s="7"/>
      <c r="X3136" s="7"/>
      <c r="Y3136" s="7"/>
      <c r="Z3136" s="7"/>
      <c r="AA3136" s="7"/>
      <c r="AB3136" s="7"/>
    </row>
    <row r="3137" spans="1:28" x14ac:dyDescent="0.2">
      <c r="A3137" s="7"/>
      <c r="B3137" s="8"/>
      <c r="C3137" s="7"/>
      <c r="D3137" s="7"/>
      <c r="E3137" s="7"/>
      <c r="F3137" s="7"/>
      <c r="G3137" s="7"/>
      <c r="H3137" s="7"/>
      <c r="I3137" s="7"/>
      <c r="J3137" s="7"/>
      <c r="K3137" s="7"/>
      <c r="L3137" s="7"/>
      <c r="M3137" s="7"/>
      <c r="N3137" s="7"/>
      <c r="O3137" s="7"/>
      <c r="P3137" s="7"/>
      <c r="Q3137" s="7"/>
      <c r="R3137" s="7"/>
      <c r="S3137" s="7"/>
      <c r="T3137" s="7"/>
      <c r="U3137" s="7"/>
      <c r="V3137" s="7"/>
      <c r="W3137" s="7"/>
      <c r="X3137" s="7"/>
      <c r="Y3137" s="7"/>
      <c r="Z3137" s="7"/>
      <c r="AA3137" s="7"/>
      <c r="AB3137" s="7"/>
    </row>
    <row r="3138" spans="1:28" x14ac:dyDescent="0.2">
      <c r="A3138" s="7"/>
      <c r="B3138" s="8"/>
      <c r="C3138" s="7"/>
      <c r="D3138" s="7"/>
      <c r="E3138" s="7"/>
      <c r="F3138" s="7"/>
      <c r="G3138" s="7"/>
      <c r="H3138" s="7"/>
      <c r="I3138" s="7"/>
      <c r="J3138" s="7"/>
      <c r="K3138" s="7"/>
      <c r="L3138" s="7"/>
      <c r="M3138" s="7"/>
      <c r="N3138" s="7"/>
      <c r="O3138" s="7"/>
      <c r="P3138" s="7"/>
      <c r="Q3138" s="7"/>
      <c r="R3138" s="7"/>
      <c r="S3138" s="7"/>
      <c r="T3138" s="7"/>
      <c r="U3138" s="7"/>
      <c r="V3138" s="7"/>
      <c r="W3138" s="7"/>
      <c r="X3138" s="7"/>
      <c r="Y3138" s="7"/>
      <c r="Z3138" s="7"/>
      <c r="AA3138" s="7"/>
      <c r="AB3138" s="7"/>
    </row>
    <row r="3139" spans="1:28" x14ac:dyDescent="0.2">
      <c r="A3139" s="7"/>
      <c r="B3139" s="8"/>
      <c r="C3139" s="7"/>
      <c r="D3139" s="7"/>
      <c r="E3139" s="7"/>
      <c r="F3139" s="7"/>
      <c r="G3139" s="7"/>
      <c r="H3139" s="7"/>
      <c r="I3139" s="7"/>
      <c r="J3139" s="7"/>
      <c r="K3139" s="7"/>
      <c r="L3139" s="7"/>
      <c r="M3139" s="7"/>
      <c r="N3139" s="7"/>
      <c r="O3139" s="7"/>
      <c r="P3139" s="7"/>
      <c r="Q3139" s="7"/>
      <c r="R3139" s="7"/>
      <c r="S3139" s="7"/>
      <c r="T3139" s="7"/>
      <c r="U3139" s="7"/>
      <c r="V3139" s="7"/>
      <c r="W3139" s="7"/>
      <c r="X3139" s="7"/>
      <c r="Y3139" s="7"/>
      <c r="Z3139" s="7"/>
      <c r="AA3139" s="7"/>
      <c r="AB3139" s="7"/>
    </row>
    <row r="3140" spans="1:28" x14ac:dyDescent="0.2">
      <c r="A3140" s="7"/>
      <c r="B3140" s="8"/>
      <c r="C3140" s="7"/>
      <c r="D3140" s="7"/>
      <c r="E3140" s="7"/>
      <c r="F3140" s="7"/>
      <c r="G3140" s="7"/>
      <c r="H3140" s="7"/>
      <c r="I3140" s="7"/>
      <c r="J3140" s="7"/>
      <c r="K3140" s="7"/>
      <c r="L3140" s="7"/>
      <c r="M3140" s="7"/>
      <c r="N3140" s="7"/>
      <c r="O3140" s="7"/>
      <c r="P3140" s="7"/>
      <c r="Q3140" s="7"/>
      <c r="R3140" s="7"/>
      <c r="S3140" s="7"/>
      <c r="T3140" s="7"/>
      <c r="U3140" s="7"/>
      <c r="V3140" s="7"/>
      <c r="W3140" s="7"/>
      <c r="X3140" s="7"/>
      <c r="Y3140" s="7"/>
      <c r="Z3140" s="7"/>
      <c r="AA3140" s="7"/>
      <c r="AB3140" s="7"/>
    </row>
    <row r="3141" spans="1:28" x14ac:dyDescent="0.2">
      <c r="A3141" s="7"/>
      <c r="B3141" s="8"/>
      <c r="C3141" s="7"/>
      <c r="D3141" s="7"/>
      <c r="E3141" s="7"/>
      <c r="F3141" s="7"/>
      <c r="G3141" s="7"/>
      <c r="H3141" s="7"/>
      <c r="I3141" s="7"/>
      <c r="J3141" s="7"/>
      <c r="K3141" s="7"/>
      <c r="L3141" s="7"/>
      <c r="M3141" s="7"/>
      <c r="N3141" s="7"/>
      <c r="O3141" s="7"/>
      <c r="P3141" s="7"/>
      <c r="Q3141" s="7"/>
      <c r="R3141" s="7"/>
      <c r="S3141" s="7"/>
      <c r="T3141" s="7"/>
      <c r="U3141" s="7"/>
      <c r="V3141" s="7"/>
      <c r="W3141" s="7"/>
      <c r="X3141" s="7"/>
      <c r="Y3141" s="7"/>
      <c r="Z3141" s="7"/>
      <c r="AA3141" s="7"/>
      <c r="AB3141" s="7"/>
    </row>
    <row r="3142" spans="1:28" x14ac:dyDescent="0.2">
      <c r="A3142" s="7"/>
      <c r="B3142" s="8"/>
      <c r="C3142" s="7"/>
      <c r="D3142" s="7"/>
      <c r="E3142" s="7"/>
      <c r="F3142" s="7"/>
      <c r="G3142" s="7"/>
      <c r="H3142" s="7"/>
      <c r="I3142" s="7"/>
      <c r="J3142" s="7"/>
      <c r="K3142" s="7"/>
      <c r="L3142" s="7"/>
      <c r="M3142" s="7"/>
      <c r="N3142" s="7"/>
      <c r="O3142" s="7"/>
      <c r="P3142" s="7"/>
      <c r="Q3142" s="7"/>
      <c r="R3142" s="7"/>
      <c r="S3142" s="7"/>
      <c r="T3142" s="7"/>
      <c r="U3142" s="7"/>
      <c r="V3142" s="7"/>
      <c r="W3142" s="7"/>
      <c r="X3142" s="7"/>
      <c r="Y3142" s="7"/>
      <c r="Z3142" s="7"/>
      <c r="AA3142" s="7"/>
      <c r="AB3142" s="7"/>
    </row>
    <row r="3143" spans="1:28" x14ac:dyDescent="0.2">
      <c r="A3143" s="7"/>
      <c r="B3143" s="8"/>
      <c r="C3143" s="7"/>
      <c r="D3143" s="7"/>
      <c r="E3143" s="7"/>
      <c r="F3143" s="7"/>
      <c r="G3143" s="7"/>
      <c r="H3143" s="7"/>
      <c r="I3143" s="7"/>
      <c r="J3143" s="7"/>
      <c r="K3143" s="7"/>
      <c r="L3143" s="7"/>
      <c r="M3143" s="7"/>
      <c r="N3143" s="7"/>
      <c r="O3143" s="7"/>
      <c r="P3143" s="7"/>
      <c r="Q3143" s="7"/>
      <c r="R3143" s="7"/>
      <c r="S3143" s="7"/>
      <c r="T3143" s="7"/>
      <c r="U3143" s="7"/>
      <c r="V3143" s="7"/>
      <c r="W3143" s="7"/>
      <c r="X3143" s="7"/>
      <c r="Y3143" s="7"/>
      <c r="Z3143" s="7"/>
      <c r="AA3143" s="7"/>
      <c r="AB3143" s="7"/>
    </row>
    <row r="3144" spans="1:28" x14ac:dyDescent="0.2">
      <c r="A3144" s="7"/>
      <c r="B3144" s="8"/>
      <c r="C3144" s="7"/>
      <c r="D3144" s="7"/>
      <c r="E3144" s="7"/>
      <c r="F3144" s="7"/>
      <c r="G3144" s="7"/>
      <c r="H3144" s="7"/>
      <c r="I3144" s="7"/>
      <c r="J3144" s="7"/>
      <c r="K3144" s="7"/>
      <c r="L3144" s="7"/>
      <c r="M3144" s="7"/>
      <c r="N3144" s="7"/>
      <c r="O3144" s="7"/>
      <c r="P3144" s="7"/>
      <c r="Q3144" s="7"/>
      <c r="R3144" s="7"/>
      <c r="S3144" s="7"/>
      <c r="T3144" s="7"/>
      <c r="U3144" s="7"/>
      <c r="V3144" s="7"/>
      <c r="W3144" s="7"/>
      <c r="X3144" s="7"/>
      <c r="Y3144" s="7"/>
      <c r="Z3144" s="7"/>
      <c r="AA3144" s="7"/>
      <c r="AB3144" s="7"/>
    </row>
    <row r="3145" spans="1:28" x14ac:dyDescent="0.2">
      <c r="A3145" s="7"/>
      <c r="B3145" s="8"/>
      <c r="C3145" s="7"/>
      <c r="D3145" s="7"/>
      <c r="E3145" s="7"/>
      <c r="F3145" s="7"/>
      <c r="G3145" s="7"/>
      <c r="H3145" s="7"/>
      <c r="I3145" s="7"/>
      <c r="J3145" s="7"/>
      <c r="K3145" s="7"/>
      <c r="L3145" s="7"/>
      <c r="M3145" s="7"/>
      <c r="N3145" s="7"/>
      <c r="O3145" s="7"/>
      <c r="P3145" s="7"/>
      <c r="Q3145" s="7"/>
      <c r="R3145" s="7"/>
      <c r="S3145" s="7"/>
      <c r="T3145" s="7"/>
      <c r="U3145" s="7"/>
      <c r="V3145" s="7"/>
      <c r="W3145" s="7"/>
      <c r="X3145" s="7"/>
      <c r="Y3145" s="7"/>
      <c r="Z3145" s="7"/>
      <c r="AA3145" s="7"/>
      <c r="AB3145" s="7"/>
    </row>
    <row r="3146" spans="1:28" x14ac:dyDescent="0.2">
      <c r="A3146" s="7"/>
      <c r="B3146" s="8"/>
      <c r="C3146" s="7"/>
      <c r="D3146" s="7"/>
      <c r="E3146" s="7"/>
      <c r="F3146" s="7"/>
      <c r="G3146" s="7"/>
      <c r="H3146" s="7"/>
      <c r="I3146" s="7"/>
      <c r="J3146" s="7"/>
      <c r="K3146" s="7"/>
      <c r="L3146" s="7"/>
      <c r="M3146" s="7"/>
      <c r="N3146" s="7"/>
      <c r="O3146" s="7"/>
      <c r="P3146" s="7"/>
      <c r="Q3146" s="7"/>
      <c r="R3146" s="7"/>
      <c r="S3146" s="7"/>
      <c r="T3146" s="7"/>
      <c r="U3146" s="7"/>
      <c r="V3146" s="7"/>
      <c r="W3146" s="7"/>
      <c r="X3146" s="7"/>
      <c r="Y3146" s="7"/>
      <c r="Z3146" s="7"/>
      <c r="AA3146" s="7"/>
      <c r="AB3146" s="7"/>
    </row>
    <row r="3147" spans="1:28" x14ac:dyDescent="0.2">
      <c r="A3147" s="7"/>
      <c r="B3147" s="8"/>
      <c r="C3147" s="7"/>
      <c r="D3147" s="7"/>
      <c r="E3147" s="7"/>
      <c r="F3147" s="7"/>
      <c r="G3147" s="7"/>
      <c r="H3147" s="7"/>
      <c r="I3147" s="7"/>
      <c r="J3147" s="7"/>
      <c r="K3147" s="7"/>
      <c r="L3147" s="7"/>
      <c r="M3147" s="7"/>
      <c r="N3147" s="7"/>
      <c r="O3147" s="7"/>
      <c r="P3147" s="7"/>
      <c r="Q3147" s="7"/>
      <c r="R3147" s="7"/>
      <c r="S3147" s="7"/>
      <c r="T3147" s="7"/>
      <c r="U3147" s="7"/>
      <c r="V3147" s="7"/>
      <c r="W3147" s="7"/>
      <c r="X3147" s="7"/>
      <c r="Y3147" s="7"/>
      <c r="Z3147" s="7"/>
      <c r="AA3147" s="7"/>
      <c r="AB3147" s="7"/>
    </row>
    <row r="3148" spans="1:28" x14ac:dyDescent="0.2">
      <c r="A3148" s="7"/>
      <c r="B3148" s="8"/>
      <c r="C3148" s="7"/>
      <c r="D3148" s="7"/>
      <c r="E3148" s="7"/>
      <c r="F3148" s="7"/>
      <c r="G3148" s="7"/>
      <c r="H3148" s="7"/>
      <c r="I3148" s="7"/>
      <c r="J3148" s="7"/>
      <c r="K3148" s="7"/>
      <c r="L3148" s="7"/>
      <c r="M3148" s="7"/>
      <c r="N3148" s="7"/>
      <c r="O3148" s="7"/>
      <c r="P3148" s="7"/>
      <c r="Q3148" s="7"/>
      <c r="R3148" s="7"/>
      <c r="S3148" s="7"/>
      <c r="T3148" s="7"/>
      <c r="U3148" s="7"/>
      <c r="V3148" s="7"/>
      <c r="W3148" s="7"/>
      <c r="X3148" s="7"/>
      <c r="Y3148" s="7"/>
      <c r="Z3148" s="7"/>
      <c r="AA3148" s="7"/>
      <c r="AB3148" s="7"/>
    </row>
    <row r="3149" spans="1:28" x14ac:dyDescent="0.2">
      <c r="A3149" s="7"/>
      <c r="B3149" s="8"/>
      <c r="C3149" s="7"/>
      <c r="D3149" s="7"/>
      <c r="E3149" s="7"/>
      <c r="F3149" s="7"/>
      <c r="G3149" s="7"/>
      <c r="H3149" s="7"/>
      <c r="I3149" s="7"/>
      <c r="J3149" s="7"/>
      <c r="K3149" s="7"/>
      <c r="L3149" s="7"/>
      <c r="M3149" s="7"/>
      <c r="N3149" s="7"/>
      <c r="O3149" s="7"/>
      <c r="P3149" s="7"/>
      <c r="Q3149" s="7"/>
      <c r="R3149" s="7"/>
      <c r="S3149" s="7"/>
      <c r="T3149" s="7"/>
      <c r="U3149" s="7"/>
      <c r="V3149" s="7"/>
      <c r="W3149" s="7"/>
      <c r="X3149" s="7"/>
      <c r="Y3149" s="7"/>
      <c r="Z3149" s="7"/>
      <c r="AA3149" s="7"/>
      <c r="AB3149" s="7"/>
    </row>
    <row r="3150" spans="1:28" x14ac:dyDescent="0.2">
      <c r="A3150" s="7"/>
      <c r="B3150" s="8"/>
      <c r="C3150" s="7"/>
      <c r="D3150" s="7"/>
      <c r="E3150" s="7"/>
      <c r="F3150" s="7"/>
      <c r="G3150" s="7"/>
      <c r="H3150" s="7"/>
      <c r="I3150" s="7"/>
      <c r="J3150" s="7"/>
      <c r="K3150" s="7"/>
      <c r="L3150" s="7"/>
      <c r="M3150" s="7"/>
      <c r="N3150" s="7"/>
      <c r="O3150" s="7"/>
      <c r="P3150" s="7"/>
      <c r="Q3150" s="7"/>
      <c r="R3150" s="7"/>
      <c r="S3150" s="7"/>
      <c r="T3150" s="7"/>
      <c r="U3150" s="7"/>
      <c r="V3150" s="7"/>
      <c r="W3150" s="7"/>
      <c r="X3150" s="7"/>
      <c r="Y3150" s="7"/>
      <c r="Z3150" s="7"/>
      <c r="AA3150" s="7"/>
      <c r="AB3150" s="7"/>
    </row>
    <row r="3151" spans="1:28" x14ac:dyDescent="0.2">
      <c r="A3151" s="7"/>
      <c r="B3151" s="8"/>
      <c r="C3151" s="7"/>
      <c r="D3151" s="7"/>
      <c r="E3151" s="7"/>
      <c r="F3151" s="7"/>
      <c r="G3151" s="7"/>
      <c r="H3151" s="7"/>
      <c r="I3151" s="7"/>
      <c r="J3151" s="7"/>
      <c r="K3151" s="7"/>
      <c r="L3151" s="7"/>
      <c r="M3151" s="7"/>
      <c r="N3151" s="7"/>
      <c r="O3151" s="7"/>
      <c r="P3151" s="7"/>
      <c r="Q3151" s="7"/>
      <c r="R3151" s="7"/>
      <c r="S3151" s="7"/>
      <c r="T3151" s="7"/>
      <c r="U3151" s="7"/>
      <c r="V3151" s="7"/>
      <c r="W3151" s="7"/>
      <c r="X3151" s="7"/>
      <c r="Y3151" s="7"/>
      <c r="Z3151" s="7"/>
      <c r="AA3151" s="7"/>
      <c r="AB3151" s="7"/>
    </row>
    <row r="3152" spans="1:28" x14ac:dyDescent="0.2">
      <c r="A3152" s="7"/>
      <c r="B3152" s="8"/>
      <c r="C3152" s="7"/>
      <c r="D3152" s="7"/>
      <c r="E3152" s="7"/>
      <c r="F3152" s="7"/>
      <c r="G3152" s="7"/>
      <c r="H3152" s="7"/>
      <c r="I3152" s="7"/>
      <c r="J3152" s="7"/>
      <c r="K3152" s="7"/>
      <c r="L3152" s="7"/>
      <c r="M3152" s="7"/>
      <c r="N3152" s="7"/>
      <c r="O3152" s="7"/>
      <c r="P3152" s="7"/>
      <c r="Q3152" s="7"/>
      <c r="R3152" s="7"/>
      <c r="S3152" s="7"/>
      <c r="T3152" s="7"/>
      <c r="U3152" s="7"/>
      <c r="V3152" s="7"/>
      <c r="W3152" s="7"/>
      <c r="X3152" s="7"/>
      <c r="Y3152" s="7"/>
      <c r="Z3152" s="7"/>
      <c r="AA3152" s="7"/>
      <c r="AB3152" s="7"/>
    </row>
    <row r="3153" spans="1:28" x14ac:dyDescent="0.2">
      <c r="A3153" s="7"/>
      <c r="B3153" s="8"/>
      <c r="C3153" s="7"/>
      <c r="D3153" s="7"/>
      <c r="E3153" s="7"/>
      <c r="F3153" s="7"/>
      <c r="G3153" s="7"/>
      <c r="H3153" s="7"/>
      <c r="I3153" s="7"/>
      <c r="J3153" s="7"/>
      <c r="K3153" s="7"/>
      <c r="L3153" s="7"/>
      <c r="M3153" s="7"/>
      <c r="N3153" s="7"/>
      <c r="O3153" s="7"/>
      <c r="P3153" s="7"/>
      <c r="Q3153" s="7"/>
      <c r="R3153" s="7"/>
      <c r="S3153" s="7"/>
      <c r="T3153" s="7"/>
      <c r="U3153" s="7"/>
      <c r="V3153" s="7"/>
      <c r="W3153" s="7"/>
      <c r="X3153" s="7"/>
      <c r="Y3153" s="7"/>
      <c r="Z3153" s="7"/>
      <c r="AA3153" s="7"/>
      <c r="AB3153" s="7"/>
    </row>
    <row r="3154" spans="1:28" x14ac:dyDescent="0.2">
      <c r="A3154" s="7"/>
      <c r="B3154" s="8"/>
      <c r="C3154" s="7"/>
      <c r="D3154" s="7"/>
      <c r="E3154" s="7"/>
      <c r="F3154" s="7"/>
      <c r="G3154" s="7"/>
      <c r="H3154" s="7"/>
      <c r="I3154" s="7"/>
      <c r="J3154" s="7"/>
      <c r="K3154" s="7"/>
      <c r="L3154" s="7"/>
      <c r="M3154" s="7"/>
      <c r="N3154" s="7"/>
      <c r="O3154" s="7"/>
      <c r="P3154" s="7"/>
      <c r="Q3154" s="7"/>
      <c r="R3154" s="7"/>
      <c r="S3154" s="7"/>
      <c r="T3154" s="7"/>
      <c r="U3154" s="7"/>
      <c r="V3154" s="7"/>
      <c r="W3154" s="7"/>
      <c r="X3154" s="7"/>
      <c r="Y3154" s="7"/>
      <c r="Z3154" s="7"/>
      <c r="AA3154" s="7"/>
      <c r="AB3154" s="7"/>
    </row>
    <row r="3155" spans="1:28" x14ac:dyDescent="0.2">
      <c r="A3155" s="7"/>
      <c r="B3155" s="8"/>
      <c r="C3155" s="7"/>
      <c r="D3155" s="7"/>
      <c r="E3155" s="7"/>
      <c r="F3155" s="7"/>
      <c r="G3155" s="7"/>
      <c r="H3155" s="7"/>
      <c r="I3155" s="7"/>
      <c r="J3155" s="7"/>
      <c r="K3155" s="7"/>
      <c r="L3155" s="7"/>
      <c r="M3155" s="7"/>
      <c r="N3155" s="7"/>
      <c r="O3155" s="7"/>
      <c r="P3155" s="7"/>
      <c r="Q3155" s="7"/>
      <c r="R3155" s="7"/>
      <c r="S3155" s="7"/>
      <c r="T3155" s="7"/>
      <c r="U3155" s="7"/>
      <c r="V3155" s="7"/>
      <c r="W3155" s="7"/>
      <c r="X3155" s="7"/>
      <c r="Y3155" s="7"/>
      <c r="Z3155" s="7"/>
      <c r="AA3155" s="7"/>
      <c r="AB3155" s="7"/>
    </row>
    <row r="3156" spans="1:28" x14ac:dyDescent="0.2">
      <c r="A3156" s="7"/>
      <c r="B3156" s="8"/>
      <c r="C3156" s="7"/>
      <c r="D3156" s="7"/>
      <c r="E3156" s="7"/>
      <c r="F3156" s="7"/>
      <c r="G3156" s="7"/>
      <c r="H3156" s="7"/>
      <c r="I3156" s="7"/>
      <c r="J3156" s="7"/>
      <c r="K3156" s="7"/>
      <c r="L3156" s="7"/>
      <c r="M3156" s="7"/>
      <c r="N3156" s="7"/>
      <c r="O3156" s="7"/>
      <c r="P3156" s="7"/>
      <c r="Q3156" s="7"/>
      <c r="R3156" s="7"/>
      <c r="S3156" s="7"/>
      <c r="T3156" s="7"/>
      <c r="U3156" s="7"/>
      <c r="V3156" s="7"/>
      <c r="W3156" s="7"/>
      <c r="X3156" s="7"/>
      <c r="Y3156" s="7"/>
      <c r="Z3156" s="7"/>
      <c r="AA3156" s="7"/>
      <c r="AB3156" s="7"/>
    </row>
    <row r="3157" spans="1:28" x14ac:dyDescent="0.2">
      <c r="A3157" s="7"/>
      <c r="B3157" s="8"/>
      <c r="C3157" s="7"/>
      <c r="D3157" s="7"/>
      <c r="E3157" s="7"/>
      <c r="F3157" s="7"/>
      <c r="G3157" s="7"/>
      <c r="H3157" s="7"/>
      <c r="I3157" s="7"/>
      <c r="J3157" s="7"/>
      <c r="K3157" s="7"/>
      <c r="L3157" s="7"/>
      <c r="M3157" s="7"/>
      <c r="N3157" s="7"/>
      <c r="O3157" s="7"/>
      <c r="P3157" s="7"/>
      <c r="Q3157" s="7"/>
      <c r="R3157" s="7"/>
      <c r="S3157" s="7"/>
      <c r="T3157" s="7"/>
      <c r="U3157" s="7"/>
      <c r="V3157" s="7"/>
      <c r="W3157" s="7"/>
      <c r="X3157" s="7"/>
      <c r="Y3157" s="7"/>
      <c r="Z3157" s="7"/>
      <c r="AA3157" s="7"/>
      <c r="AB3157" s="7"/>
    </row>
    <row r="3158" spans="1:28" x14ac:dyDescent="0.2">
      <c r="A3158" s="7"/>
      <c r="B3158" s="8"/>
      <c r="C3158" s="7"/>
      <c r="D3158" s="7"/>
      <c r="E3158" s="7"/>
      <c r="F3158" s="7"/>
      <c r="G3158" s="7"/>
      <c r="H3158" s="7"/>
      <c r="I3158" s="7"/>
      <c r="J3158" s="7"/>
      <c r="K3158" s="7"/>
      <c r="L3158" s="7"/>
      <c r="M3158" s="7"/>
      <c r="N3158" s="7"/>
      <c r="O3158" s="7"/>
      <c r="P3158" s="7"/>
      <c r="Q3158" s="7"/>
      <c r="R3158" s="7"/>
      <c r="S3158" s="7"/>
      <c r="T3158" s="7"/>
      <c r="U3158" s="7"/>
      <c r="V3158" s="7"/>
      <c r="W3158" s="7"/>
      <c r="X3158" s="7"/>
      <c r="Y3158" s="7"/>
      <c r="Z3158" s="7"/>
      <c r="AA3158" s="7"/>
      <c r="AB3158" s="7"/>
    </row>
    <row r="3159" spans="1:28" x14ac:dyDescent="0.2">
      <c r="A3159" s="7"/>
      <c r="B3159" s="8"/>
      <c r="C3159" s="7"/>
      <c r="D3159" s="7"/>
      <c r="E3159" s="7"/>
      <c r="F3159" s="7"/>
      <c r="G3159" s="7"/>
      <c r="H3159" s="7"/>
      <c r="I3159" s="7"/>
      <c r="J3159" s="7"/>
      <c r="K3159" s="7"/>
      <c r="L3159" s="7"/>
      <c r="M3159" s="7"/>
      <c r="N3159" s="7"/>
      <c r="O3159" s="7"/>
      <c r="P3159" s="7"/>
      <c r="Q3159" s="7"/>
      <c r="R3159" s="7"/>
      <c r="S3159" s="7"/>
      <c r="T3159" s="7"/>
      <c r="U3159" s="7"/>
      <c r="V3159" s="7"/>
      <c r="W3159" s="7"/>
      <c r="X3159" s="7"/>
      <c r="Y3159" s="7"/>
      <c r="Z3159" s="7"/>
      <c r="AA3159" s="7"/>
      <c r="AB3159" s="7"/>
    </row>
    <row r="3160" spans="1:28" x14ac:dyDescent="0.2">
      <c r="A3160" s="7"/>
      <c r="B3160" s="8"/>
      <c r="C3160" s="7"/>
      <c r="D3160" s="7"/>
      <c r="E3160" s="7"/>
      <c r="F3160" s="7"/>
      <c r="G3160" s="7"/>
      <c r="H3160" s="7"/>
      <c r="I3160" s="7"/>
      <c r="J3160" s="7"/>
      <c r="K3160" s="7"/>
      <c r="L3160" s="7"/>
      <c r="M3160" s="7"/>
      <c r="N3160" s="7"/>
      <c r="O3160" s="7"/>
      <c r="P3160" s="7"/>
      <c r="Q3160" s="7"/>
      <c r="R3160" s="7"/>
      <c r="S3160" s="7"/>
      <c r="T3160" s="7"/>
      <c r="U3160" s="7"/>
      <c r="V3160" s="7"/>
      <c r="W3160" s="7"/>
      <c r="X3160" s="7"/>
      <c r="Y3160" s="7"/>
      <c r="Z3160" s="7"/>
      <c r="AA3160" s="7"/>
      <c r="AB3160" s="7"/>
    </row>
    <row r="3161" spans="1:28" x14ac:dyDescent="0.2">
      <c r="A3161" s="7"/>
      <c r="B3161" s="8"/>
      <c r="C3161" s="7"/>
      <c r="D3161" s="7"/>
      <c r="E3161" s="7"/>
      <c r="F3161" s="7"/>
      <c r="G3161" s="7"/>
      <c r="H3161" s="7"/>
      <c r="I3161" s="7"/>
      <c r="J3161" s="7"/>
      <c r="K3161" s="7"/>
      <c r="L3161" s="7"/>
      <c r="M3161" s="7"/>
      <c r="N3161" s="7"/>
      <c r="O3161" s="7"/>
      <c r="P3161" s="7"/>
      <c r="Q3161" s="7"/>
      <c r="R3161" s="7"/>
      <c r="S3161" s="7"/>
      <c r="T3161" s="7"/>
      <c r="U3161" s="7"/>
      <c r="V3161" s="7"/>
      <c r="W3161" s="7"/>
      <c r="X3161" s="7"/>
      <c r="Y3161" s="7"/>
      <c r="Z3161" s="7"/>
      <c r="AA3161" s="7"/>
      <c r="AB3161" s="7"/>
    </row>
    <row r="3162" spans="1:28" x14ac:dyDescent="0.2">
      <c r="A3162" s="7"/>
      <c r="B3162" s="8"/>
      <c r="C3162" s="7"/>
      <c r="D3162" s="7"/>
      <c r="E3162" s="7"/>
      <c r="F3162" s="7"/>
      <c r="G3162" s="7"/>
      <c r="H3162" s="7"/>
      <c r="I3162" s="7"/>
      <c r="J3162" s="7"/>
      <c r="K3162" s="7"/>
      <c r="L3162" s="7"/>
      <c r="M3162" s="7"/>
      <c r="N3162" s="7"/>
      <c r="O3162" s="7"/>
      <c r="P3162" s="7"/>
      <c r="Q3162" s="7"/>
      <c r="R3162" s="7"/>
      <c r="S3162" s="7"/>
      <c r="T3162" s="7"/>
      <c r="U3162" s="7"/>
      <c r="V3162" s="7"/>
      <c r="W3162" s="7"/>
      <c r="X3162" s="7"/>
      <c r="Y3162" s="7"/>
      <c r="Z3162" s="7"/>
      <c r="AA3162" s="7"/>
      <c r="AB3162" s="7"/>
    </row>
    <row r="3163" spans="1:28" x14ac:dyDescent="0.2">
      <c r="A3163" s="7"/>
      <c r="B3163" s="8"/>
      <c r="C3163" s="7"/>
      <c r="D3163" s="7"/>
      <c r="E3163" s="7"/>
      <c r="F3163" s="7"/>
      <c r="G3163" s="7"/>
      <c r="H3163" s="7"/>
      <c r="I3163" s="7"/>
      <c r="J3163" s="7"/>
      <c r="K3163" s="7"/>
      <c r="L3163" s="7"/>
      <c r="M3163" s="7"/>
      <c r="N3163" s="7"/>
      <c r="O3163" s="7"/>
      <c r="P3163" s="7"/>
      <c r="Q3163" s="7"/>
      <c r="R3163" s="7"/>
      <c r="S3163" s="7"/>
      <c r="T3163" s="7"/>
      <c r="U3163" s="7"/>
      <c r="V3163" s="7"/>
      <c r="W3163" s="7"/>
      <c r="X3163" s="7"/>
      <c r="Y3163" s="7"/>
      <c r="Z3163" s="7"/>
      <c r="AA3163" s="7"/>
      <c r="AB3163" s="7"/>
    </row>
    <row r="3164" spans="1:28" x14ac:dyDescent="0.2">
      <c r="A3164" s="7"/>
      <c r="B3164" s="8"/>
      <c r="C3164" s="7"/>
      <c r="D3164" s="7"/>
      <c r="E3164" s="7"/>
      <c r="F3164" s="7"/>
      <c r="G3164" s="7"/>
      <c r="H3164" s="7"/>
      <c r="I3164" s="7"/>
      <c r="J3164" s="7"/>
      <c r="K3164" s="7"/>
      <c r="L3164" s="7"/>
      <c r="M3164" s="7"/>
      <c r="N3164" s="7"/>
      <c r="O3164" s="7"/>
      <c r="P3164" s="7"/>
      <c r="Q3164" s="7"/>
      <c r="R3164" s="7"/>
      <c r="S3164" s="7"/>
      <c r="T3164" s="7"/>
      <c r="U3164" s="7"/>
      <c r="V3164" s="7"/>
      <c r="W3164" s="7"/>
      <c r="X3164" s="7"/>
      <c r="Y3164" s="7"/>
      <c r="Z3164" s="7"/>
      <c r="AA3164" s="7"/>
      <c r="AB3164" s="7"/>
    </row>
    <row r="3165" spans="1:28" x14ac:dyDescent="0.2">
      <c r="A3165" s="7"/>
      <c r="B3165" s="8"/>
      <c r="C3165" s="7"/>
      <c r="D3165" s="7"/>
      <c r="E3165" s="7"/>
      <c r="F3165" s="7"/>
      <c r="G3165" s="7"/>
      <c r="H3165" s="7"/>
      <c r="I3165" s="7"/>
      <c r="J3165" s="7"/>
      <c r="K3165" s="7"/>
      <c r="L3165" s="7"/>
      <c r="M3165" s="7"/>
      <c r="N3165" s="7"/>
      <c r="O3165" s="7"/>
      <c r="P3165" s="7"/>
      <c r="Q3165" s="7"/>
      <c r="R3165" s="7"/>
      <c r="S3165" s="7"/>
      <c r="T3165" s="7"/>
      <c r="U3165" s="7"/>
      <c r="V3165" s="7"/>
      <c r="W3165" s="7"/>
      <c r="X3165" s="7"/>
      <c r="Y3165" s="7"/>
      <c r="Z3165" s="7"/>
      <c r="AA3165" s="7"/>
      <c r="AB3165" s="7"/>
    </row>
    <row r="3166" spans="1:28" x14ac:dyDescent="0.2">
      <c r="A3166" s="7"/>
      <c r="B3166" s="8"/>
      <c r="C3166" s="7"/>
      <c r="D3166" s="7"/>
      <c r="E3166" s="7"/>
      <c r="F3166" s="7"/>
      <c r="G3166" s="7"/>
      <c r="H3166" s="7"/>
      <c r="I3166" s="7"/>
      <c r="J3166" s="7"/>
      <c r="K3166" s="7"/>
      <c r="L3166" s="7"/>
      <c r="M3166" s="7"/>
      <c r="N3166" s="7"/>
      <c r="O3166" s="7"/>
      <c r="P3166" s="7"/>
      <c r="Q3166" s="7"/>
      <c r="R3166" s="7"/>
      <c r="S3166" s="7"/>
      <c r="T3166" s="7"/>
      <c r="U3166" s="7"/>
      <c r="V3166" s="7"/>
      <c r="W3166" s="7"/>
      <c r="X3166" s="7"/>
      <c r="Y3166" s="7"/>
      <c r="Z3166" s="7"/>
      <c r="AA3166" s="7"/>
      <c r="AB3166" s="7"/>
    </row>
    <row r="3167" spans="1:28" x14ac:dyDescent="0.2">
      <c r="A3167" s="7"/>
      <c r="B3167" s="8"/>
      <c r="C3167" s="7"/>
      <c r="D3167" s="7"/>
      <c r="E3167" s="7"/>
      <c r="F3167" s="7"/>
      <c r="G3167" s="7"/>
      <c r="H3167" s="7"/>
      <c r="I3167" s="7"/>
      <c r="J3167" s="7"/>
      <c r="K3167" s="7"/>
      <c r="L3167" s="7"/>
      <c r="M3167" s="7"/>
      <c r="N3167" s="7"/>
      <c r="O3167" s="7"/>
      <c r="P3167" s="7"/>
      <c r="Q3167" s="7"/>
      <c r="R3167" s="7"/>
      <c r="S3167" s="7"/>
      <c r="T3167" s="7"/>
      <c r="U3167" s="7"/>
      <c r="V3167" s="7"/>
      <c r="W3167" s="7"/>
      <c r="X3167" s="7"/>
      <c r="Y3167" s="7"/>
      <c r="Z3167" s="7"/>
      <c r="AA3167" s="7"/>
      <c r="AB3167" s="7"/>
    </row>
    <row r="3168" spans="1:28" x14ac:dyDescent="0.2">
      <c r="A3168" s="7"/>
      <c r="B3168" s="8"/>
      <c r="C3168" s="7"/>
      <c r="D3168" s="7"/>
      <c r="E3168" s="7"/>
      <c r="F3168" s="7"/>
      <c r="G3168" s="7"/>
      <c r="H3168" s="7"/>
      <c r="I3168" s="7"/>
      <c r="J3168" s="7"/>
      <c r="K3168" s="7"/>
      <c r="L3168" s="7"/>
      <c r="M3168" s="7"/>
      <c r="N3168" s="7"/>
      <c r="O3168" s="7"/>
      <c r="P3168" s="7"/>
      <c r="Q3168" s="7"/>
      <c r="R3168" s="7"/>
      <c r="S3168" s="7"/>
      <c r="T3168" s="7"/>
      <c r="U3168" s="7"/>
      <c r="V3168" s="7"/>
      <c r="W3168" s="7"/>
      <c r="X3168" s="7"/>
      <c r="Y3168" s="7"/>
      <c r="Z3168" s="7"/>
      <c r="AA3168" s="7"/>
      <c r="AB3168" s="7"/>
    </row>
    <row r="3169" spans="1:28" x14ac:dyDescent="0.2">
      <c r="A3169" s="7"/>
      <c r="B3169" s="8"/>
      <c r="C3169" s="7"/>
      <c r="D3169" s="7"/>
      <c r="E3169" s="7"/>
      <c r="F3169" s="7"/>
      <c r="G3169" s="7"/>
      <c r="H3169" s="7"/>
      <c r="I3169" s="7"/>
      <c r="J3169" s="7"/>
      <c r="K3169" s="7"/>
      <c r="L3169" s="7"/>
      <c r="M3169" s="7"/>
      <c r="N3169" s="7"/>
      <c r="O3169" s="7"/>
      <c r="P3169" s="7"/>
      <c r="Q3169" s="7"/>
      <c r="R3169" s="7"/>
      <c r="S3169" s="7"/>
      <c r="T3169" s="7"/>
      <c r="U3169" s="7"/>
      <c r="V3169" s="7"/>
      <c r="W3169" s="7"/>
      <c r="X3169" s="7"/>
      <c r="Y3169" s="7"/>
      <c r="Z3169" s="7"/>
      <c r="AA3169" s="7"/>
      <c r="AB3169" s="7"/>
    </row>
    <row r="3170" spans="1:28" x14ac:dyDescent="0.2">
      <c r="A3170" s="7"/>
      <c r="B3170" s="8"/>
      <c r="C3170" s="7"/>
      <c r="D3170" s="7"/>
      <c r="E3170" s="7"/>
      <c r="F3170" s="7"/>
      <c r="G3170" s="7"/>
      <c r="H3170" s="7"/>
      <c r="I3170" s="7"/>
      <c r="J3170" s="7"/>
      <c r="K3170" s="7"/>
      <c r="L3170" s="7"/>
      <c r="M3170" s="7"/>
      <c r="N3170" s="7"/>
      <c r="O3170" s="7"/>
      <c r="P3170" s="7"/>
      <c r="Q3170" s="7"/>
      <c r="R3170" s="7"/>
      <c r="S3170" s="7"/>
      <c r="T3170" s="7"/>
      <c r="U3170" s="7"/>
      <c r="V3170" s="7"/>
      <c r="W3170" s="7"/>
      <c r="X3170" s="7"/>
      <c r="Y3170" s="7"/>
      <c r="Z3170" s="7"/>
      <c r="AA3170" s="7"/>
      <c r="AB3170" s="7"/>
    </row>
    <row r="3171" spans="1:28" x14ac:dyDescent="0.2">
      <c r="A3171" s="7"/>
      <c r="B3171" s="8"/>
      <c r="C3171" s="7"/>
      <c r="D3171" s="7"/>
      <c r="E3171" s="7"/>
      <c r="F3171" s="7"/>
      <c r="G3171" s="7"/>
      <c r="H3171" s="7"/>
      <c r="I3171" s="7"/>
      <c r="J3171" s="7"/>
      <c r="K3171" s="7"/>
      <c r="L3171" s="7"/>
      <c r="M3171" s="7"/>
      <c r="N3171" s="7"/>
      <c r="O3171" s="7"/>
      <c r="P3171" s="7"/>
      <c r="Q3171" s="7"/>
      <c r="R3171" s="7"/>
      <c r="S3171" s="7"/>
      <c r="T3171" s="7"/>
      <c r="U3171" s="7"/>
      <c r="V3171" s="7"/>
      <c r="W3171" s="7"/>
      <c r="X3171" s="7"/>
      <c r="Y3171" s="7"/>
      <c r="Z3171" s="7"/>
      <c r="AA3171" s="7"/>
      <c r="AB3171" s="7"/>
    </row>
    <row r="3172" spans="1:28" x14ac:dyDescent="0.2">
      <c r="A3172" s="7"/>
      <c r="B3172" s="8"/>
      <c r="C3172" s="7"/>
      <c r="D3172" s="7"/>
      <c r="E3172" s="7"/>
      <c r="F3172" s="7"/>
      <c r="G3172" s="7"/>
      <c r="H3172" s="7"/>
      <c r="I3172" s="7"/>
      <c r="J3172" s="7"/>
      <c r="K3172" s="7"/>
      <c r="L3172" s="7"/>
      <c r="M3172" s="7"/>
      <c r="N3172" s="7"/>
      <c r="O3172" s="7"/>
      <c r="P3172" s="7"/>
      <c r="Q3172" s="7"/>
      <c r="R3172" s="7"/>
      <c r="S3172" s="7"/>
      <c r="T3172" s="7"/>
      <c r="U3172" s="7"/>
      <c r="V3172" s="7"/>
      <c r="W3172" s="7"/>
      <c r="X3172" s="7"/>
      <c r="Y3172" s="7"/>
      <c r="Z3172" s="7"/>
      <c r="AA3172" s="7"/>
      <c r="AB3172" s="7"/>
    </row>
    <row r="3173" spans="1:28" x14ac:dyDescent="0.2">
      <c r="A3173" s="7"/>
      <c r="B3173" s="8"/>
      <c r="C3173" s="7"/>
      <c r="D3173" s="7"/>
      <c r="E3173" s="7"/>
      <c r="F3173" s="7"/>
      <c r="G3173" s="7"/>
      <c r="H3173" s="7"/>
      <c r="I3173" s="7"/>
      <c r="J3173" s="7"/>
      <c r="K3173" s="7"/>
      <c r="L3173" s="7"/>
      <c r="M3173" s="7"/>
      <c r="N3173" s="7"/>
      <c r="O3173" s="7"/>
      <c r="P3173" s="7"/>
      <c r="Q3173" s="7"/>
      <c r="R3173" s="7"/>
      <c r="S3173" s="7"/>
      <c r="T3173" s="7"/>
      <c r="U3173" s="7"/>
      <c r="V3173" s="7"/>
      <c r="W3173" s="7"/>
      <c r="X3173" s="7"/>
      <c r="Y3173" s="7"/>
      <c r="Z3173" s="7"/>
      <c r="AA3173" s="7"/>
      <c r="AB3173" s="7"/>
    </row>
    <row r="3174" spans="1:28" x14ac:dyDescent="0.2">
      <c r="A3174" s="7"/>
      <c r="B3174" s="8"/>
      <c r="C3174" s="7"/>
      <c r="D3174" s="7"/>
      <c r="E3174" s="7"/>
      <c r="F3174" s="7"/>
      <c r="G3174" s="7"/>
      <c r="H3174" s="7"/>
      <c r="I3174" s="7"/>
      <c r="J3174" s="7"/>
      <c r="K3174" s="7"/>
      <c r="L3174" s="7"/>
      <c r="M3174" s="7"/>
      <c r="N3174" s="7"/>
      <c r="O3174" s="7"/>
      <c r="P3174" s="7"/>
      <c r="Q3174" s="7"/>
      <c r="R3174" s="7"/>
      <c r="S3174" s="7"/>
      <c r="T3174" s="7"/>
      <c r="U3174" s="7"/>
      <c r="V3174" s="7"/>
      <c r="W3174" s="7"/>
      <c r="X3174" s="7"/>
      <c r="Y3174" s="7"/>
      <c r="Z3174" s="7"/>
      <c r="AA3174" s="7"/>
      <c r="AB3174" s="7"/>
    </row>
    <row r="3175" spans="1:28" x14ac:dyDescent="0.2">
      <c r="A3175" s="7"/>
      <c r="B3175" s="8"/>
      <c r="C3175" s="7"/>
      <c r="D3175" s="7"/>
      <c r="E3175" s="7"/>
      <c r="F3175" s="7"/>
      <c r="G3175" s="7"/>
      <c r="H3175" s="7"/>
      <c r="I3175" s="7"/>
      <c r="J3175" s="7"/>
      <c r="K3175" s="7"/>
      <c r="L3175" s="7"/>
      <c r="M3175" s="7"/>
      <c r="N3175" s="7"/>
      <c r="O3175" s="7"/>
      <c r="P3175" s="7"/>
      <c r="Q3175" s="7"/>
      <c r="R3175" s="7"/>
      <c r="S3175" s="7"/>
      <c r="T3175" s="7"/>
      <c r="U3175" s="7"/>
      <c r="V3175" s="7"/>
      <c r="W3175" s="7"/>
      <c r="X3175" s="7"/>
      <c r="Y3175" s="7"/>
      <c r="Z3175" s="7"/>
      <c r="AA3175" s="7"/>
      <c r="AB3175" s="7"/>
    </row>
    <row r="3176" spans="1:28" x14ac:dyDescent="0.2">
      <c r="A3176" s="7"/>
      <c r="B3176" s="8"/>
      <c r="C3176" s="7"/>
      <c r="D3176" s="7"/>
      <c r="E3176" s="7"/>
      <c r="F3176" s="7"/>
      <c r="G3176" s="7"/>
      <c r="H3176" s="7"/>
      <c r="I3176" s="7"/>
      <c r="J3176" s="7"/>
      <c r="K3176" s="7"/>
      <c r="L3176" s="7"/>
      <c r="M3176" s="7"/>
      <c r="N3176" s="7"/>
      <c r="O3176" s="7"/>
      <c r="P3176" s="7"/>
      <c r="Q3176" s="7"/>
      <c r="R3176" s="7"/>
      <c r="S3176" s="7"/>
      <c r="T3176" s="7"/>
      <c r="U3176" s="7"/>
      <c r="V3176" s="7"/>
      <c r="W3176" s="7"/>
      <c r="X3176" s="7"/>
      <c r="Y3176" s="7"/>
      <c r="Z3176" s="7"/>
      <c r="AA3176" s="7"/>
      <c r="AB3176" s="7"/>
    </row>
    <row r="3177" spans="1:28" x14ac:dyDescent="0.2">
      <c r="A3177" s="7"/>
      <c r="B3177" s="8"/>
      <c r="C3177" s="7"/>
      <c r="D3177" s="7"/>
      <c r="E3177" s="7"/>
      <c r="F3177" s="7"/>
      <c r="G3177" s="7"/>
      <c r="H3177" s="7"/>
      <c r="I3177" s="7"/>
      <c r="J3177" s="7"/>
      <c r="K3177" s="7"/>
      <c r="L3177" s="7"/>
      <c r="M3177" s="7"/>
      <c r="N3177" s="7"/>
      <c r="O3177" s="7"/>
      <c r="P3177" s="7"/>
      <c r="Q3177" s="7"/>
      <c r="R3177" s="7"/>
      <c r="S3177" s="7"/>
      <c r="T3177" s="7"/>
      <c r="U3177" s="7"/>
      <c r="V3177" s="7"/>
      <c r="W3177" s="7"/>
      <c r="X3177" s="7"/>
      <c r="Y3177" s="7"/>
      <c r="Z3177" s="7"/>
      <c r="AA3177" s="7"/>
      <c r="AB3177" s="7"/>
    </row>
    <row r="3178" spans="1:28" x14ac:dyDescent="0.2">
      <c r="A3178" s="7"/>
      <c r="B3178" s="8"/>
      <c r="C3178" s="7"/>
      <c r="D3178" s="7"/>
      <c r="E3178" s="7"/>
      <c r="F3178" s="7"/>
      <c r="G3178" s="7"/>
      <c r="H3178" s="7"/>
      <c r="I3178" s="7"/>
      <c r="J3178" s="7"/>
      <c r="K3178" s="7"/>
      <c r="L3178" s="7"/>
      <c r="M3178" s="7"/>
      <c r="N3178" s="7"/>
      <c r="O3178" s="7"/>
      <c r="P3178" s="7"/>
      <c r="Q3178" s="7"/>
      <c r="R3178" s="7"/>
      <c r="S3178" s="7"/>
      <c r="T3178" s="7"/>
      <c r="U3178" s="7"/>
      <c r="V3178" s="7"/>
      <c r="W3178" s="7"/>
      <c r="X3178" s="7"/>
      <c r="Y3178" s="7"/>
      <c r="Z3178" s="7"/>
      <c r="AA3178" s="7"/>
      <c r="AB3178" s="7"/>
    </row>
    <row r="3179" spans="1:28" x14ac:dyDescent="0.2">
      <c r="A3179" s="7"/>
      <c r="B3179" s="8"/>
      <c r="C3179" s="7"/>
      <c r="D3179" s="7"/>
      <c r="E3179" s="7"/>
      <c r="F3179" s="7"/>
      <c r="G3179" s="7"/>
      <c r="H3179" s="7"/>
      <c r="I3179" s="7"/>
      <c r="J3179" s="7"/>
      <c r="K3179" s="7"/>
      <c r="L3179" s="7"/>
      <c r="M3179" s="7"/>
      <c r="N3179" s="7"/>
      <c r="O3179" s="7"/>
      <c r="P3179" s="7"/>
      <c r="Q3179" s="7"/>
      <c r="R3179" s="7"/>
      <c r="S3179" s="7"/>
      <c r="T3179" s="7"/>
      <c r="U3179" s="7"/>
      <c r="V3179" s="7"/>
      <c r="W3179" s="7"/>
      <c r="X3179" s="7"/>
      <c r="Y3179" s="7"/>
      <c r="Z3179" s="7"/>
      <c r="AA3179" s="7"/>
      <c r="AB3179" s="7"/>
    </row>
    <row r="3180" spans="1:28" x14ac:dyDescent="0.2">
      <c r="A3180" s="7"/>
      <c r="B3180" s="8"/>
      <c r="C3180" s="7"/>
      <c r="D3180" s="7"/>
      <c r="E3180" s="7"/>
      <c r="F3180" s="7"/>
      <c r="G3180" s="7"/>
      <c r="H3180" s="7"/>
      <c r="I3180" s="7"/>
      <c r="J3180" s="7"/>
      <c r="K3180" s="7"/>
      <c r="L3180" s="7"/>
      <c r="M3180" s="7"/>
      <c r="N3180" s="7"/>
      <c r="O3180" s="7"/>
      <c r="P3180" s="7"/>
      <c r="Q3180" s="7"/>
      <c r="R3180" s="7"/>
      <c r="S3180" s="7"/>
      <c r="T3180" s="7"/>
      <c r="U3180" s="7"/>
      <c r="V3180" s="7"/>
      <c r="W3180" s="7"/>
      <c r="X3180" s="7"/>
      <c r="Y3180" s="7"/>
      <c r="Z3180" s="7"/>
      <c r="AA3180" s="7"/>
      <c r="AB3180" s="7"/>
    </row>
    <row r="3181" spans="1:28" x14ac:dyDescent="0.2">
      <c r="A3181" s="7"/>
      <c r="B3181" s="8"/>
      <c r="C3181" s="7"/>
      <c r="D3181" s="7"/>
      <c r="E3181" s="7"/>
      <c r="F3181" s="7"/>
      <c r="G3181" s="7"/>
      <c r="H3181" s="7"/>
      <c r="I3181" s="7"/>
      <c r="J3181" s="7"/>
      <c r="K3181" s="7"/>
      <c r="L3181" s="7"/>
      <c r="M3181" s="7"/>
      <c r="N3181" s="7"/>
      <c r="O3181" s="7"/>
      <c r="P3181" s="7"/>
      <c r="Q3181" s="7"/>
      <c r="R3181" s="7"/>
      <c r="S3181" s="7"/>
      <c r="T3181" s="7"/>
      <c r="U3181" s="7"/>
      <c r="V3181" s="7"/>
      <c r="W3181" s="7"/>
      <c r="X3181" s="7"/>
      <c r="Y3181" s="7"/>
      <c r="Z3181" s="7"/>
      <c r="AA3181" s="7"/>
      <c r="AB3181" s="7"/>
    </row>
    <row r="3182" spans="1:28" x14ac:dyDescent="0.2">
      <c r="A3182" s="7"/>
      <c r="B3182" s="8"/>
      <c r="C3182" s="7"/>
      <c r="D3182" s="7"/>
      <c r="E3182" s="7"/>
      <c r="F3182" s="7"/>
      <c r="G3182" s="7"/>
      <c r="H3182" s="7"/>
      <c r="I3182" s="7"/>
      <c r="J3182" s="7"/>
      <c r="K3182" s="7"/>
      <c r="L3182" s="7"/>
      <c r="M3182" s="7"/>
      <c r="N3182" s="7"/>
      <c r="O3182" s="7"/>
      <c r="P3182" s="7"/>
      <c r="Q3182" s="7"/>
      <c r="R3182" s="7"/>
      <c r="S3182" s="7"/>
      <c r="T3182" s="7"/>
      <c r="U3182" s="7"/>
      <c r="V3182" s="7"/>
      <c r="W3182" s="7"/>
      <c r="X3182" s="7"/>
      <c r="Y3182" s="7"/>
      <c r="Z3182" s="7"/>
      <c r="AA3182" s="7"/>
      <c r="AB3182" s="7"/>
    </row>
    <row r="3183" spans="1:28" x14ac:dyDescent="0.2">
      <c r="A3183" s="7"/>
      <c r="B3183" s="8"/>
      <c r="C3183" s="7"/>
      <c r="D3183" s="7"/>
      <c r="E3183" s="7"/>
      <c r="F3183" s="7"/>
      <c r="G3183" s="7"/>
      <c r="H3183" s="7"/>
      <c r="I3183" s="7"/>
      <c r="J3183" s="7"/>
      <c r="K3183" s="7"/>
      <c r="L3183" s="7"/>
      <c r="M3183" s="7"/>
      <c r="N3183" s="7"/>
      <c r="O3183" s="7"/>
      <c r="P3183" s="7"/>
      <c r="Q3183" s="7"/>
      <c r="R3183" s="7"/>
      <c r="S3183" s="7"/>
      <c r="T3183" s="7"/>
      <c r="U3183" s="7"/>
      <c r="V3183" s="7"/>
      <c r="W3183" s="7"/>
      <c r="X3183" s="7"/>
      <c r="Y3183" s="7"/>
      <c r="Z3183" s="7"/>
      <c r="AA3183" s="7"/>
      <c r="AB3183" s="7"/>
    </row>
    <row r="3184" spans="1:28" x14ac:dyDescent="0.2">
      <c r="A3184" s="7"/>
      <c r="B3184" s="8"/>
      <c r="C3184" s="7"/>
      <c r="D3184" s="7"/>
      <c r="E3184" s="7"/>
      <c r="F3184" s="7"/>
      <c r="G3184" s="7"/>
      <c r="H3184" s="7"/>
      <c r="I3184" s="7"/>
      <c r="J3184" s="7"/>
      <c r="K3184" s="7"/>
      <c r="L3184" s="7"/>
      <c r="M3184" s="7"/>
      <c r="N3184" s="7"/>
      <c r="O3184" s="7"/>
      <c r="P3184" s="7"/>
      <c r="Q3184" s="7"/>
      <c r="R3184" s="7"/>
      <c r="S3184" s="7"/>
      <c r="T3184" s="7"/>
      <c r="U3184" s="7"/>
      <c r="V3184" s="7"/>
      <c r="W3184" s="7"/>
      <c r="X3184" s="7"/>
      <c r="Y3184" s="7"/>
      <c r="Z3184" s="7"/>
      <c r="AA3184" s="7"/>
      <c r="AB3184" s="7"/>
    </row>
    <row r="3185" spans="1:28" x14ac:dyDescent="0.2">
      <c r="A3185" s="7"/>
      <c r="B3185" s="8"/>
      <c r="C3185" s="7"/>
      <c r="D3185" s="7"/>
      <c r="E3185" s="7"/>
      <c r="F3185" s="7"/>
      <c r="G3185" s="7"/>
      <c r="H3185" s="7"/>
      <c r="I3185" s="7"/>
      <c r="J3185" s="7"/>
      <c r="K3185" s="7"/>
      <c r="L3185" s="7"/>
      <c r="M3185" s="7"/>
      <c r="N3185" s="7"/>
      <c r="O3185" s="7"/>
      <c r="P3185" s="7"/>
      <c r="Q3185" s="7"/>
      <c r="R3185" s="7"/>
      <c r="S3185" s="7"/>
      <c r="T3185" s="7"/>
      <c r="U3185" s="7"/>
      <c r="V3185" s="7"/>
      <c r="W3185" s="7"/>
      <c r="X3185" s="7"/>
      <c r="Y3185" s="7"/>
      <c r="Z3185" s="7"/>
      <c r="AA3185" s="7"/>
      <c r="AB3185" s="7"/>
    </row>
    <row r="3186" spans="1:28" x14ac:dyDescent="0.2">
      <c r="A3186" s="7"/>
      <c r="B3186" s="8"/>
      <c r="C3186" s="7"/>
      <c r="D3186" s="7"/>
      <c r="E3186" s="7"/>
      <c r="F3186" s="7"/>
      <c r="G3186" s="7"/>
      <c r="H3186" s="7"/>
      <c r="I3186" s="7"/>
      <c r="J3186" s="7"/>
      <c r="K3186" s="7"/>
      <c r="L3186" s="7"/>
      <c r="M3186" s="7"/>
      <c r="N3186" s="7"/>
      <c r="O3186" s="7"/>
      <c r="P3186" s="7"/>
      <c r="Q3186" s="7"/>
      <c r="R3186" s="7"/>
      <c r="S3186" s="7"/>
      <c r="T3186" s="7"/>
      <c r="U3186" s="7"/>
      <c r="V3186" s="7"/>
      <c r="W3186" s="7"/>
      <c r="X3186" s="7"/>
      <c r="Y3186" s="7"/>
      <c r="Z3186" s="7"/>
      <c r="AA3186" s="7"/>
      <c r="AB3186" s="7"/>
    </row>
    <row r="3187" spans="1:28" x14ac:dyDescent="0.2">
      <c r="A3187" s="7"/>
      <c r="B3187" s="8"/>
      <c r="C3187" s="7"/>
      <c r="D3187" s="7"/>
      <c r="E3187" s="7"/>
      <c r="F3187" s="7"/>
      <c r="G3187" s="7"/>
      <c r="H3187" s="7"/>
      <c r="I3187" s="7"/>
      <c r="J3187" s="7"/>
      <c r="K3187" s="7"/>
      <c r="L3187" s="7"/>
      <c r="M3187" s="7"/>
      <c r="N3187" s="7"/>
      <c r="O3187" s="7"/>
      <c r="P3187" s="7"/>
      <c r="Q3187" s="7"/>
      <c r="R3187" s="7"/>
      <c r="S3187" s="7"/>
      <c r="T3187" s="7"/>
      <c r="U3187" s="7"/>
      <c r="V3187" s="7"/>
      <c r="W3187" s="7"/>
      <c r="X3187" s="7"/>
      <c r="Y3187" s="7"/>
      <c r="Z3187" s="7"/>
      <c r="AA3187" s="7"/>
      <c r="AB3187" s="7"/>
    </row>
    <row r="3188" spans="1:28" x14ac:dyDescent="0.2">
      <c r="A3188" s="7"/>
      <c r="B3188" s="8"/>
      <c r="C3188" s="7"/>
      <c r="D3188" s="7"/>
      <c r="E3188" s="7"/>
      <c r="F3188" s="7"/>
      <c r="G3188" s="7"/>
      <c r="H3188" s="7"/>
      <c r="I3188" s="7"/>
      <c r="J3188" s="7"/>
      <c r="K3188" s="7"/>
      <c r="L3188" s="7"/>
      <c r="M3188" s="7"/>
      <c r="N3188" s="7"/>
      <c r="O3188" s="7"/>
      <c r="P3188" s="7"/>
      <c r="Q3188" s="7"/>
      <c r="R3188" s="7"/>
      <c r="S3188" s="7"/>
      <c r="T3188" s="7"/>
      <c r="U3188" s="7"/>
      <c r="V3188" s="7"/>
      <c r="W3188" s="7"/>
      <c r="X3188" s="7"/>
      <c r="Y3188" s="7"/>
      <c r="Z3188" s="7"/>
      <c r="AA3188" s="7"/>
      <c r="AB3188" s="7"/>
    </row>
    <row r="3189" spans="1:28" x14ac:dyDescent="0.2">
      <c r="A3189" s="7"/>
      <c r="B3189" s="8"/>
      <c r="C3189" s="7"/>
      <c r="D3189" s="7"/>
      <c r="E3189" s="7"/>
      <c r="F3189" s="7"/>
      <c r="G3189" s="7"/>
      <c r="H3189" s="7"/>
      <c r="I3189" s="7"/>
      <c r="J3189" s="7"/>
      <c r="K3189" s="7"/>
      <c r="L3189" s="7"/>
      <c r="M3189" s="7"/>
      <c r="N3189" s="7"/>
      <c r="O3189" s="7"/>
      <c r="P3189" s="7"/>
      <c r="Q3189" s="7"/>
      <c r="R3189" s="7"/>
      <c r="S3189" s="7"/>
      <c r="T3189" s="7"/>
      <c r="U3189" s="7"/>
      <c r="V3189" s="7"/>
      <c r="W3189" s="7"/>
      <c r="X3189" s="7"/>
      <c r="Y3189" s="7"/>
      <c r="Z3189" s="7"/>
      <c r="AA3189" s="7"/>
      <c r="AB3189" s="7"/>
    </row>
    <row r="3190" spans="1:28" x14ac:dyDescent="0.2">
      <c r="A3190" s="7"/>
      <c r="B3190" s="8"/>
      <c r="C3190" s="7"/>
      <c r="D3190" s="7"/>
      <c r="E3190" s="7"/>
      <c r="F3190" s="7"/>
      <c r="G3190" s="7"/>
      <c r="H3190" s="7"/>
      <c r="I3190" s="7"/>
      <c r="J3190" s="7"/>
      <c r="K3190" s="7"/>
      <c r="L3190" s="7"/>
      <c r="M3190" s="7"/>
      <c r="N3190" s="7"/>
      <c r="O3190" s="7"/>
      <c r="P3190" s="7"/>
      <c r="Q3190" s="7"/>
      <c r="R3190" s="7"/>
      <c r="S3190" s="7"/>
      <c r="T3190" s="7"/>
      <c r="U3190" s="7"/>
      <c r="V3190" s="7"/>
      <c r="W3190" s="7"/>
      <c r="X3190" s="7"/>
      <c r="Y3190" s="7"/>
      <c r="Z3190" s="7"/>
      <c r="AA3190" s="7"/>
      <c r="AB3190" s="7"/>
    </row>
    <row r="3191" spans="1:28" x14ac:dyDescent="0.2">
      <c r="A3191" s="7"/>
      <c r="B3191" s="8"/>
      <c r="C3191" s="7"/>
      <c r="D3191" s="7"/>
      <c r="E3191" s="7"/>
      <c r="F3191" s="7"/>
      <c r="G3191" s="7"/>
      <c r="H3191" s="7"/>
      <c r="I3191" s="7"/>
      <c r="J3191" s="7"/>
      <c r="K3191" s="7"/>
      <c r="L3191" s="7"/>
      <c r="M3191" s="7"/>
      <c r="N3191" s="7"/>
      <c r="O3191" s="7"/>
      <c r="P3191" s="7"/>
      <c r="Q3191" s="7"/>
      <c r="R3191" s="7"/>
      <c r="S3191" s="7"/>
      <c r="T3191" s="7"/>
      <c r="U3191" s="7"/>
      <c r="V3191" s="7"/>
      <c r="W3191" s="7"/>
      <c r="X3191" s="7"/>
      <c r="Y3191" s="7"/>
      <c r="Z3191" s="7"/>
      <c r="AA3191" s="7"/>
      <c r="AB3191" s="7"/>
    </row>
    <row r="3192" spans="1:28" x14ac:dyDescent="0.2">
      <c r="A3192" s="7"/>
      <c r="B3192" s="8"/>
      <c r="C3192" s="7"/>
      <c r="D3192" s="7"/>
      <c r="E3192" s="7"/>
      <c r="F3192" s="7"/>
      <c r="G3192" s="7"/>
      <c r="H3192" s="7"/>
      <c r="I3192" s="7"/>
      <c r="J3192" s="7"/>
      <c r="K3192" s="7"/>
      <c r="L3192" s="7"/>
      <c r="M3192" s="7"/>
      <c r="N3192" s="7"/>
      <c r="O3192" s="7"/>
      <c r="P3192" s="7"/>
      <c r="Q3192" s="7"/>
      <c r="R3192" s="7"/>
      <c r="S3192" s="7"/>
      <c r="T3192" s="7"/>
      <c r="U3192" s="7"/>
      <c r="V3192" s="7"/>
      <c r="W3192" s="7"/>
      <c r="X3192" s="7"/>
      <c r="Y3192" s="7"/>
      <c r="Z3192" s="7"/>
      <c r="AA3192" s="7"/>
      <c r="AB3192" s="7"/>
    </row>
    <row r="3193" spans="1:28" x14ac:dyDescent="0.2">
      <c r="A3193" s="7"/>
      <c r="B3193" s="8"/>
      <c r="C3193" s="7"/>
      <c r="D3193" s="7"/>
      <c r="E3193" s="7"/>
      <c r="F3193" s="7"/>
      <c r="G3193" s="7"/>
      <c r="H3193" s="7"/>
      <c r="I3193" s="7"/>
      <c r="J3193" s="7"/>
      <c r="K3193" s="7"/>
      <c r="L3193" s="7"/>
      <c r="M3193" s="7"/>
      <c r="N3193" s="7"/>
      <c r="O3193" s="7"/>
      <c r="P3193" s="7"/>
      <c r="Q3193" s="7"/>
      <c r="R3193" s="7"/>
      <c r="S3193" s="7"/>
      <c r="T3193" s="7"/>
      <c r="U3193" s="7"/>
      <c r="V3193" s="7"/>
      <c r="W3193" s="7"/>
      <c r="X3193" s="7"/>
      <c r="Y3193" s="7"/>
      <c r="Z3193" s="7"/>
      <c r="AA3193" s="7"/>
      <c r="AB3193" s="7"/>
    </row>
    <row r="3194" spans="1:28" x14ac:dyDescent="0.2">
      <c r="A3194" s="7"/>
      <c r="B3194" s="8"/>
      <c r="C3194" s="7"/>
      <c r="D3194" s="7"/>
      <c r="E3194" s="7"/>
      <c r="F3194" s="7"/>
      <c r="G3194" s="7"/>
      <c r="H3194" s="7"/>
      <c r="I3194" s="7"/>
      <c r="J3194" s="7"/>
      <c r="K3194" s="7"/>
      <c r="L3194" s="7"/>
      <c r="M3194" s="7"/>
      <c r="N3194" s="7"/>
      <c r="O3194" s="7"/>
      <c r="P3194" s="7"/>
      <c r="Q3194" s="7"/>
      <c r="R3194" s="7"/>
      <c r="S3194" s="7"/>
      <c r="T3194" s="7"/>
      <c r="U3194" s="7"/>
      <c r="V3194" s="7"/>
      <c r="W3194" s="7"/>
      <c r="X3194" s="7"/>
      <c r="Y3194" s="7"/>
      <c r="Z3194" s="7"/>
      <c r="AA3194" s="7"/>
      <c r="AB3194" s="7"/>
    </row>
    <row r="3195" spans="1:28" x14ac:dyDescent="0.2">
      <c r="A3195" s="7"/>
      <c r="B3195" s="8"/>
      <c r="C3195" s="7"/>
      <c r="D3195" s="7"/>
      <c r="E3195" s="7"/>
      <c r="F3195" s="7"/>
      <c r="G3195" s="7"/>
      <c r="H3195" s="7"/>
      <c r="I3195" s="7"/>
      <c r="J3195" s="7"/>
      <c r="K3195" s="7"/>
      <c r="L3195" s="7"/>
      <c r="M3195" s="7"/>
      <c r="N3195" s="7"/>
      <c r="O3195" s="7"/>
      <c r="P3195" s="7"/>
      <c r="Q3195" s="7"/>
      <c r="R3195" s="7"/>
      <c r="S3195" s="7"/>
      <c r="T3195" s="7"/>
      <c r="U3195" s="7"/>
      <c r="V3195" s="7"/>
      <c r="W3195" s="7"/>
      <c r="X3195" s="7"/>
      <c r="Y3195" s="7"/>
      <c r="Z3195" s="7"/>
      <c r="AA3195" s="7"/>
      <c r="AB3195" s="7"/>
    </row>
    <row r="3196" spans="1:28" x14ac:dyDescent="0.2">
      <c r="A3196" s="7"/>
      <c r="B3196" s="8"/>
      <c r="C3196" s="7"/>
      <c r="D3196" s="7"/>
      <c r="E3196" s="7"/>
      <c r="F3196" s="7"/>
      <c r="G3196" s="7"/>
      <c r="H3196" s="7"/>
      <c r="I3196" s="7"/>
      <c r="J3196" s="7"/>
      <c r="K3196" s="7"/>
      <c r="L3196" s="7"/>
      <c r="M3196" s="7"/>
      <c r="N3196" s="7"/>
      <c r="O3196" s="7"/>
      <c r="P3196" s="7"/>
      <c r="Q3196" s="7"/>
      <c r="R3196" s="7"/>
      <c r="S3196" s="7"/>
      <c r="T3196" s="7"/>
      <c r="U3196" s="7"/>
      <c r="V3196" s="7"/>
      <c r="W3196" s="7"/>
      <c r="X3196" s="7"/>
      <c r="Y3196" s="7"/>
      <c r="Z3196" s="7"/>
      <c r="AA3196" s="7"/>
      <c r="AB3196" s="7"/>
    </row>
    <row r="3197" spans="1:28" x14ac:dyDescent="0.2">
      <c r="A3197" s="7"/>
      <c r="B3197" s="8"/>
      <c r="C3197" s="7"/>
      <c r="D3197" s="7"/>
      <c r="E3197" s="7"/>
      <c r="F3197" s="7"/>
      <c r="G3197" s="7"/>
      <c r="H3197" s="7"/>
      <c r="I3197" s="7"/>
      <c r="J3197" s="7"/>
      <c r="K3197" s="7"/>
      <c r="L3197" s="7"/>
      <c r="M3197" s="7"/>
      <c r="N3197" s="7"/>
      <c r="O3197" s="7"/>
      <c r="P3197" s="7"/>
      <c r="Q3197" s="7"/>
      <c r="R3197" s="7"/>
      <c r="S3197" s="7"/>
      <c r="T3197" s="7"/>
      <c r="U3197" s="7"/>
      <c r="V3197" s="7"/>
      <c r="W3197" s="7"/>
      <c r="X3197" s="7"/>
      <c r="Y3197" s="7"/>
      <c r="Z3197" s="7"/>
      <c r="AA3197" s="7"/>
      <c r="AB3197" s="7"/>
    </row>
    <row r="3198" spans="1:28" x14ac:dyDescent="0.2">
      <c r="A3198" s="7"/>
      <c r="B3198" s="8"/>
      <c r="C3198" s="7"/>
      <c r="D3198" s="7"/>
      <c r="E3198" s="7"/>
      <c r="F3198" s="7"/>
      <c r="G3198" s="7"/>
      <c r="H3198" s="7"/>
      <c r="I3198" s="7"/>
      <c r="J3198" s="7"/>
      <c r="K3198" s="7"/>
      <c r="L3198" s="7"/>
      <c r="M3198" s="7"/>
      <c r="N3198" s="7"/>
      <c r="O3198" s="7"/>
      <c r="P3198" s="7"/>
      <c r="Q3198" s="7"/>
      <c r="R3198" s="7"/>
      <c r="S3198" s="7"/>
      <c r="T3198" s="7"/>
      <c r="U3198" s="7"/>
      <c r="V3198" s="7"/>
      <c r="W3198" s="7"/>
      <c r="X3198" s="7"/>
      <c r="Y3198" s="7"/>
      <c r="Z3198" s="7"/>
      <c r="AA3198" s="7"/>
      <c r="AB3198" s="7"/>
    </row>
    <row r="3199" spans="1:28" x14ac:dyDescent="0.2">
      <c r="A3199" s="7"/>
      <c r="B3199" s="8"/>
      <c r="C3199" s="7"/>
      <c r="D3199" s="7"/>
      <c r="E3199" s="7"/>
      <c r="F3199" s="7"/>
      <c r="G3199" s="7"/>
      <c r="H3199" s="7"/>
      <c r="I3199" s="7"/>
      <c r="J3199" s="7"/>
      <c r="K3199" s="7"/>
      <c r="L3199" s="7"/>
      <c r="M3199" s="7"/>
      <c r="N3199" s="7"/>
      <c r="O3199" s="7"/>
      <c r="P3199" s="7"/>
      <c r="Q3199" s="7"/>
      <c r="R3199" s="7"/>
      <c r="S3199" s="7"/>
      <c r="T3199" s="7"/>
      <c r="U3199" s="7"/>
      <c r="V3199" s="7"/>
      <c r="W3199" s="7"/>
      <c r="X3199" s="7"/>
      <c r="Y3199" s="7"/>
      <c r="Z3199" s="7"/>
      <c r="AA3199" s="7"/>
      <c r="AB3199" s="7"/>
    </row>
    <row r="3200" spans="1:28" x14ac:dyDescent="0.2">
      <c r="A3200" s="7"/>
      <c r="B3200" s="8"/>
      <c r="C3200" s="7"/>
      <c r="D3200" s="7"/>
      <c r="E3200" s="7"/>
      <c r="F3200" s="7"/>
      <c r="G3200" s="7"/>
      <c r="H3200" s="7"/>
      <c r="I3200" s="7"/>
      <c r="J3200" s="7"/>
      <c r="K3200" s="7"/>
      <c r="L3200" s="7"/>
      <c r="M3200" s="7"/>
      <c r="N3200" s="7"/>
      <c r="O3200" s="7"/>
      <c r="P3200" s="7"/>
      <c r="Q3200" s="7"/>
      <c r="R3200" s="7"/>
      <c r="S3200" s="7"/>
      <c r="T3200" s="7"/>
      <c r="U3200" s="7"/>
      <c r="V3200" s="7"/>
      <c r="W3200" s="7"/>
      <c r="X3200" s="7"/>
      <c r="Y3200" s="7"/>
      <c r="Z3200" s="7"/>
      <c r="AA3200" s="7"/>
      <c r="AB3200" s="7"/>
    </row>
    <row r="3201" spans="1:28" x14ac:dyDescent="0.2">
      <c r="A3201" s="7"/>
      <c r="B3201" s="8"/>
      <c r="C3201" s="7"/>
      <c r="D3201" s="7"/>
      <c r="E3201" s="7"/>
      <c r="F3201" s="7"/>
      <c r="G3201" s="7"/>
      <c r="H3201" s="7"/>
      <c r="I3201" s="7"/>
      <c r="J3201" s="7"/>
      <c r="K3201" s="7"/>
      <c r="L3201" s="7"/>
      <c r="M3201" s="7"/>
      <c r="N3201" s="7"/>
      <c r="O3201" s="7"/>
      <c r="P3201" s="7"/>
      <c r="Q3201" s="7"/>
      <c r="R3201" s="7"/>
      <c r="S3201" s="7"/>
      <c r="T3201" s="7"/>
      <c r="U3201" s="7"/>
      <c r="V3201" s="7"/>
      <c r="W3201" s="7"/>
      <c r="X3201" s="7"/>
      <c r="Y3201" s="7"/>
      <c r="Z3201" s="7"/>
      <c r="AA3201" s="7"/>
      <c r="AB3201" s="7"/>
    </row>
    <row r="3202" spans="1:28" x14ac:dyDescent="0.2">
      <c r="A3202" s="7"/>
      <c r="B3202" s="8"/>
      <c r="C3202" s="7"/>
      <c r="D3202" s="7"/>
      <c r="E3202" s="7"/>
      <c r="F3202" s="7"/>
      <c r="G3202" s="7"/>
      <c r="H3202" s="7"/>
      <c r="I3202" s="7"/>
      <c r="J3202" s="7"/>
      <c r="K3202" s="7"/>
      <c r="L3202" s="7"/>
      <c r="M3202" s="7"/>
      <c r="N3202" s="7"/>
      <c r="O3202" s="7"/>
      <c r="P3202" s="7"/>
      <c r="Q3202" s="7"/>
      <c r="R3202" s="7"/>
      <c r="S3202" s="7"/>
      <c r="T3202" s="7"/>
      <c r="U3202" s="7"/>
      <c r="V3202" s="7"/>
      <c r="W3202" s="7"/>
      <c r="X3202" s="7"/>
      <c r="Y3202" s="7"/>
      <c r="Z3202" s="7"/>
      <c r="AA3202" s="7"/>
      <c r="AB3202" s="7"/>
    </row>
    <row r="3203" spans="1:28" x14ac:dyDescent="0.2">
      <c r="A3203" s="7"/>
      <c r="B3203" s="8"/>
      <c r="C3203" s="7"/>
      <c r="D3203" s="7"/>
      <c r="E3203" s="7"/>
      <c r="F3203" s="7"/>
      <c r="G3203" s="7"/>
      <c r="H3203" s="7"/>
      <c r="I3203" s="7"/>
      <c r="J3203" s="7"/>
      <c r="K3203" s="7"/>
      <c r="L3203" s="7"/>
      <c r="M3203" s="7"/>
      <c r="N3203" s="7"/>
      <c r="O3203" s="7"/>
      <c r="P3203" s="7"/>
      <c r="Q3203" s="7"/>
      <c r="R3203" s="7"/>
      <c r="S3203" s="7"/>
      <c r="T3203" s="7"/>
      <c r="U3203" s="7"/>
      <c r="V3203" s="7"/>
      <c r="W3203" s="7"/>
      <c r="X3203" s="7"/>
      <c r="Y3203" s="7"/>
      <c r="Z3203" s="7"/>
      <c r="AA3203" s="7"/>
      <c r="AB3203" s="7"/>
    </row>
    <row r="3204" spans="1:28" x14ac:dyDescent="0.2">
      <c r="A3204" s="7"/>
      <c r="B3204" s="8"/>
      <c r="C3204" s="7"/>
      <c r="D3204" s="7"/>
      <c r="E3204" s="7"/>
      <c r="F3204" s="7"/>
      <c r="G3204" s="7"/>
      <c r="H3204" s="7"/>
      <c r="I3204" s="7"/>
      <c r="J3204" s="7"/>
      <c r="K3204" s="7"/>
      <c r="L3204" s="7"/>
      <c r="M3204" s="7"/>
      <c r="N3204" s="7"/>
      <c r="O3204" s="7"/>
      <c r="P3204" s="7"/>
      <c r="Q3204" s="7"/>
      <c r="R3204" s="7"/>
      <c r="S3204" s="7"/>
      <c r="T3204" s="7"/>
      <c r="U3204" s="7"/>
      <c r="V3204" s="7"/>
      <c r="W3204" s="7"/>
      <c r="X3204" s="7"/>
      <c r="Y3204" s="7"/>
      <c r="Z3204" s="7"/>
      <c r="AA3204" s="7"/>
      <c r="AB3204" s="7"/>
    </row>
    <row r="3205" spans="1:28" x14ac:dyDescent="0.2">
      <c r="A3205" s="7"/>
      <c r="B3205" s="8"/>
      <c r="C3205" s="7"/>
      <c r="D3205" s="7"/>
      <c r="E3205" s="7"/>
      <c r="F3205" s="7"/>
      <c r="G3205" s="7"/>
      <c r="H3205" s="7"/>
      <c r="I3205" s="7"/>
      <c r="J3205" s="7"/>
      <c r="K3205" s="7"/>
      <c r="L3205" s="7"/>
      <c r="M3205" s="7"/>
      <c r="N3205" s="7"/>
      <c r="O3205" s="7"/>
      <c r="P3205" s="7"/>
      <c r="Q3205" s="7"/>
      <c r="R3205" s="7"/>
      <c r="S3205" s="7"/>
      <c r="T3205" s="7"/>
      <c r="U3205" s="7"/>
      <c r="V3205" s="7"/>
      <c r="W3205" s="7"/>
      <c r="X3205" s="7"/>
      <c r="Y3205" s="7"/>
      <c r="Z3205" s="7"/>
      <c r="AA3205" s="7"/>
      <c r="AB3205" s="7"/>
    </row>
    <row r="3206" spans="1:28" x14ac:dyDescent="0.2">
      <c r="A3206" s="7"/>
      <c r="B3206" s="8"/>
      <c r="C3206" s="7"/>
      <c r="D3206" s="7"/>
      <c r="E3206" s="7"/>
      <c r="F3206" s="7"/>
      <c r="G3206" s="7"/>
      <c r="H3206" s="7"/>
      <c r="I3206" s="7"/>
      <c r="J3206" s="7"/>
      <c r="K3206" s="7"/>
      <c r="L3206" s="7"/>
      <c r="M3206" s="7"/>
      <c r="N3206" s="7"/>
      <c r="O3206" s="7"/>
      <c r="P3206" s="7"/>
      <c r="Q3206" s="7"/>
      <c r="R3206" s="7"/>
      <c r="S3206" s="7"/>
      <c r="T3206" s="7"/>
      <c r="U3206" s="7"/>
      <c r="V3206" s="7"/>
      <c r="W3206" s="7"/>
      <c r="X3206" s="7"/>
      <c r="Y3206" s="7"/>
      <c r="Z3206" s="7"/>
      <c r="AA3206" s="7"/>
      <c r="AB3206" s="7"/>
    </row>
    <row r="3207" spans="1:28" x14ac:dyDescent="0.2">
      <c r="A3207" s="7"/>
      <c r="B3207" s="8"/>
      <c r="C3207" s="7"/>
      <c r="D3207" s="7"/>
      <c r="E3207" s="7"/>
      <c r="F3207" s="7"/>
      <c r="G3207" s="7"/>
      <c r="H3207" s="7"/>
      <c r="I3207" s="7"/>
      <c r="J3207" s="7"/>
      <c r="K3207" s="7"/>
      <c r="L3207" s="7"/>
      <c r="M3207" s="7"/>
      <c r="N3207" s="7"/>
      <c r="O3207" s="7"/>
      <c r="P3207" s="7"/>
      <c r="Q3207" s="7"/>
      <c r="R3207" s="7"/>
      <c r="S3207" s="7"/>
      <c r="T3207" s="7"/>
      <c r="U3207" s="7"/>
      <c r="V3207" s="7"/>
      <c r="W3207" s="7"/>
      <c r="X3207" s="7"/>
      <c r="Y3207" s="7"/>
      <c r="Z3207" s="7"/>
      <c r="AA3207" s="7"/>
      <c r="AB3207" s="7"/>
    </row>
    <row r="3208" spans="1:28" x14ac:dyDescent="0.2">
      <c r="A3208" s="7"/>
      <c r="B3208" s="8"/>
      <c r="C3208" s="7"/>
      <c r="D3208" s="7"/>
      <c r="E3208" s="7"/>
      <c r="F3208" s="7"/>
      <c r="G3208" s="7"/>
      <c r="H3208" s="7"/>
      <c r="I3208" s="7"/>
      <c r="J3208" s="7"/>
      <c r="K3208" s="7"/>
      <c r="L3208" s="7"/>
      <c r="M3208" s="7"/>
      <c r="N3208" s="7"/>
      <c r="O3208" s="7"/>
      <c r="P3208" s="7"/>
      <c r="Q3208" s="7"/>
      <c r="R3208" s="7"/>
      <c r="S3208" s="7"/>
      <c r="T3208" s="7"/>
      <c r="U3208" s="7"/>
      <c r="V3208" s="7"/>
      <c r="W3208" s="7"/>
      <c r="X3208" s="7"/>
      <c r="Y3208" s="7"/>
      <c r="Z3208" s="7"/>
      <c r="AA3208" s="7"/>
      <c r="AB3208" s="7"/>
    </row>
    <row r="3209" spans="1:28" x14ac:dyDescent="0.2">
      <c r="A3209" s="7"/>
      <c r="B3209" s="8"/>
      <c r="C3209" s="7"/>
      <c r="D3209" s="7"/>
      <c r="E3209" s="7"/>
      <c r="F3209" s="7"/>
      <c r="G3209" s="7"/>
      <c r="H3209" s="7"/>
      <c r="I3209" s="7"/>
      <c r="J3209" s="7"/>
      <c r="K3209" s="7"/>
      <c r="L3209" s="7"/>
      <c r="M3209" s="7"/>
      <c r="N3209" s="7"/>
      <c r="O3209" s="7"/>
      <c r="P3209" s="7"/>
      <c r="Q3209" s="7"/>
      <c r="R3209" s="7"/>
      <c r="S3209" s="7"/>
      <c r="T3209" s="7"/>
      <c r="U3209" s="7"/>
      <c r="V3209" s="7"/>
      <c r="W3209" s="7"/>
      <c r="X3209" s="7"/>
      <c r="Y3209" s="7"/>
      <c r="Z3209" s="7"/>
      <c r="AA3209" s="7"/>
      <c r="AB3209" s="7"/>
    </row>
    <row r="3210" spans="1:28" x14ac:dyDescent="0.2">
      <c r="A3210" s="7"/>
      <c r="B3210" s="8"/>
      <c r="C3210" s="7"/>
      <c r="D3210" s="7"/>
      <c r="E3210" s="7"/>
      <c r="F3210" s="7"/>
      <c r="G3210" s="7"/>
      <c r="H3210" s="7"/>
      <c r="I3210" s="7"/>
      <c r="J3210" s="7"/>
      <c r="K3210" s="7"/>
      <c r="L3210" s="7"/>
      <c r="M3210" s="7"/>
      <c r="N3210" s="7"/>
      <c r="O3210" s="7"/>
      <c r="P3210" s="7"/>
      <c r="Q3210" s="7"/>
      <c r="R3210" s="7"/>
      <c r="S3210" s="7"/>
      <c r="T3210" s="7"/>
      <c r="U3210" s="7"/>
      <c r="V3210" s="7"/>
      <c r="W3210" s="7"/>
      <c r="X3210" s="7"/>
      <c r="Y3210" s="7"/>
      <c r="Z3210" s="7"/>
      <c r="AA3210" s="7"/>
      <c r="AB3210" s="7"/>
    </row>
    <row r="3211" spans="1:28" x14ac:dyDescent="0.2">
      <c r="A3211" s="7"/>
      <c r="B3211" s="8"/>
      <c r="C3211" s="7"/>
      <c r="D3211" s="7"/>
      <c r="E3211" s="7"/>
      <c r="F3211" s="7"/>
      <c r="G3211" s="7"/>
      <c r="H3211" s="7"/>
      <c r="I3211" s="7"/>
      <c r="J3211" s="7"/>
      <c r="K3211" s="7"/>
      <c r="L3211" s="7"/>
      <c r="M3211" s="7"/>
      <c r="N3211" s="7"/>
      <c r="O3211" s="7"/>
      <c r="P3211" s="7"/>
      <c r="Q3211" s="7"/>
      <c r="R3211" s="7"/>
      <c r="S3211" s="7"/>
      <c r="T3211" s="7"/>
      <c r="U3211" s="7"/>
      <c r="V3211" s="7"/>
      <c r="W3211" s="7"/>
      <c r="X3211" s="7"/>
      <c r="Y3211" s="7"/>
      <c r="Z3211" s="7"/>
      <c r="AA3211" s="7"/>
      <c r="AB3211" s="7"/>
    </row>
    <row r="3212" spans="1:28" x14ac:dyDescent="0.2">
      <c r="A3212" s="7"/>
      <c r="B3212" s="8"/>
      <c r="C3212" s="7"/>
      <c r="D3212" s="7"/>
      <c r="E3212" s="7"/>
      <c r="F3212" s="7"/>
      <c r="G3212" s="7"/>
      <c r="H3212" s="7"/>
      <c r="I3212" s="7"/>
      <c r="J3212" s="7"/>
      <c r="K3212" s="7"/>
      <c r="L3212" s="7"/>
      <c r="M3212" s="7"/>
      <c r="N3212" s="7"/>
      <c r="O3212" s="7"/>
      <c r="P3212" s="7"/>
      <c r="Q3212" s="7"/>
      <c r="R3212" s="7"/>
      <c r="S3212" s="7"/>
      <c r="T3212" s="7"/>
      <c r="U3212" s="7"/>
      <c r="V3212" s="7"/>
      <c r="W3212" s="7"/>
      <c r="X3212" s="7"/>
      <c r="Y3212" s="7"/>
      <c r="Z3212" s="7"/>
      <c r="AA3212" s="7"/>
      <c r="AB3212" s="7"/>
    </row>
    <row r="3213" spans="1:28" x14ac:dyDescent="0.2">
      <c r="A3213" s="7"/>
      <c r="B3213" s="8"/>
      <c r="C3213" s="7"/>
      <c r="D3213" s="7"/>
      <c r="E3213" s="7"/>
      <c r="F3213" s="7"/>
      <c r="G3213" s="7"/>
      <c r="H3213" s="7"/>
      <c r="I3213" s="7"/>
      <c r="J3213" s="7"/>
      <c r="K3213" s="7"/>
      <c r="L3213" s="7"/>
      <c r="M3213" s="7"/>
      <c r="N3213" s="7"/>
      <c r="O3213" s="7"/>
      <c r="P3213" s="7"/>
      <c r="Q3213" s="7"/>
      <c r="R3213" s="7"/>
      <c r="S3213" s="7"/>
      <c r="T3213" s="7"/>
      <c r="U3213" s="7"/>
      <c r="V3213" s="7"/>
      <c r="W3213" s="7"/>
      <c r="X3213" s="7"/>
      <c r="Y3213" s="7"/>
      <c r="Z3213" s="7"/>
      <c r="AA3213" s="7"/>
      <c r="AB3213" s="7"/>
    </row>
    <row r="3214" spans="1:28" x14ac:dyDescent="0.2">
      <c r="A3214" s="7"/>
      <c r="B3214" s="8"/>
      <c r="C3214" s="7"/>
      <c r="D3214" s="7"/>
      <c r="E3214" s="7"/>
      <c r="F3214" s="7"/>
      <c r="G3214" s="7"/>
      <c r="H3214" s="7"/>
      <c r="I3214" s="7"/>
      <c r="J3214" s="7"/>
      <c r="K3214" s="7"/>
      <c r="L3214" s="7"/>
      <c r="M3214" s="7"/>
      <c r="N3214" s="7"/>
      <c r="O3214" s="7"/>
      <c r="P3214" s="7"/>
      <c r="Q3214" s="7"/>
      <c r="R3214" s="7"/>
      <c r="S3214" s="7"/>
      <c r="T3214" s="7"/>
      <c r="U3214" s="7"/>
      <c r="V3214" s="7"/>
      <c r="W3214" s="7"/>
      <c r="X3214" s="7"/>
      <c r="Y3214" s="7"/>
      <c r="Z3214" s="7"/>
      <c r="AA3214" s="7"/>
      <c r="AB3214" s="7"/>
    </row>
    <row r="3215" spans="1:28" x14ac:dyDescent="0.2">
      <c r="A3215" s="7"/>
      <c r="B3215" s="8"/>
      <c r="C3215" s="7"/>
      <c r="D3215" s="7"/>
      <c r="E3215" s="7"/>
      <c r="F3215" s="7"/>
      <c r="G3215" s="7"/>
      <c r="H3215" s="7"/>
      <c r="I3215" s="7"/>
      <c r="J3215" s="7"/>
      <c r="K3215" s="7"/>
      <c r="L3215" s="7"/>
      <c r="M3215" s="7"/>
      <c r="N3215" s="7"/>
      <c r="O3215" s="7"/>
      <c r="P3215" s="7"/>
      <c r="Q3215" s="7"/>
      <c r="R3215" s="7"/>
      <c r="S3215" s="7"/>
      <c r="T3215" s="7"/>
      <c r="U3215" s="7"/>
      <c r="V3215" s="7"/>
      <c r="W3215" s="7"/>
      <c r="X3215" s="7"/>
      <c r="Y3215" s="7"/>
      <c r="Z3215" s="7"/>
      <c r="AA3215" s="7"/>
      <c r="AB3215" s="7"/>
    </row>
    <row r="3216" spans="1:28" x14ac:dyDescent="0.2">
      <c r="A3216" s="7"/>
      <c r="B3216" s="8"/>
      <c r="C3216" s="7"/>
      <c r="D3216" s="7"/>
      <c r="E3216" s="7"/>
      <c r="F3216" s="7"/>
      <c r="G3216" s="7"/>
      <c r="H3216" s="7"/>
      <c r="I3216" s="7"/>
      <c r="J3216" s="7"/>
      <c r="K3216" s="7"/>
      <c r="L3216" s="7"/>
      <c r="M3216" s="7"/>
      <c r="N3216" s="7"/>
      <c r="O3216" s="7"/>
      <c r="P3216" s="7"/>
      <c r="Q3216" s="7"/>
      <c r="R3216" s="7"/>
      <c r="S3216" s="7"/>
      <c r="T3216" s="7"/>
      <c r="U3216" s="7"/>
      <c r="V3216" s="7"/>
      <c r="W3216" s="7"/>
      <c r="X3216" s="7"/>
      <c r="Y3216" s="7"/>
      <c r="Z3216" s="7"/>
      <c r="AA3216" s="7"/>
      <c r="AB3216" s="7"/>
    </row>
    <row r="3217" spans="1:28" x14ac:dyDescent="0.2">
      <c r="A3217" s="7"/>
      <c r="B3217" s="8"/>
      <c r="C3217" s="7"/>
      <c r="D3217" s="7"/>
      <c r="E3217" s="7"/>
      <c r="F3217" s="7"/>
      <c r="G3217" s="7"/>
      <c r="H3217" s="7"/>
      <c r="I3217" s="7"/>
      <c r="J3217" s="7"/>
      <c r="K3217" s="7"/>
      <c r="L3217" s="7"/>
      <c r="M3217" s="7"/>
      <c r="N3217" s="7"/>
      <c r="O3217" s="7"/>
      <c r="P3217" s="7"/>
      <c r="Q3217" s="7"/>
      <c r="R3217" s="7"/>
      <c r="S3217" s="7"/>
      <c r="T3217" s="7"/>
      <c r="U3217" s="7"/>
      <c r="V3217" s="7"/>
      <c r="W3217" s="7"/>
      <c r="X3217" s="7"/>
      <c r="Y3217" s="7"/>
      <c r="Z3217" s="7"/>
      <c r="AA3217" s="7"/>
      <c r="AB3217" s="7"/>
    </row>
    <row r="3218" spans="1:28" x14ac:dyDescent="0.2">
      <c r="A3218" s="7"/>
      <c r="B3218" s="8"/>
      <c r="C3218" s="7"/>
      <c r="D3218" s="7"/>
      <c r="E3218" s="7"/>
      <c r="F3218" s="7"/>
      <c r="G3218" s="7"/>
      <c r="H3218" s="7"/>
      <c r="I3218" s="7"/>
      <c r="J3218" s="7"/>
      <c r="K3218" s="7"/>
      <c r="L3218" s="7"/>
      <c r="M3218" s="7"/>
      <c r="N3218" s="7"/>
      <c r="O3218" s="7"/>
      <c r="P3218" s="7"/>
      <c r="Q3218" s="7"/>
      <c r="R3218" s="7"/>
      <c r="S3218" s="7"/>
      <c r="T3218" s="7"/>
      <c r="U3218" s="7"/>
      <c r="V3218" s="7"/>
      <c r="W3218" s="7"/>
      <c r="X3218" s="7"/>
      <c r="Y3218" s="7"/>
      <c r="Z3218" s="7"/>
      <c r="AA3218" s="7"/>
      <c r="AB3218" s="7"/>
    </row>
    <row r="3219" spans="1:28" x14ac:dyDescent="0.2">
      <c r="A3219" s="7"/>
      <c r="B3219" s="8"/>
      <c r="C3219" s="7"/>
      <c r="D3219" s="7"/>
      <c r="E3219" s="7"/>
      <c r="F3219" s="7"/>
      <c r="G3219" s="7"/>
      <c r="H3219" s="7"/>
      <c r="I3219" s="7"/>
      <c r="J3219" s="7"/>
      <c r="K3219" s="7"/>
      <c r="L3219" s="7"/>
      <c r="M3219" s="7"/>
      <c r="N3219" s="7"/>
      <c r="O3219" s="7"/>
      <c r="P3219" s="7"/>
      <c r="Q3219" s="7"/>
      <c r="R3219" s="7"/>
      <c r="S3219" s="7"/>
      <c r="T3219" s="7"/>
      <c r="U3219" s="7"/>
      <c r="V3219" s="7"/>
      <c r="W3219" s="7"/>
      <c r="X3219" s="7"/>
      <c r="Y3219" s="7"/>
      <c r="Z3219" s="7"/>
      <c r="AA3219" s="7"/>
      <c r="AB3219" s="7"/>
    </row>
    <row r="3220" spans="1:28" x14ac:dyDescent="0.2">
      <c r="A3220" s="7"/>
      <c r="B3220" s="8"/>
      <c r="C3220" s="7"/>
      <c r="D3220" s="7"/>
      <c r="E3220" s="7"/>
      <c r="F3220" s="7"/>
      <c r="G3220" s="7"/>
      <c r="H3220" s="7"/>
      <c r="I3220" s="7"/>
      <c r="J3220" s="7"/>
      <c r="K3220" s="7"/>
      <c r="L3220" s="7"/>
      <c r="M3220" s="7"/>
      <c r="N3220" s="7"/>
      <c r="O3220" s="7"/>
      <c r="P3220" s="7"/>
      <c r="Q3220" s="7"/>
      <c r="R3220" s="7"/>
      <c r="S3220" s="7"/>
      <c r="T3220" s="7"/>
      <c r="U3220" s="7"/>
      <c r="V3220" s="7"/>
      <c r="W3220" s="7"/>
      <c r="X3220" s="7"/>
      <c r="Y3220" s="7"/>
      <c r="Z3220" s="7"/>
      <c r="AA3220" s="7"/>
      <c r="AB3220" s="7"/>
    </row>
    <row r="3221" spans="1:28" x14ac:dyDescent="0.2">
      <c r="A3221" s="7"/>
      <c r="B3221" s="8"/>
      <c r="C3221" s="7"/>
      <c r="D3221" s="7"/>
      <c r="E3221" s="7"/>
      <c r="F3221" s="7"/>
      <c r="G3221" s="7"/>
      <c r="H3221" s="7"/>
      <c r="I3221" s="7"/>
      <c r="J3221" s="7"/>
      <c r="K3221" s="7"/>
      <c r="L3221" s="7"/>
      <c r="M3221" s="7"/>
      <c r="N3221" s="7"/>
      <c r="O3221" s="7"/>
      <c r="P3221" s="7"/>
      <c r="Q3221" s="7"/>
      <c r="R3221" s="7"/>
      <c r="S3221" s="7"/>
      <c r="T3221" s="7"/>
      <c r="U3221" s="7"/>
      <c r="V3221" s="7"/>
      <c r="W3221" s="7"/>
      <c r="X3221" s="7"/>
      <c r="Y3221" s="7"/>
      <c r="Z3221" s="7"/>
      <c r="AA3221" s="7"/>
      <c r="AB3221" s="7"/>
    </row>
    <row r="3222" spans="1:28" x14ac:dyDescent="0.2">
      <c r="A3222" s="7"/>
      <c r="B3222" s="8"/>
      <c r="C3222" s="7"/>
      <c r="D3222" s="7"/>
      <c r="E3222" s="7"/>
      <c r="F3222" s="7"/>
      <c r="G3222" s="7"/>
      <c r="H3222" s="7"/>
      <c r="I3222" s="7"/>
      <c r="J3222" s="7"/>
      <c r="K3222" s="7"/>
      <c r="L3222" s="7"/>
      <c r="M3222" s="7"/>
      <c r="N3222" s="7"/>
      <c r="O3222" s="7"/>
      <c r="P3222" s="7"/>
      <c r="Q3222" s="7"/>
      <c r="R3222" s="7"/>
      <c r="S3222" s="7"/>
      <c r="T3222" s="7"/>
      <c r="U3222" s="7"/>
      <c r="V3222" s="7"/>
      <c r="W3222" s="7"/>
      <c r="X3222" s="7"/>
      <c r="Y3222" s="7"/>
      <c r="Z3222" s="7"/>
      <c r="AA3222" s="7"/>
      <c r="AB3222" s="7"/>
    </row>
    <row r="3223" spans="1:28" x14ac:dyDescent="0.2">
      <c r="A3223" s="7"/>
      <c r="B3223" s="8"/>
      <c r="C3223" s="7"/>
      <c r="D3223" s="7"/>
      <c r="E3223" s="7"/>
      <c r="F3223" s="7"/>
      <c r="G3223" s="7"/>
      <c r="H3223" s="7"/>
      <c r="I3223" s="7"/>
      <c r="J3223" s="7"/>
      <c r="K3223" s="7"/>
      <c r="L3223" s="7"/>
      <c r="M3223" s="7"/>
      <c r="N3223" s="7"/>
      <c r="O3223" s="7"/>
      <c r="P3223" s="7"/>
      <c r="Q3223" s="7"/>
      <c r="R3223" s="7"/>
      <c r="S3223" s="7"/>
      <c r="T3223" s="7"/>
      <c r="U3223" s="7"/>
      <c r="V3223" s="7"/>
      <c r="W3223" s="7"/>
      <c r="X3223" s="7"/>
      <c r="Y3223" s="7"/>
      <c r="Z3223" s="7"/>
      <c r="AA3223" s="7"/>
      <c r="AB3223" s="7"/>
    </row>
    <row r="3224" spans="1:28" x14ac:dyDescent="0.2">
      <c r="A3224" s="7"/>
      <c r="B3224" s="8"/>
      <c r="C3224" s="7"/>
      <c r="D3224" s="7"/>
      <c r="E3224" s="7"/>
      <c r="F3224" s="7"/>
      <c r="G3224" s="7"/>
      <c r="H3224" s="7"/>
      <c r="I3224" s="7"/>
      <c r="J3224" s="7"/>
      <c r="K3224" s="7"/>
      <c r="L3224" s="7"/>
      <c r="M3224" s="7"/>
      <c r="N3224" s="7"/>
      <c r="O3224" s="7"/>
      <c r="P3224" s="7"/>
      <c r="Q3224" s="7"/>
      <c r="R3224" s="7"/>
      <c r="S3224" s="7"/>
      <c r="T3224" s="7"/>
      <c r="U3224" s="7"/>
      <c r="V3224" s="7"/>
      <c r="W3224" s="7"/>
      <c r="X3224" s="7"/>
      <c r="Y3224" s="7"/>
      <c r="Z3224" s="7"/>
      <c r="AA3224" s="7"/>
      <c r="AB3224" s="7"/>
    </row>
    <row r="3225" spans="1:28" x14ac:dyDescent="0.2">
      <c r="A3225" s="7"/>
      <c r="B3225" s="8"/>
      <c r="C3225" s="7"/>
      <c r="D3225" s="7"/>
      <c r="E3225" s="7"/>
      <c r="F3225" s="7"/>
      <c r="G3225" s="7"/>
      <c r="H3225" s="7"/>
      <c r="I3225" s="7"/>
      <c r="J3225" s="7"/>
      <c r="K3225" s="7"/>
      <c r="L3225" s="7"/>
      <c r="M3225" s="7"/>
      <c r="N3225" s="7"/>
      <c r="O3225" s="7"/>
      <c r="P3225" s="7"/>
      <c r="Q3225" s="7"/>
      <c r="R3225" s="7"/>
      <c r="S3225" s="7"/>
      <c r="T3225" s="7"/>
      <c r="U3225" s="7"/>
      <c r="V3225" s="7"/>
      <c r="W3225" s="7"/>
      <c r="X3225" s="7"/>
      <c r="Y3225" s="7"/>
      <c r="Z3225" s="7"/>
      <c r="AA3225" s="7"/>
      <c r="AB3225" s="7"/>
    </row>
    <row r="3226" spans="1:28" x14ac:dyDescent="0.2">
      <c r="A3226" s="7"/>
      <c r="B3226" s="8"/>
      <c r="C3226" s="7"/>
      <c r="D3226" s="7"/>
      <c r="E3226" s="7"/>
      <c r="F3226" s="7"/>
      <c r="G3226" s="7"/>
      <c r="H3226" s="7"/>
      <c r="I3226" s="7"/>
      <c r="J3226" s="7"/>
      <c r="K3226" s="7"/>
      <c r="L3226" s="7"/>
      <c r="M3226" s="7"/>
      <c r="N3226" s="7"/>
      <c r="O3226" s="7"/>
      <c r="P3226" s="7"/>
      <c r="Q3226" s="7"/>
      <c r="R3226" s="7"/>
      <c r="S3226" s="7"/>
      <c r="T3226" s="7"/>
      <c r="U3226" s="7"/>
      <c r="V3226" s="7"/>
      <c r="W3226" s="7"/>
      <c r="X3226" s="7"/>
      <c r="Y3226" s="7"/>
      <c r="Z3226" s="7"/>
      <c r="AA3226" s="7"/>
      <c r="AB3226" s="7"/>
    </row>
    <row r="3227" spans="1:28" x14ac:dyDescent="0.2">
      <c r="A3227" s="7"/>
      <c r="B3227" s="8"/>
      <c r="C3227" s="7"/>
      <c r="D3227" s="7"/>
      <c r="E3227" s="7"/>
      <c r="F3227" s="7"/>
      <c r="G3227" s="7"/>
      <c r="H3227" s="7"/>
      <c r="I3227" s="7"/>
      <c r="J3227" s="7"/>
      <c r="K3227" s="7"/>
      <c r="L3227" s="7"/>
      <c r="M3227" s="7"/>
      <c r="N3227" s="7"/>
      <c r="O3227" s="7"/>
      <c r="P3227" s="7"/>
      <c r="Q3227" s="7"/>
      <c r="R3227" s="7"/>
      <c r="S3227" s="7"/>
      <c r="T3227" s="7"/>
      <c r="U3227" s="7"/>
      <c r="V3227" s="7"/>
      <c r="W3227" s="7"/>
      <c r="X3227" s="7"/>
      <c r="Y3227" s="7"/>
      <c r="Z3227" s="7"/>
      <c r="AA3227" s="7"/>
      <c r="AB3227" s="7"/>
    </row>
    <row r="3228" spans="1:28" x14ac:dyDescent="0.2">
      <c r="A3228" s="7"/>
      <c r="B3228" s="8"/>
      <c r="C3228" s="7"/>
      <c r="D3228" s="7"/>
      <c r="E3228" s="7"/>
      <c r="F3228" s="7"/>
      <c r="G3228" s="7"/>
      <c r="H3228" s="7"/>
      <c r="I3228" s="7"/>
      <c r="J3228" s="7"/>
      <c r="K3228" s="7"/>
      <c r="L3228" s="7"/>
      <c r="M3228" s="7"/>
      <c r="N3228" s="7"/>
      <c r="O3228" s="7"/>
      <c r="P3228" s="7"/>
      <c r="Q3228" s="7"/>
      <c r="R3228" s="7"/>
      <c r="S3228" s="7"/>
      <c r="T3228" s="7"/>
      <c r="U3228" s="7"/>
      <c r="V3228" s="7"/>
      <c r="W3228" s="7"/>
      <c r="X3228" s="7"/>
      <c r="Y3228" s="7"/>
      <c r="Z3228" s="7"/>
      <c r="AA3228" s="7"/>
      <c r="AB3228" s="7"/>
    </row>
    <row r="3229" spans="1:28" x14ac:dyDescent="0.2">
      <c r="A3229" s="7"/>
      <c r="B3229" s="8"/>
      <c r="C3229" s="7"/>
      <c r="D3229" s="7"/>
      <c r="E3229" s="7"/>
      <c r="F3229" s="7"/>
      <c r="G3229" s="7"/>
      <c r="H3229" s="7"/>
      <c r="I3229" s="7"/>
      <c r="J3229" s="7"/>
      <c r="K3229" s="7"/>
      <c r="L3229" s="7"/>
      <c r="M3229" s="7"/>
      <c r="N3229" s="7"/>
      <c r="O3229" s="7"/>
      <c r="P3229" s="7"/>
      <c r="Q3229" s="7"/>
      <c r="R3229" s="7"/>
      <c r="S3229" s="7"/>
      <c r="T3229" s="7"/>
      <c r="U3229" s="7"/>
      <c r="V3229" s="7"/>
      <c r="W3229" s="7"/>
      <c r="X3229" s="7"/>
      <c r="Y3229" s="7"/>
      <c r="Z3229" s="7"/>
      <c r="AA3229" s="7"/>
      <c r="AB3229" s="7"/>
    </row>
    <row r="3230" spans="1:28" x14ac:dyDescent="0.2">
      <c r="A3230" s="7"/>
      <c r="B3230" s="8"/>
      <c r="C3230" s="7"/>
      <c r="D3230" s="7"/>
      <c r="E3230" s="7"/>
      <c r="F3230" s="7"/>
      <c r="G3230" s="7"/>
      <c r="H3230" s="7"/>
      <c r="I3230" s="7"/>
      <c r="J3230" s="7"/>
      <c r="K3230" s="7"/>
      <c r="L3230" s="7"/>
      <c r="M3230" s="7"/>
      <c r="N3230" s="7"/>
      <c r="O3230" s="7"/>
      <c r="P3230" s="7"/>
      <c r="Q3230" s="7"/>
      <c r="R3230" s="7"/>
      <c r="S3230" s="7"/>
      <c r="T3230" s="7"/>
      <c r="U3230" s="7"/>
      <c r="V3230" s="7"/>
      <c r="W3230" s="7"/>
      <c r="X3230" s="7"/>
      <c r="Y3230" s="7"/>
      <c r="Z3230" s="7"/>
      <c r="AA3230" s="7"/>
      <c r="AB3230" s="7"/>
    </row>
    <row r="3231" spans="1:28" x14ac:dyDescent="0.2">
      <c r="A3231" s="7"/>
      <c r="B3231" s="8"/>
      <c r="C3231" s="7"/>
      <c r="D3231" s="7"/>
      <c r="E3231" s="7"/>
      <c r="F3231" s="7"/>
      <c r="G3231" s="7"/>
      <c r="H3231" s="7"/>
      <c r="I3231" s="7"/>
      <c r="J3231" s="7"/>
      <c r="K3231" s="7"/>
      <c r="L3231" s="7"/>
      <c r="M3231" s="7"/>
      <c r="N3231" s="7"/>
      <c r="O3231" s="7"/>
      <c r="P3231" s="7"/>
      <c r="Q3231" s="7"/>
      <c r="R3231" s="7"/>
      <c r="S3231" s="7"/>
      <c r="T3231" s="7"/>
      <c r="U3231" s="7"/>
      <c r="V3231" s="7"/>
      <c r="W3231" s="7"/>
      <c r="X3231" s="7"/>
      <c r="Y3231" s="7"/>
      <c r="Z3231" s="7"/>
      <c r="AA3231" s="7"/>
      <c r="AB3231" s="7"/>
    </row>
    <row r="3232" spans="1:28" x14ac:dyDescent="0.2">
      <c r="A3232" s="7"/>
      <c r="B3232" s="8"/>
      <c r="C3232" s="7"/>
      <c r="D3232" s="7"/>
      <c r="E3232" s="7"/>
      <c r="F3232" s="7"/>
      <c r="G3232" s="7"/>
      <c r="H3232" s="7"/>
      <c r="I3232" s="7"/>
      <c r="J3232" s="7"/>
      <c r="K3232" s="7"/>
      <c r="L3232" s="7"/>
      <c r="M3232" s="7"/>
      <c r="N3232" s="7"/>
      <c r="O3232" s="7"/>
      <c r="P3232" s="7"/>
      <c r="Q3232" s="7"/>
      <c r="R3232" s="7"/>
      <c r="S3232" s="7"/>
      <c r="T3232" s="7"/>
      <c r="U3232" s="7"/>
      <c r="V3232" s="7"/>
      <c r="W3232" s="7"/>
      <c r="X3232" s="7"/>
      <c r="Y3232" s="7"/>
      <c r="Z3232" s="7"/>
      <c r="AA3232" s="7"/>
      <c r="AB3232" s="7"/>
    </row>
    <row r="3233" spans="1:28" x14ac:dyDescent="0.2">
      <c r="A3233" s="7"/>
      <c r="B3233" s="8"/>
      <c r="C3233" s="7"/>
      <c r="D3233" s="7"/>
      <c r="E3233" s="7"/>
      <c r="F3233" s="7"/>
      <c r="G3233" s="7"/>
      <c r="H3233" s="7"/>
      <c r="I3233" s="7"/>
      <c r="J3233" s="7"/>
      <c r="K3233" s="7"/>
      <c r="L3233" s="7"/>
      <c r="M3233" s="7"/>
      <c r="N3233" s="7"/>
      <c r="O3233" s="7"/>
      <c r="P3233" s="7"/>
      <c r="Q3233" s="7"/>
      <c r="R3233" s="7"/>
      <c r="S3233" s="7"/>
      <c r="T3233" s="7"/>
      <c r="U3233" s="7"/>
      <c r="V3233" s="7"/>
      <c r="W3233" s="7"/>
      <c r="X3233" s="7"/>
      <c r="Y3233" s="7"/>
      <c r="Z3233" s="7"/>
      <c r="AA3233" s="7"/>
      <c r="AB3233" s="7"/>
    </row>
    <row r="3234" spans="1:28" x14ac:dyDescent="0.2">
      <c r="A3234" s="7"/>
      <c r="B3234" s="8"/>
      <c r="C3234" s="7"/>
      <c r="D3234" s="7"/>
      <c r="E3234" s="7"/>
      <c r="F3234" s="7"/>
      <c r="G3234" s="7"/>
      <c r="H3234" s="7"/>
      <c r="I3234" s="7"/>
      <c r="J3234" s="7"/>
      <c r="K3234" s="7"/>
      <c r="L3234" s="7"/>
      <c r="M3234" s="7"/>
      <c r="N3234" s="7"/>
      <c r="O3234" s="7"/>
      <c r="P3234" s="7"/>
      <c r="Q3234" s="7"/>
      <c r="R3234" s="7"/>
      <c r="S3234" s="7"/>
      <c r="T3234" s="7"/>
      <c r="U3234" s="7"/>
      <c r="V3234" s="7"/>
      <c r="W3234" s="7"/>
      <c r="X3234" s="7"/>
      <c r="Y3234" s="7"/>
      <c r="Z3234" s="7"/>
      <c r="AA3234" s="7"/>
      <c r="AB3234" s="7"/>
    </row>
    <row r="3235" spans="1:28" x14ac:dyDescent="0.2">
      <c r="A3235" s="7"/>
      <c r="B3235" s="8"/>
      <c r="C3235" s="7"/>
      <c r="D3235" s="7"/>
      <c r="E3235" s="7"/>
      <c r="F3235" s="7"/>
      <c r="G3235" s="7"/>
      <c r="H3235" s="7"/>
      <c r="I3235" s="7"/>
      <c r="J3235" s="7"/>
      <c r="K3235" s="7"/>
      <c r="L3235" s="7"/>
      <c r="M3235" s="7"/>
      <c r="N3235" s="7"/>
      <c r="O3235" s="7"/>
      <c r="P3235" s="7"/>
      <c r="Q3235" s="7"/>
      <c r="R3235" s="7"/>
      <c r="S3235" s="7"/>
      <c r="T3235" s="7"/>
      <c r="U3235" s="7"/>
      <c r="V3235" s="7"/>
      <c r="W3235" s="7"/>
      <c r="X3235" s="7"/>
      <c r="Y3235" s="7"/>
      <c r="Z3235" s="7"/>
      <c r="AA3235" s="7"/>
      <c r="AB3235" s="7"/>
    </row>
    <row r="3236" spans="1:28" x14ac:dyDescent="0.2">
      <c r="A3236" s="7"/>
      <c r="B3236" s="8"/>
      <c r="C3236" s="7"/>
      <c r="D3236" s="7"/>
      <c r="E3236" s="7"/>
      <c r="F3236" s="7"/>
      <c r="G3236" s="7"/>
      <c r="H3236" s="7"/>
      <c r="I3236" s="7"/>
      <c r="J3236" s="7"/>
      <c r="K3236" s="7"/>
      <c r="L3236" s="7"/>
      <c r="M3236" s="7"/>
      <c r="N3236" s="7"/>
      <c r="O3236" s="7"/>
      <c r="P3236" s="7"/>
      <c r="Q3236" s="7"/>
      <c r="R3236" s="7"/>
      <c r="S3236" s="7"/>
      <c r="T3236" s="7"/>
      <c r="U3236" s="7"/>
      <c r="V3236" s="7"/>
      <c r="W3236" s="7"/>
      <c r="X3236" s="7"/>
      <c r="Y3236" s="7"/>
      <c r="Z3236" s="7"/>
      <c r="AA3236" s="7"/>
      <c r="AB3236" s="7"/>
    </row>
    <row r="3237" spans="1:28" x14ac:dyDescent="0.2">
      <c r="A3237" s="7"/>
      <c r="B3237" s="8"/>
      <c r="C3237" s="7"/>
      <c r="D3237" s="7"/>
      <c r="E3237" s="7"/>
      <c r="F3237" s="7"/>
      <c r="G3237" s="7"/>
      <c r="H3237" s="7"/>
      <c r="I3237" s="7"/>
      <c r="J3237" s="7"/>
      <c r="K3237" s="7"/>
      <c r="L3237" s="7"/>
      <c r="M3237" s="7"/>
      <c r="N3237" s="7"/>
      <c r="O3237" s="7"/>
      <c r="P3237" s="7"/>
      <c r="Q3237" s="7"/>
      <c r="R3237" s="7"/>
      <c r="S3237" s="7"/>
      <c r="T3237" s="7"/>
      <c r="U3237" s="7"/>
      <c r="V3237" s="7"/>
      <c r="W3237" s="7"/>
      <c r="X3237" s="7"/>
      <c r="Y3237" s="7"/>
      <c r="Z3237" s="7"/>
      <c r="AA3237" s="7"/>
      <c r="AB3237" s="7"/>
    </row>
    <row r="3238" spans="1:28" x14ac:dyDescent="0.2">
      <c r="A3238" s="7"/>
      <c r="B3238" s="8"/>
      <c r="C3238" s="7"/>
      <c r="D3238" s="7"/>
      <c r="E3238" s="7"/>
      <c r="F3238" s="7"/>
      <c r="G3238" s="7"/>
      <c r="H3238" s="7"/>
      <c r="I3238" s="7"/>
      <c r="J3238" s="7"/>
      <c r="K3238" s="7"/>
      <c r="L3238" s="7"/>
      <c r="M3238" s="7"/>
      <c r="N3238" s="7"/>
      <c r="O3238" s="7"/>
      <c r="P3238" s="7"/>
      <c r="Q3238" s="7"/>
      <c r="R3238" s="7"/>
      <c r="S3238" s="7"/>
      <c r="T3238" s="7"/>
      <c r="U3238" s="7"/>
      <c r="V3238" s="7"/>
      <c r="W3238" s="7"/>
      <c r="X3238" s="7"/>
      <c r="Y3238" s="7"/>
      <c r="Z3238" s="7"/>
      <c r="AA3238" s="7"/>
      <c r="AB3238" s="7"/>
    </row>
    <row r="3239" spans="1:28" x14ac:dyDescent="0.2">
      <c r="A3239" s="7"/>
      <c r="B3239" s="8"/>
      <c r="C3239" s="7"/>
      <c r="D3239" s="7"/>
      <c r="E3239" s="7"/>
      <c r="F3239" s="7"/>
      <c r="G3239" s="7"/>
      <c r="H3239" s="7"/>
      <c r="I3239" s="7"/>
      <c r="J3239" s="7"/>
      <c r="K3239" s="7"/>
      <c r="L3239" s="7"/>
      <c r="M3239" s="7"/>
      <c r="N3239" s="7"/>
      <c r="O3239" s="7"/>
      <c r="P3239" s="7"/>
      <c r="Q3239" s="7"/>
      <c r="R3239" s="7"/>
      <c r="S3239" s="7"/>
      <c r="T3239" s="7"/>
      <c r="U3239" s="7"/>
      <c r="V3239" s="7"/>
      <c r="W3239" s="7"/>
      <c r="X3239" s="7"/>
      <c r="Y3239" s="7"/>
      <c r="Z3239" s="7"/>
      <c r="AA3239" s="7"/>
      <c r="AB3239" s="7"/>
    </row>
    <row r="3240" spans="1:28" x14ac:dyDescent="0.2">
      <c r="A3240" s="7"/>
      <c r="B3240" s="8"/>
      <c r="C3240" s="7"/>
      <c r="D3240" s="7"/>
      <c r="E3240" s="7"/>
      <c r="F3240" s="7"/>
      <c r="G3240" s="7"/>
      <c r="H3240" s="7"/>
      <c r="I3240" s="7"/>
      <c r="J3240" s="7"/>
      <c r="K3240" s="7"/>
      <c r="L3240" s="7"/>
      <c r="M3240" s="7"/>
      <c r="N3240" s="7"/>
      <c r="O3240" s="7"/>
      <c r="P3240" s="7"/>
      <c r="Q3240" s="7"/>
      <c r="R3240" s="7"/>
      <c r="S3240" s="7"/>
      <c r="T3240" s="7"/>
      <c r="U3240" s="7"/>
      <c r="V3240" s="7"/>
      <c r="W3240" s="7"/>
      <c r="X3240" s="7"/>
      <c r="Y3240" s="7"/>
      <c r="Z3240" s="7"/>
      <c r="AA3240" s="7"/>
      <c r="AB3240" s="7"/>
    </row>
    <row r="3241" spans="1:28" x14ac:dyDescent="0.2">
      <c r="A3241" s="7"/>
      <c r="B3241" s="8"/>
      <c r="C3241" s="7"/>
      <c r="D3241" s="7"/>
      <c r="E3241" s="7"/>
      <c r="F3241" s="7"/>
      <c r="G3241" s="7"/>
      <c r="H3241" s="7"/>
      <c r="I3241" s="7"/>
      <c r="J3241" s="7"/>
      <c r="K3241" s="7"/>
      <c r="L3241" s="7"/>
      <c r="M3241" s="7"/>
      <c r="N3241" s="7"/>
      <c r="O3241" s="7"/>
      <c r="P3241" s="7"/>
      <c r="Q3241" s="7"/>
      <c r="R3241" s="7"/>
      <c r="S3241" s="7"/>
      <c r="T3241" s="7"/>
      <c r="U3241" s="7"/>
      <c r="V3241" s="7"/>
      <c r="W3241" s="7"/>
      <c r="X3241" s="7"/>
      <c r="Y3241" s="7"/>
      <c r="Z3241" s="7"/>
      <c r="AA3241" s="7"/>
      <c r="AB3241" s="7"/>
    </row>
    <row r="3242" spans="1:28" x14ac:dyDescent="0.2">
      <c r="A3242" s="7"/>
      <c r="B3242" s="8"/>
      <c r="C3242" s="7"/>
      <c r="D3242" s="7"/>
      <c r="E3242" s="7"/>
      <c r="F3242" s="7"/>
      <c r="G3242" s="7"/>
      <c r="H3242" s="7"/>
      <c r="I3242" s="7"/>
      <c r="J3242" s="7"/>
      <c r="K3242" s="7"/>
      <c r="L3242" s="7"/>
      <c r="M3242" s="7"/>
      <c r="N3242" s="7"/>
      <c r="O3242" s="7"/>
      <c r="P3242" s="7"/>
      <c r="Q3242" s="7"/>
      <c r="R3242" s="7"/>
      <c r="S3242" s="7"/>
      <c r="T3242" s="7"/>
      <c r="U3242" s="7"/>
      <c r="V3242" s="7"/>
      <c r="W3242" s="7"/>
      <c r="X3242" s="7"/>
      <c r="Y3242" s="7"/>
      <c r="Z3242" s="7"/>
      <c r="AA3242" s="7"/>
      <c r="AB3242" s="7"/>
    </row>
    <row r="3243" spans="1:28" x14ac:dyDescent="0.2">
      <c r="A3243" s="7"/>
      <c r="B3243" s="8"/>
      <c r="C3243" s="7"/>
      <c r="D3243" s="7"/>
      <c r="E3243" s="7"/>
      <c r="F3243" s="7"/>
      <c r="G3243" s="7"/>
      <c r="H3243" s="7"/>
      <c r="I3243" s="7"/>
      <c r="J3243" s="7"/>
      <c r="K3243" s="7"/>
      <c r="L3243" s="7"/>
      <c r="M3243" s="7"/>
      <c r="N3243" s="7"/>
      <c r="O3243" s="7"/>
      <c r="P3243" s="7"/>
      <c r="Q3243" s="7"/>
      <c r="R3243" s="7"/>
      <c r="S3243" s="7"/>
      <c r="T3243" s="7"/>
      <c r="U3243" s="7"/>
      <c r="V3243" s="7"/>
      <c r="W3243" s="7"/>
      <c r="X3243" s="7"/>
      <c r="Y3243" s="7"/>
      <c r="Z3243" s="7"/>
      <c r="AA3243" s="7"/>
      <c r="AB3243" s="7"/>
    </row>
    <row r="3244" spans="1:28" x14ac:dyDescent="0.2">
      <c r="A3244" s="7"/>
      <c r="B3244" s="8"/>
      <c r="C3244" s="7"/>
      <c r="D3244" s="7"/>
      <c r="E3244" s="7"/>
      <c r="F3244" s="7"/>
      <c r="G3244" s="7"/>
      <c r="H3244" s="7"/>
      <c r="I3244" s="7"/>
      <c r="J3244" s="7"/>
      <c r="K3244" s="7"/>
      <c r="L3244" s="7"/>
      <c r="M3244" s="7"/>
      <c r="N3244" s="7"/>
      <c r="O3244" s="7"/>
      <c r="P3244" s="7"/>
      <c r="Q3244" s="7"/>
      <c r="R3244" s="7"/>
      <c r="S3244" s="7"/>
      <c r="T3244" s="7"/>
      <c r="U3244" s="7"/>
      <c r="V3244" s="7"/>
      <c r="W3244" s="7"/>
      <c r="X3244" s="7"/>
      <c r="Y3244" s="7"/>
      <c r="Z3244" s="7"/>
      <c r="AA3244" s="7"/>
      <c r="AB3244" s="7"/>
    </row>
    <row r="3245" spans="1:28" x14ac:dyDescent="0.2">
      <c r="A3245" s="7"/>
      <c r="B3245" s="8"/>
      <c r="C3245" s="7"/>
      <c r="D3245" s="7"/>
      <c r="E3245" s="7"/>
      <c r="F3245" s="7"/>
      <c r="G3245" s="7"/>
      <c r="H3245" s="7"/>
      <c r="I3245" s="7"/>
      <c r="J3245" s="7"/>
      <c r="K3245" s="7"/>
      <c r="L3245" s="7"/>
      <c r="M3245" s="7"/>
      <c r="N3245" s="7"/>
      <c r="O3245" s="7"/>
      <c r="P3245" s="7"/>
      <c r="Q3245" s="7"/>
      <c r="R3245" s="7"/>
      <c r="S3245" s="7"/>
      <c r="T3245" s="7"/>
      <c r="U3245" s="7"/>
      <c r="V3245" s="7"/>
      <c r="W3245" s="7"/>
      <c r="X3245" s="7"/>
      <c r="Y3245" s="7"/>
      <c r="Z3245" s="7"/>
      <c r="AA3245" s="7"/>
      <c r="AB3245" s="7"/>
    </row>
    <row r="3246" spans="1:28" x14ac:dyDescent="0.2">
      <c r="A3246" s="7"/>
      <c r="B3246" s="8"/>
      <c r="C3246" s="7"/>
      <c r="D3246" s="7"/>
      <c r="E3246" s="7"/>
      <c r="F3246" s="7"/>
      <c r="G3246" s="7"/>
      <c r="H3246" s="7"/>
      <c r="I3246" s="7"/>
      <c r="J3246" s="7"/>
      <c r="K3246" s="7"/>
      <c r="L3246" s="7"/>
      <c r="M3246" s="7"/>
      <c r="N3246" s="7"/>
      <c r="O3246" s="7"/>
      <c r="P3246" s="7"/>
      <c r="Q3246" s="7"/>
      <c r="R3246" s="7"/>
      <c r="S3246" s="7"/>
      <c r="T3246" s="7"/>
      <c r="U3246" s="7"/>
      <c r="V3246" s="7"/>
      <c r="W3246" s="7"/>
      <c r="X3246" s="7"/>
      <c r="Y3246" s="7"/>
      <c r="Z3246" s="7"/>
      <c r="AA3246" s="7"/>
      <c r="AB3246" s="7"/>
    </row>
    <row r="3247" spans="1:28" x14ac:dyDescent="0.2">
      <c r="A3247" s="7"/>
      <c r="B3247" s="8"/>
      <c r="C3247" s="7"/>
      <c r="D3247" s="7"/>
      <c r="E3247" s="7"/>
      <c r="F3247" s="7"/>
      <c r="G3247" s="7"/>
      <c r="H3247" s="7"/>
      <c r="I3247" s="7"/>
      <c r="J3247" s="7"/>
      <c r="K3247" s="7"/>
      <c r="L3247" s="7"/>
      <c r="M3247" s="7"/>
      <c r="N3247" s="7"/>
      <c r="O3247" s="7"/>
      <c r="P3247" s="7"/>
      <c r="Q3247" s="7"/>
      <c r="R3247" s="7"/>
      <c r="S3247" s="7"/>
      <c r="T3247" s="7"/>
      <c r="U3247" s="7"/>
      <c r="V3247" s="7"/>
      <c r="W3247" s="7"/>
      <c r="X3247" s="7"/>
      <c r="Y3247" s="7"/>
      <c r="Z3247" s="7"/>
      <c r="AA3247" s="7"/>
      <c r="AB3247" s="7"/>
    </row>
    <row r="3248" spans="1:28" x14ac:dyDescent="0.2">
      <c r="A3248" s="7"/>
      <c r="B3248" s="8"/>
      <c r="C3248" s="7"/>
      <c r="D3248" s="7"/>
      <c r="E3248" s="7"/>
      <c r="F3248" s="7"/>
      <c r="G3248" s="7"/>
      <c r="H3248" s="7"/>
      <c r="I3248" s="7"/>
      <c r="J3248" s="7"/>
      <c r="K3248" s="7"/>
      <c r="L3248" s="7"/>
      <c r="M3248" s="7"/>
      <c r="N3248" s="7"/>
      <c r="O3248" s="7"/>
      <c r="P3248" s="7"/>
      <c r="Q3248" s="7"/>
      <c r="R3248" s="7"/>
      <c r="S3248" s="7"/>
      <c r="T3248" s="7"/>
      <c r="U3248" s="7"/>
      <c r="V3248" s="7"/>
      <c r="W3248" s="7"/>
      <c r="X3248" s="7"/>
      <c r="Y3248" s="7"/>
      <c r="Z3248" s="7"/>
      <c r="AA3248" s="7"/>
      <c r="AB3248" s="7"/>
    </row>
    <row r="3249" spans="1:28" x14ac:dyDescent="0.2">
      <c r="A3249" s="7"/>
      <c r="B3249" s="8"/>
      <c r="C3249" s="7"/>
      <c r="D3249" s="7"/>
      <c r="E3249" s="7"/>
      <c r="F3249" s="7"/>
      <c r="G3249" s="7"/>
      <c r="H3249" s="7"/>
      <c r="I3249" s="7"/>
      <c r="J3249" s="7"/>
      <c r="K3249" s="7"/>
      <c r="L3249" s="7"/>
      <c r="M3249" s="7"/>
      <c r="N3249" s="7"/>
      <c r="O3249" s="7"/>
      <c r="P3249" s="7"/>
      <c r="Q3249" s="7"/>
      <c r="R3249" s="7"/>
      <c r="S3249" s="7"/>
      <c r="T3249" s="7"/>
      <c r="U3249" s="7"/>
      <c r="V3249" s="7"/>
      <c r="W3249" s="7"/>
      <c r="X3249" s="7"/>
      <c r="Y3249" s="7"/>
      <c r="Z3249" s="7"/>
      <c r="AA3249" s="7"/>
      <c r="AB3249" s="7"/>
    </row>
    <row r="3250" spans="1:28" x14ac:dyDescent="0.2">
      <c r="A3250" s="7"/>
      <c r="B3250" s="8"/>
      <c r="C3250" s="7"/>
      <c r="D3250" s="7"/>
      <c r="E3250" s="7"/>
      <c r="F3250" s="7"/>
      <c r="G3250" s="7"/>
      <c r="H3250" s="7"/>
      <c r="I3250" s="7"/>
      <c r="J3250" s="7"/>
      <c r="K3250" s="7"/>
      <c r="L3250" s="7"/>
      <c r="M3250" s="7"/>
      <c r="N3250" s="7"/>
      <c r="O3250" s="7"/>
      <c r="P3250" s="7"/>
      <c r="Q3250" s="7"/>
      <c r="R3250" s="7"/>
      <c r="S3250" s="7"/>
      <c r="T3250" s="7"/>
      <c r="U3250" s="7"/>
      <c r="V3250" s="7"/>
      <c r="W3250" s="7"/>
      <c r="X3250" s="7"/>
      <c r="Y3250" s="7"/>
      <c r="Z3250" s="7"/>
      <c r="AA3250" s="7"/>
      <c r="AB3250" s="7"/>
    </row>
    <row r="3251" spans="1:28" x14ac:dyDescent="0.2">
      <c r="A3251" s="7"/>
      <c r="B3251" s="8"/>
      <c r="C3251" s="7"/>
      <c r="D3251" s="7"/>
      <c r="E3251" s="7"/>
      <c r="F3251" s="7"/>
      <c r="G3251" s="7"/>
      <c r="H3251" s="7"/>
      <c r="I3251" s="7"/>
      <c r="J3251" s="7"/>
      <c r="K3251" s="7"/>
      <c r="L3251" s="7"/>
      <c r="M3251" s="7"/>
      <c r="N3251" s="7"/>
      <c r="O3251" s="7"/>
      <c r="P3251" s="7"/>
      <c r="Q3251" s="7"/>
      <c r="R3251" s="7"/>
      <c r="S3251" s="7"/>
      <c r="T3251" s="7"/>
      <c r="U3251" s="7"/>
      <c r="V3251" s="7"/>
      <c r="W3251" s="7"/>
      <c r="X3251" s="7"/>
      <c r="Y3251" s="7"/>
      <c r="Z3251" s="7"/>
      <c r="AA3251" s="7"/>
      <c r="AB3251" s="7"/>
    </row>
    <row r="3252" spans="1:28" x14ac:dyDescent="0.2">
      <c r="A3252" s="7"/>
      <c r="B3252" s="8"/>
      <c r="C3252" s="7"/>
      <c r="D3252" s="7"/>
      <c r="E3252" s="7"/>
      <c r="F3252" s="7"/>
      <c r="G3252" s="7"/>
      <c r="H3252" s="7"/>
      <c r="I3252" s="7"/>
      <c r="J3252" s="7"/>
      <c r="K3252" s="7"/>
      <c r="L3252" s="7"/>
      <c r="M3252" s="7"/>
      <c r="N3252" s="7"/>
      <c r="O3252" s="7"/>
      <c r="P3252" s="7"/>
      <c r="Q3252" s="7"/>
      <c r="R3252" s="7"/>
      <c r="S3252" s="7"/>
      <c r="T3252" s="7"/>
      <c r="U3252" s="7"/>
      <c r="V3252" s="7"/>
      <c r="W3252" s="7"/>
      <c r="X3252" s="7"/>
      <c r="Y3252" s="7"/>
      <c r="Z3252" s="7"/>
      <c r="AA3252" s="7"/>
      <c r="AB3252" s="7"/>
    </row>
    <row r="3253" spans="1:28" x14ac:dyDescent="0.2">
      <c r="A3253" s="7"/>
      <c r="B3253" s="8"/>
      <c r="C3253" s="7"/>
      <c r="D3253" s="7"/>
      <c r="E3253" s="7"/>
      <c r="F3253" s="7"/>
      <c r="G3253" s="7"/>
      <c r="H3253" s="7"/>
      <c r="I3253" s="7"/>
      <c r="J3253" s="7"/>
      <c r="K3253" s="7"/>
      <c r="L3253" s="7"/>
      <c r="M3253" s="7"/>
      <c r="N3253" s="7"/>
      <c r="O3253" s="7"/>
      <c r="P3253" s="7"/>
      <c r="Q3253" s="7"/>
      <c r="R3253" s="7"/>
      <c r="S3253" s="7"/>
      <c r="T3253" s="7"/>
      <c r="U3253" s="7"/>
      <c r="V3253" s="7"/>
      <c r="W3253" s="7"/>
      <c r="X3253" s="7"/>
      <c r="Y3253" s="7"/>
      <c r="Z3253" s="7"/>
      <c r="AA3253" s="7"/>
      <c r="AB3253" s="7"/>
    </row>
    <row r="3254" spans="1:28" x14ac:dyDescent="0.2">
      <c r="A3254" s="7"/>
      <c r="B3254" s="8"/>
      <c r="C3254" s="7"/>
      <c r="D3254" s="7"/>
      <c r="E3254" s="7"/>
      <c r="F3254" s="7"/>
      <c r="G3254" s="7"/>
      <c r="H3254" s="7"/>
      <c r="I3254" s="7"/>
      <c r="J3254" s="7"/>
      <c r="K3254" s="7"/>
      <c r="L3254" s="7"/>
      <c r="M3254" s="7"/>
      <c r="N3254" s="7"/>
      <c r="O3254" s="7"/>
      <c r="P3254" s="7"/>
      <c r="Q3254" s="7"/>
      <c r="R3254" s="7"/>
      <c r="S3254" s="7"/>
      <c r="T3254" s="7"/>
      <c r="U3254" s="7"/>
      <c r="V3254" s="7"/>
      <c r="W3254" s="7"/>
      <c r="X3254" s="7"/>
      <c r="Y3254" s="7"/>
      <c r="Z3254" s="7"/>
      <c r="AA3254" s="7"/>
      <c r="AB3254" s="7"/>
    </row>
    <row r="3255" spans="1:28" x14ac:dyDescent="0.2">
      <c r="A3255" s="7"/>
      <c r="B3255" s="8"/>
      <c r="C3255" s="7"/>
      <c r="D3255" s="7"/>
      <c r="E3255" s="7"/>
      <c r="F3255" s="7"/>
      <c r="G3255" s="7"/>
      <c r="H3255" s="7"/>
      <c r="I3255" s="7"/>
      <c r="J3255" s="7"/>
      <c r="K3255" s="7"/>
      <c r="L3255" s="7"/>
      <c r="M3255" s="7"/>
      <c r="N3255" s="7"/>
      <c r="O3255" s="7"/>
      <c r="P3255" s="7"/>
      <c r="Q3255" s="7"/>
      <c r="R3255" s="7"/>
      <c r="S3255" s="7"/>
      <c r="T3255" s="7"/>
      <c r="U3255" s="7"/>
      <c r="V3255" s="7"/>
      <c r="W3255" s="7"/>
      <c r="X3255" s="7"/>
      <c r="Y3255" s="7"/>
      <c r="Z3255" s="7"/>
      <c r="AA3255" s="7"/>
      <c r="AB3255" s="7"/>
    </row>
    <row r="3256" spans="1:28" x14ac:dyDescent="0.2">
      <c r="A3256" s="7"/>
      <c r="B3256" s="8"/>
      <c r="C3256" s="7"/>
      <c r="D3256" s="7"/>
      <c r="E3256" s="7"/>
      <c r="F3256" s="7"/>
      <c r="G3256" s="7"/>
      <c r="H3256" s="7"/>
      <c r="I3256" s="7"/>
      <c r="J3256" s="7"/>
      <c r="K3256" s="7"/>
      <c r="L3256" s="7"/>
      <c r="M3256" s="7"/>
      <c r="N3256" s="7"/>
      <c r="O3256" s="7"/>
      <c r="P3256" s="7"/>
      <c r="Q3256" s="7"/>
      <c r="R3256" s="7"/>
      <c r="S3256" s="7"/>
      <c r="T3256" s="7"/>
      <c r="U3256" s="7"/>
      <c r="V3256" s="7"/>
      <c r="W3256" s="7"/>
      <c r="X3256" s="7"/>
      <c r="Y3256" s="7"/>
      <c r="Z3256" s="7"/>
      <c r="AA3256" s="7"/>
      <c r="AB3256" s="7"/>
    </row>
    <row r="3257" spans="1:28" x14ac:dyDescent="0.2">
      <c r="A3257" s="7"/>
      <c r="B3257" s="8"/>
      <c r="C3257" s="7"/>
      <c r="D3257" s="7"/>
      <c r="E3257" s="7"/>
      <c r="F3257" s="7"/>
      <c r="G3257" s="7"/>
      <c r="H3257" s="7"/>
      <c r="I3257" s="7"/>
      <c r="J3257" s="7"/>
      <c r="K3257" s="7"/>
      <c r="L3257" s="7"/>
      <c r="M3257" s="7"/>
      <c r="N3257" s="7"/>
      <c r="O3257" s="7"/>
      <c r="P3257" s="7"/>
      <c r="Q3257" s="7"/>
      <c r="R3257" s="7"/>
      <c r="S3257" s="7"/>
      <c r="T3257" s="7"/>
      <c r="U3257" s="7"/>
      <c r="V3257" s="7"/>
      <c r="W3257" s="7"/>
      <c r="X3257" s="7"/>
      <c r="Y3257" s="7"/>
      <c r="Z3257" s="7"/>
      <c r="AA3257" s="7"/>
      <c r="AB3257" s="7"/>
    </row>
    <row r="3258" spans="1:28" x14ac:dyDescent="0.2">
      <c r="A3258" s="7"/>
      <c r="B3258" s="8"/>
      <c r="C3258" s="7"/>
      <c r="D3258" s="7"/>
      <c r="E3258" s="7"/>
      <c r="F3258" s="7"/>
      <c r="G3258" s="7"/>
      <c r="H3258" s="7"/>
      <c r="I3258" s="7"/>
      <c r="J3258" s="7"/>
      <c r="K3258" s="7"/>
      <c r="L3258" s="7"/>
      <c r="M3258" s="7"/>
      <c r="N3258" s="7"/>
      <c r="O3258" s="7"/>
      <c r="P3258" s="7"/>
      <c r="Q3258" s="7"/>
      <c r="R3258" s="7"/>
      <c r="S3258" s="7"/>
      <c r="T3258" s="7"/>
      <c r="U3258" s="7"/>
      <c r="V3258" s="7"/>
      <c r="W3258" s="7"/>
      <c r="X3258" s="7"/>
      <c r="Y3258" s="7"/>
      <c r="Z3258" s="7"/>
      <c r="AA3258" s="7"/>
      <c r="AB3258" s="7"/>
    </row>
    <row r="3259" spans="1:28" x14ac:dyDescent="0.2">
      <c r="A3259" s="7"/>
      <c r="B3259" s="8"/>
      <c r="C3259" s="7"/>
      <c r="D3259" s="7"/>
      <c r="E3259" s="7"/>
      <c r="F3259" s="7"/>
      <c r="G3259" s="7"/>
      <c r="H3259" s="7"/>
      <c r="I3259" s="7"/>
      <c r="J3259" s="7"/>
      <c r="K3259" s="7"/>
      <c r="L3259" s="7"/>
      <c r="M3259" s="7"/>
      <c r="N3259" s="7"/>
      <c r="O3259" s="7"/>
      <c r="P3259" s="7"/>
      <c r="Q3259" s="7"/>
      <c r="R3259" s="7"/>
      <c r="S3259" s="7"/>
      <c r="T3259" s="7"/>
      <c r="U3259" s="7"/>
      <c r="V3259" s="7"/>
      <c r="W3259" s="7"/>
      <c r="X3259" s="7"/>
      <c r="Y3259" s="7"/>
      <c r="Z3259" s="7"/>
      <c r="AA3259" s="7"/>
      <c r="AB3259" s="7"/>
    </row>
    <row r="3260" spans="1:28" x14ac:dyDescent="0.2">
      <c r="A3260" s="7"/>
      <c r="B3260" s="8"/>
      <c r="C3260" s="7"/>
      <c r="D3260" s="7"/>
      <c r="E3260" s="7"/>
      <c r="F3260" s="7"/>
      <c r="G3260" s="7"/>
      <c r="H3260" s="7"/>
      <c r="I3260" s="7"/>
      <c r="J3260" s="7"/>
      <c r="K3260" s="7"/>
      <c r="L3260" s="7"/>
      <c r="M3260" s="7"/>
      <c r="N3260" s="7"/>
      <c r="O3260" s="7"/>
      <c r="P3260" s="7"/>
      <c r="Q3260" s="7"/>
      <c r="R3260" s="7"/>
      <c r="S3260" s="7"/>
      <c r="T3260" s="7"/>
      <c r="U3260" s="7"/>
      <c r="V3260" s="7"/>
      <c r="W3260" s="7"/>
      <c r="X3260" s="7"/>
      <c r="Y3260" s="7"/>
      <c r="Z3260" s="7"/>
      <c r="AA3260" s="7"/>
      <c r="AB3260" s="7"/>
    </row>
    <row r="3261" spans="1:28" x14ac:dyDescent="0.2">
      <c r="A3261" s="7"/>
      <c r="B3261" s="8"/>
      <c r="C3261" s="7"/>
      <c r="D3261" s="7"/>
      <c r="E3261" s="7"/>
      <c r="F3261" s="7"/>
      <c r="G3261" s="7"/>
      <c r="H3261" s="7"/>
      <c r="I3261" s="7"/>
      <c r="J3261" s="7"/>
      <c r="K3261" s="7"/>
      <c r="L3261" s="7"/>
      <c r="M3261" s="7"/>
      <c r="N3261" s="7"/>
      <c r="O3261" s="7"/>
      <c r="P3261" s="7"/>
      <c r="Q3261" s="7"/>
      <c r="R3261" s="7"/>
      <c r="S3261" s="7"/>
      <c r="T3261" s="7"/>
      <c r="U3261" s="7"/>
      <c r="V3261" s="7"/>
      <c r="W3261" s="7"/>
      <c r="X3261" s="7"/>
      <c r="Y3261" s="7"/>
      <c r="Z3261" s="7"/>
      <c r="AA3261" s="7"/>
      <c r="AB3261" s="7"/>
    </row>
    <row r="3262" spans="1:28" x14ac:dyDescent="0.2">
      <c r="A3262" s="7"/>
      <c r="B3262" s="8"/>
      <c r="C3262" s="7"/>
      <c r="D3262" s="7"/>
      <c r="E3262" s="7"/>
      <c r="F3262" s="7"/>
      <c r="G3262" s="7"/>
      <c r="H3262" s="7"/>
      <c r="I3262" s="7"/>
      <c r="J3262" s="7"/>
      <c r="K3262" s="7"/>
      <c r="L3262" s="7"/>
      <c r="M3262" s="7"/>
      <c r="N3262" s="7"/>
      <c r="O3262" s="7"/>
      <c r="P3262" s="7"/>
      <c r="Q3262" s="7"/>
      <c r="R3262" s="7"/>
      <c r="S3262" s="7"/>
      <c r="T3262" s="7"/>
      <c r="U3262" s="7"/>
      <c r="V3262" s="7"/>
      <c r="W3262" s="7"/>
      <c r="X3262" s="7"/>
      <c r="Y3262" s="7"/>
      <c r="Z3262" s="7"/>
      <c r="AA3262" s="7"/>
      <c r="AB3262" s="7"/>
    </row>
    <row r="3263" spans="1:28" x14ac:dyDescent="0.2">
      <c r="A3263" s="7"/>
      <c r="B3263" s="8"/>
      <c r="C3263" s="7"/>
      <c r="D3263" s="7"/>
      <c r="E3263" s="7"/>
      <c r="F3263" s="7"/>
      <c r="G3263" s="7"/>
      <c r="H3263" s="7"/>
      <c r="I3263" s="7"/>
      <c r="J3263" s="7"/>
      <c r="K3263" s="7"/>
      <c r="L3263" s="7"/>
      <c r="M3263" s="7"/>
      <c r="N3263" s="7"/>
      <c r="O3263" s="7"/>
      <c r="P3263" s="7"/>
      <c r="Q3263" s="7"/>
      <c r="R3263" s="7"/>
      <c r="S3263" s="7"/>
      <c r="T3263" s="7"/>
      <c r="U3263" s="7"/>
      <c r="V3263" s="7"/>
      <c r="W3263" s="7"/>
      <c r="X3263" s="7"/>
      <c r="Y3263" s="7"/>
      <c r="Z3263" s="7"/>
      <c r="AA3263" s="7"/>
      <c r="AB3263" s="7"/>
    </row>
    <row r="3264" spans="1:28" x14ac:dyDescent="0.2">
      <c r="A3264" s="7"/>
      <c r="B3264" s="8"/>
      <c r="C3264" s="7"/>
      <c r="D3264" s="7"/>
      <c r="E3264" s="7"/>
      <c r="F3264" s="7"/>
      <c r="G3264" s="7"/>
      <c r="H3264" s="7"/>
      <c r="I3264" s="7"/>
      <c r="J3264" s="7"/>
      <c r="K3264" s="7"/>
      <c r="L3264" s="7"/>
      <c r="M3264" s="7"/>
      <c r="N3264" s="7"/>
      <c r="O3264" s="7"/>
      <c r="P3264" s="7"/>
      <c r="Q3264" s="7"/>
      <c r="R3264" s="7"/>
      <c r="S3264" s="7"/>
      <c r="T3264" s="7"/>
      <c r="U3264" s="7"/>
      <c r="V3264" s="7"/>
      <c r="W3264" s="7"/>
      <c r="X3264" s="7"/>
      <c r="Y3264" s="7"/>
      <c r="Z3264" s="7"/>
      <c r="AA3264" s="7"/>
      <c r="AB3264" s="7"/>
    </row>
    <row r="3265" spans="1:28" x14ac:dyDescent="0.2">
      <c r="A3265" s="7"/>
      <c r="B3265" s="8"/>
      <c r="C3265" s="7"/>
      <c r="D3265" s="7"/>
      <c r="E3265" s="7"/>
      <c r="F3265" s="7"/>
      <c r="G3265" s="7"/>
      <c r="H3265" s="7"/>
      <c r="I3265" s="7"/>
      <c r="J3265" s="7"/>
      <c r="K3265" s="7"/>
      <c r="L3265" s="7"/>
      <c r="M3265" s="7"/>
      <c r="N3265" s="7"/>
      <c r="O3265" s="7"/>
      <c r="P3265" s="7"/>
      <c r="Q3265" s="7"/>
      <c r="R3265" s="7"/>
      <c r="S3265" s="7"/>
      <c r="T3265" s="7"/>
      <c r="U3265" s="7"/>
      <c r="V3265" s="7"/>
      <c r="W3265" s="7"/>
      <c r="X3265" s="7"/>
      <c r="Y3265" s="7"/>
      <c r="Z3265" s="7"/>
      <c r="AA3265" s="7"/>
      <c r="AB3265" s="7"/>
    </row>
    <row r="3266" spans="1:28" x14ac:dyDescent="0.2">
      <c r="A3266" s="7"/>
      <c r="B3266" s="8"/>
      <c r="C3266" s="7"/>
      <c r="D3266" s="7"/>
      <c r="E3266" s="7"/>
      <c r="F3266" s="7"/>
      <c r="G3266" s="7"/>
      <c r="H3266" s="7"/>
      <c r="I3266" s="7"/>
      <c r="J3266" s="7"/>
      <c r="K3266" s="7"/>
      <c r="L3266" s="7"/>
      <c r="M3266" s="7"/>
      <c r="N3266" s="7"/>
      <c r="O3266" s="7"/>
      <c r="P3266" s="7"/>
      <c r="Q3266" s="7"/>
      <c r="R3266" s="7"/>
      <c r="S3266" s="7"/>
      <c r="T3266" s="7"/>
      <c r="U3266" s="7"/>
      <c r="V3266" s="7"/>
      <c r="W3266" s="7"/>
      <c r="X3266" s="7"/>
      <c r="Y3266" s="7"/>
      <c r="Z3266" s="7"/>
      <c r="AA3266" s="7"/>
      <c r="AB3266" s="7"/>
    </row>
    <row r="3267" spans="1:28" x14ac:dyDescent="0.2">
      <c r="A3267" s="7"/>
      <c r="B3267" s="8"/>
      <c r="C3267" s="7"/>
      <c r="D3267" s="7"/>
      <c r="E3267" s="7"/>
      <c r="F3267" s="7"/>
      <c r="G3267" s="7"/>
      <c r="H3267" s="7"/>
      <c r="I3267" s="7"/>
      <c r="J3267" s="7"/>
      <c r="K3267" s="7"/>
      <c r="L3267" s="7"/>
      <c r="M3267" s="7"/>
      <c r="N3267" s="7"/>
      <c r="O3267" s="7"/>
      <c r="P3267" s="7"/>
      <c r="Q3267" s="7"/>
      <c r="R3267" s="7"/>
      <c r="S3267" s="7"/>
      <c r="T3267" s="7"/>
      <c r="U3267" s="7"/>
      <c r="V3267" s="7"/>
      <c r="W3267" s="7"/>
      <c r="X3267" s="7"/>
      <c r="Y3267" s="7"/>
      <c r="Z3267" s="7"/>
      <c r="AA3267" s="7"/>
      <c r="AB3267" s="7"/>
    </row>
    <row r="3268" spans="1:28" x14ac:dyDescent="0.2">
      <c r="A3268" s="7"/>
      <c r="B3268" s="8"/>
      <c r="C3268" s="7"/>
      <c r="D3268" s="7"/>
      <c r="E3268" s="7"/>
      <c r="F3268" s="7"/>
      <c r="G3268" s="7"/>
      <c r="H3268" s="7"/>
      <c r="I3268" s="7"/>
      <c r="J3268" s="7"/>
      <c r="K3268" s="7"/>
      <c r="L3268" s="7"/>
      <c r="M3268" s="7"/>
      <c r="N3268" s="7"/>
      <c r="O3268" s="7"/>
      <c r="P3268" s="7"/>
      <c r="Q3268" s="7"/>
      <c r="R3268" s="7"/>
      <c r="S3268" s="7"/>
      <c r="T3268" s="7"/>
      <c r="U3268" s="7"/>
      <c r="V3268" s="7"/>
      <c r="W3268" s="7"/>
      <c r="X3268" s="7"/>
      <c r="Y3268" s="7"/>
      <c r="Z3268" s="7"/>
      <c r="AA3268" s="7"/>
      <c r="AB3268" s="7"/>
    </row>
    <row r="3269" spans="1:28" x14ac:dyDescent="0.2">
      <c r="A3269" s="7"/>
      <c r="B3269" s="8"/>
      <c r="C3269" s="7"/>
      <c r="D3269" s="7"/>
      <c r="E3269" s="7"/>
      <c r="F3269" s="7"/>
      <c r="G3269" s="7"/>
      <c r="H3269" s="7"/>
      <c r="I3269" s="7"/>
      <c r="J3269" s="7"/>
      <c r="K3269" s="7"/>
      <c r="L3269" s="7"/>
      <c r="M3269" s="7"/>
      <c r="N3269" s="7"/>
      <c r="O3269" s="7"/>
      <c r="P3269" s="7"/>
      <c r="Q3269" s="7"/>
      <c r="R3269" s="7"/>
      <c r="S3269" s="7"/>
      <c r="T3269" s="7"/>
      <c r="U3269" s="7"/>
      <c r="V3269" s="7"/>
      <c r="W3269" s="7"/>
      <c r="X3269" s="7"/>
      <c r="Y3269" s="7"/>
      <c r="Z3269" s="7"/>
      <c r="AA3269" s="7"/>
      <c r="AB3269" s="7"/>
    </row>
    <row r="3270" spans="1:28" x14ac:dyDescent="0.2">
      <c r="A3270" s="7"/>
      <c r="B3270" s="8"/>
      <c r="C3270" s="7"/>
      <c r="D3270" s="7"/>
      <c r="E3270" s="7"/>
      <c r="F3270" s="7"/>
      <c r="G3270" s="7"/>
      <c r="H3270" s="7"/>
      <c r="I3270" s="7"/>
      <c r="J3270" s="7"/>
      <c r="K3270" s="7"/>
      <c r="L3270" s="7"/>
      <c r="M3270" s="7"/>
      <c r="N3270" s="7"/>
      <c r="O3270" s="7"/>
      <c r="P3270" s="7"/>
      <c r="Q3270" s="7"/>
      <c r="R3270" s="7"/>
      <c r="S3270" s="7"/>
      <c r="T3270" s="7"/>
      <c r="U3270" s="7"/>
      <c r="V3270" s="7"/>
      <c r="W3270" s="7"/>
      <c r="X3270" s="7"/>
      <c r="Y3270" s="7"/>
      <c r="Z3270" s="7"/>
      <c r="AA3270" s="7"/>
      <c r="AB3270" s="7"/>
    </row>
    <row r="3271" spans="1:28" x14ac:dyDescent="0.2">
      <c r="A3271" s="7"/>
      <c r="B3271" s="8"/>
      <c r="C3271" s="7"/>
      <c r="D3271" s="7"/>
      <c r="E3271" s="7"/>
      <c r="F3271" s="7"/>
      <c r="G3271" s="7"/>
      <c r="H3271" s="7"/>
      <c r="I3271" s="7"/>
      <c r="J3271" s="7"/>
      <c r="K3271" s="7"/>
      <c r="L3271" s="7"/>
      <c r="M3271" s="7"/>
      <c r="N3271" s="7"/>
      <c r="O3271" s="7"/>
      <c r="P3271" s="7"/>
      <c r="Q3271" s="7"/>
      <c r="R3271" s="7"/>
      <c r="S3271" s="7"/>
      <c r="T3271" s="7"/>
      <c r="U3271" s="7"/>
      <c r="V3271" s="7"/>
      <c r="W3271" s="7"/>
      <c r="X3271" s="7"/>
      <c r="Y3271" s="7"/>
      <c r="Z3271" s="7"/>
      <c r="AA3271" s="7"/>
      <c r="AB3271" s="7"/>
    </row>
    <row r="3272" spans="1:28" x14ac:dyDescent="0.2">
      <c r="A3272" s="7"/>
      <c r="B3272" s="8"/>
      <c r="C3272" s="7"/>
      <c r="D3272" s="7"/>
      <c r="E3272" s="7"/>
      <c r="F3272" s="7"/>
      <c r="G3272" s="7"/>
      <c r="H3272" s="7"/>
      <c r="I3272" s="7"/>
      <c r="J3272" s="7"/>
      <c r="K3272" s="7"/>
      <c r="L3272" s="7"/>
      <c r="M3272" s="7"/>
      <c r="N3272" s="7"/>
      <c r="O3272" s="7"/>
      <c r="P3272" s="7"/>
      <c r="Q3272" s="7"/>
      <c r="R3272" s="7"/>
      <c r="S3272" s="7"/>
      <c r="T3272" s="7"/>
      <c r="U3272" s="7"/>
      <c r="V3272" s="7"/>
      <c r="W3272" s="7"/>
      <c r="X3272" s="7"/>
      <c r="Y3272" s="7"/>
      <c r="Z3272" s="7"/>
      <c r="AA3272" s="7"/>
      <c r="AB3272" s="7"/>
    </row>
    <row r="3273" spans="1:28" x14ac:dyDescent="0.2">
      <c r="A3273" s="7"/>
      <c r="B3273" s="8"/>
      <c r="C3273" s="7"/>
      <c r="D3273" s="7"/>
      <c r="E3273" s="7"/>
      <c r="F3273" s="7"/>
      <c r="G3273" s="7"/>
      <c r="H3273" s="7"/>
      <c r="I3273" s="7"/>
      <c r="J3273" s="7"/>
      <c r="K3273" s="7"/>
      <c r="L3273" s="7"/>
      <c r="M3273" s="7"/>
      <c r="N3273" s="7"/>
      <c r="O3273" s="7"/>
      <c r="P3273" s="7"/>
      <c r="Q3273" s="7"/>
      <c r="R3273" s="7"/>
      <c r="S3273" s="7"/>
      <c r="T3273" s="7"/>
      <c r="U3273" s="7"/>
      <c r="V3273" s="7"/>
      <c r="W3273" s="7"/>
      <c r="X3273" s="7"/>
      <c r="Y3273" s="7"/>
      <c r="Z3273" s="7"/>
      <c r="AA3273" s="7"/>
      <c r="AB3273" s="7"/>
    </row>
    <row r="3274" spans="1:28" x14ac:dyDescent="0.2">
      <c r="A3274" s="7"/>
      <c r="B3274" s="8"/>
      <c r="C3274" s="7"/>
      <c r="D3274" s="7"/>
      <c r="E3274" s="7"/>
      <c r="F3274" s="7"/>
      <c r="G3274" s="7"/>
      <c r="H3274" s="7"/>
      <c r="I3274" s="7"/>
      <c r="J3274" s="7"/>
      <c r="K3274" s="7"/>
      <c r="L3274" s="7"/>
      <c r="M3274" s="7"/>
      <c r="N3274" s="7"/>
      <c r="O3274" s="7"/>
      <c r="P3274" s="7"/>
      <c r="Q3274" s="7"/>
      <c r="R3274" s="7"/>
      <c r="S3274" s="7"/>
      <c r="T3274" s="7"/>
      <c r="U3274" s="7"/>
      <c r="V3274" s="7"/>
      <c r="W3274" s="7"/>
      <c r="X3274" s="7"/>
      <c r="Y3274" s="7"/>
      <c r="Z3274" s="7"/>
      <c r="AA3274" s="7"/>
      <c r="AB3274" s="7"/>
    </row>
    <row r="3275" spans="1:28" x14ac:dyDescent="0.2">
      <c r="A3275" s="7"/>
      <c r="B3275" s="8"/>
      <c r="C3275" s="7"/>
      <c r="D3275" s="7"/>
      <c r="E3275" s="7"/>
      <c r="F3275" s="7"/>
      <c r="G3275" s="7"/>
      <c r="H3275" s="7"/>
      <c r="I3275" s="7"/>
      <c r="J3275" s="7"/>
      <c r="K3275" s="7"/>
      <c r="L3275" s="7"/>
      <c r="M3275" s="7"/>
      <c r="N3275" s="7"/>
      <c r="O3275" s="7"/>
      <c r="P3275" s="7"/>
      <c r="Q3275" s="7"/>
      <c r="R3275" s="7"/>
      <c r="S3275" s="7"/>
      <c r="T3275" s="7"/>
      <c r="U3275" s="7"/>
      <c r="V3275" s="7"/>
      <c r="W3275" s="7"/>
      <c r="X3275" s="7"/>
      <c r="Y3275" s="7"/>
      <c r="Z3275" s="7"/>
      <c r="AA3275" s="7"/>
      <c r="AB3275" s="7"/>
    </row>
    <row r="3276" spans="1:28" x14ac:dyDescent="0.2">
      <c r="A3276" s="7"/>
      <c r="B3276" s="8"/>
      <c r="C3276" s="7"/>
      <c r="D3276" s="7"/>
      <c r="E3276" s="7"/>
      <c r="F3276" s="7"/>
      <c r="G3276" s="7"/>
      <c r="H3276" s="7"/>
      <c r="I3276" s="7"/>
      <c r="J3276" s="7"/>
      <c r="K3276" s="7"/>
      <c r="L3276" s="7"/>
      <c r="M3276" s="7"/>
      <c r="N3276" s="7"/>
      <c r="O3276" s="7"/>
      <c r="P3276" s="7"/>
      <c r="Q3276" s="7"/>
      <c r="R3276" s="7"/>
      <c r="S3276" s="7"/>
      <c r="T3276" s="7"/>
      <c r="U3276" s="7"/>
      <c r="V3276" s="7"/>
      <c r="W3276" s="7"/>
      <c r="X3276" s="7"/>
      <c r="Y3276" s="7"/>
      <c r="Z3276" s="7"/>
      <c r="AA3276" s="7"/>
      <c r="AB3276" s="7"/>
    </row>
    <row r="3277" spans="1:28" x14ac:dyDescent="0.2">
      <c r="A3277" s="7"/>
      <c r="B3277" s="8"/>
      <c r="C3277" s="7"/>
      <c r="D3277" s="7"/>
      <c r="E3277" s="7"/>
      <c r="F3277" s="7"/>
      <c r="G3277" s="7"/>
      <c r="H3277" s="7"/>
      <c r="I3277" s="7"/>
      <c r="J3277" s="7"/>
      <c r="K3277" s="7"/>
      <c r="L3277" s="7"/>
      <c r="M3277" s="7"/>
      <c r="N3277" s="7"/>
      <c r="O3277" s="7"/>
      <c r="P3277" s="7"/>
      <c r="Q3277" s="7"/>
      <c r="R3277" s="7"/>
      <c r="S3277" s="7"/>
      <c r="T3277" s="7"/>
      <c r="U3277" s="7"/>
      <c r="V3277" s="7"/>
      <c r="W3277" s="7"/>
      <c r="X3277" s="7"/>
      <c r="Y3277" s="7"/>
      <c r="Z3277" s="7"/>
      <c r="AA3277" s="7"/>
      <c r="AB3277" s="7"/>
    </row>
    <row r="3278" spans="1:28" x14ac:dyDescent="0.2">
      <c r="A3278" s="7"/>
      <c r="B3278" s="8"/>
      <c r="C3278" s="7"/>
      <c r="D3278" s="7"/>
      <c r="E3278" s="7"/>
      <c r="F3278" s="7"/>
      <c r="G3278" s="7"/>
      <c r="H3278" s="7"/>
      <c r="I3278" s="7"/>
      <c r="J3278" s="7"/>
      <c r="K3278" s="7"/>
      <c r="L3278" s="7"/>
      <c r="M3278" s="7"/>
      <c r="N3278" s="7"/>
      <c r="O3278" s="7"/>
      <c r="P3278" s="7"/>
      <c r="Q3278" s="7"/>
      <c r="R3278" s="7"/>
      <c r="S3278" s="7"/>
      <c r="T3278" s="7"/>
      <c r="U3278" s="7"/>
      <c r="V3278" s="7"/>
      <c r="W3278" s="7"/>
      <c r="X3278" s="7"/>
      <c r="Y3278" s="7"/>
      <c r="Z3278" s="7"/>
      <c r="AA3278" s="7"/>
      <c r="AB3278" s="7"/>
    </row>
    <row r="3279" spans="1:28" x14ac:dyDescent="0.2">
      <c r="A3279" s="7"/>
      <c r="B3279" s="8"/>
      <c r="C3279" s="7"/>
      <c r="D3279" s="7"/>
      <c r="E3279" s="7"/>
      <c r="F3279" s="7"/>
      <c r="G3279" s="7"/>
      <c r="H3279" s="7"/>
      <c r="I3279" s="7"/>
      <c r="J3279" s="7"/>
      <c r="K3279" s="7"/>
      <c r="L3279" s="7"/>
      <c r="M3279" s="7"/>
      <c r="N3279" s="7"/>
      <c r="O3279" s="7"/>
      <c r="P3279" s="7"/>
      <c r="Q3279" s="7"/>
      <c r="R3279" s="7"/>
      <c r="S3279" s="7"/>
      <c r="T3279" s="7"/>
      <c r="U3279" s="7"/>
      <c r="V3279" s="7"/>
      <c r="W3279" s="7"/>
      <c r="X3279" s="7"/>
      <c r="Y3279" s="7"/>
      <c r="Z3279" s="7"/>
      <c r="AA3279" s="7"/>
      <c r="AB3279" s="7"/>
    </row>
    <row r="3280" spans="1:28" x14ac:dyDescent="0.2">
      <c r="A3280" s="7"/>
      <c r="B3280" s="8"/>
      <c r="C3280" s="7"/>
      <c r="D3280" s="7"/>
      <c r="E3280" s="7"/>
      <c r="F3280" s="7"/>
      <c r="G3280" s="7"/>
      <c r="H3280" s="7"/>
      <c r="I3280" s="7"/>
      <c r="J3280" s="7"/>
      <c r="K3280" s="7"/>
      <c r="L3280" s="7"/>
      <c r="M3280" s="7"/>
      <c r="N3280" s="7"/>
      <c r="O3280" s="7"/>
      <c r="P3280" s="7"/>
      <c r="Q3280" s="7"/>
      <c r="R3280" s="7"/>
      <c r="S3280" s="7"/>
      <c r="T3280" s="7"/>
      <c r="U3280" s="7"/>
      <c r="V3280" s="7"/>
      <c r="W3280" s="7"/>
      <c r="X3280" s="7"/>
      <c r="Y3280" s="7"/>
      <c r="Z3280" s="7"/>
      <c r="AA3280" s="7"/>
      <c r="AB3280" s="7"/>
    </row>
    <row r="3281" spans="1:28" x14ac:dyDescent="0.2">
      <c r="A3281" s="7"/>
      <c r="B3281" s="8"/>
      <c r="C3281" s="7"/>
      <c r="D3281" s="7"/>
      <c r="E3281" s="7"/>
      <c r="F3281" s="7"/>
      <c r="G3281" s="7"/>
      <c r="H3281" s="7"/>
      <c r="I3281" s="7"/>
      <c r="J3281" s="7"/>
      <c r="K3281" s="7"/>
      <c r="L3281" s="7"/>
      <c r="M3281" s="7"/>
      <c r="N3281" s="7"/>
      <c r="O3281" s="7"/>
      <c r="P3281" s="7"/>
      <c r="Q3281" s="7"/>
      <c r="R3281" s="7"/>
      <c r="S3281" s="7"/>
      <c r="T3281" s="7"/>
      <c r="U3281" s="7"/>
      <c r="V3281" s="7"/>
      <c r="W3281" s="7"/>
      <c r="X3281" s="7"/>
      <c r="Y3281" s="7"/>
      <c r="Z3281" s="7"/>
      <c r="AA3281" s="7"/>
      <c r="AB3281" s="7"/>
    </row>
    <row r="3282" spans="1:28" x14ac:dyDescent="0.2">
      <c r="A3282" s="7"/>
      <c r="B3282" s="8"/>
      <c r="C3282" s="7"/>
      <c r="D3282" s="7"/>
      <c r="E3282" s="7"/>
      <c r="F3282" s="7"/>
      <c r="G3282" s="7"/>
      <c r="H3282" s="7"/>
      <c r="I3282" s="7"/>
      <c r="J3282" s="7"/>
      <c r="K3282" s="7"/>
      <c r="L3282" s="7"/>
      <c r="M3282" s="7"/>
      <c r="N3282" s="7"/>
      <c r="O3282" s="7"/>
      <c r="P3282" s="7"/>
      <c r="Q3282" s="7"/>
      <c r="R3282" s="7"/>
      <c r="S3282" s="7"/>
      <c r="T3282" s="7"/>
      <c r="U3282" s="7"/>
      <c r="V3282" s="7"/>
      <c r="W3282" s="7"/>
      <c r="X3282" s="7"/>
      <c r="Y3282" s="7"/>
      <c r="Z3282" s="7"/>
      <c r="AA3282" s="7"/>
      <c r="AB3282" s="7"/>
    </row>
    <row r="3283" spans="1:28" x14ac:dyDescent="0.2">
      <c r="A3283" s="7"/>
      <c r="B3283" s="8"/>
      <c r="C3283" s="7"/>
      <c r="D3283" s="7"/>
      <c r="E3283" s="7"/>
      <c r="F3283" s="7"/>
      <c r="G3283" s="7"/>
      <c r="H3283" s="7"/>
      <c r="I3283" s="7"/>
      <c r="J3283" s="7"/>
      <c r="K3283" s="7"/>
      <c r="L3283" s="7"/>
      <c r="M3283" s="7"/>
      <c r="N3283" s="7"/>
      <c r="O3283" s="7"/>
      <c r="P3283" s="7"/>
      <c r="Q3283" s="7"/>
      <c r="R3283" s="7"/>
      <c r="S3283" s="7"/>
      <c r="T3283" s="7"/>
      <c r="U3283" s="7"/>
      <c r="V3283" s="7"/>
      <c r="W3283" s="7"/>
      <c r="X3283" s="7"/>
      <c r="Y3283" s="7"/>
      <c r="Z3283" s="7"/>
      <c r="AA3283" s="7"/>
      <c r="AB3283" s="7"/>
    </row>
    <row r="3284" spans="1:28" x14ac:dyDescent="0.2">
      <c r="A3284" s="7"/>
      <c r="B3284" s="8"/>
      <c r="C3284" s="7"/>
      <c r="D3284" s="7"/>
      <c r="E3284" s="7"/>
      <c r="F3284" s="7"/>
      <c r="G3284" s="7"/>
      <c r="H3284" s="7"/>
      <c r="I3284" s="7"/>
      <c r="J3284" s="7"/>
      <c r="K3284" s="7"/>
      <c r="L3284" s="7"/>
      <c r="M3284" s="7"/>
      <c r="N3284" s="7"/>
      <c r="O3284" s="7"/>
      <c r="P3284" s="7"/>
      <c r="Q3284" s="7"/>
      <c r="R3284" s="7"/>
      <c r="S3284" s="7"/>
      <c r="T3284" s="7"/>
      <c r="U3284" s="7"/>
      <c r="V3284" s="7"/>
      <c r="W3284" s="7"/>
      <c r="X3284" s="7"/>
      <c r="Y3284" s="7"/>
      <c r="Z3284" s="7"/>
      <c r="AA3284" s="7"/>
      <c r="AB3284" s="7"/>
    </row>
    <row r="3285" spans="1:28" x14ac:dyDescent="0.2">
      <c r="A3285" s="7"/>
      <c r="B3285" s="8"/>
      <c r="C3285" s="7"/>
      <c r="D3285" s="7"/>
      <c r="E3285" s="7"/>
      <c r="F3285" s="7"/>
      <c r="G3285" s="7"/>
      <c r="H3285" s="7"/>
      <c r="I3285" s="7"/>
      <c r="J3285" s="7"/>
      <c r="K3285" s="7"/>
      <c r="L3285" s="7"/>
      <c r="M3285" s="7"/>
      <c r="N3285" s="7"/>
      <c r="O3285" s="7"/>
      <c r="P3285" s="7"/>
      <c r="Q3285" s="7"/>
      <c r="R3285" s="7"/>
      <c r="S3285" s="7"/>
      <c r="T3285" s="7"/>
      <c r="U3285" s="7"/>
      <c r="V3285" s="7"/>
      <c r="W3285" s="7"/>
      <c r="X3285" s="7"/>
      <c r="Y3285" s="7"/>
      <c r="Z3285" s="7"/>
      <c r="AA3285" s="7"/>
      <c r="AB3285" s="7"/>
    </row>
    <row r="3286" spans="1:28" x14ac:dyDescent="0.2">
      <c r="A3286" s="7"/>
      <c r="B3286" s="8"/>
      <c r="C3286" s="7"/>
      <c r="D3286" s="7"/>
      <c r="E3286" s="7"/>
      <c r="F3286" s="7"/>
      <c r="G3286" s="7"/>
      <c r="H3286" s="7"/>
      <c r="I3286" s="7"/>
      <c r="J3286" s="7"/>
      <c r="K3286" s="7"/>
      <c r="L3286" s="7"/>
      <c r="M3286" s="7"/>
      <c r="N3286" s="7"/>
      <c r="O3286" s="7"/>
      <c r="P3286" s="7"/>
      <c r="Q3286" s="7"/>
      <c r="R3286" s="7"/>
      <c r="S3286" s="7"/>
      <c r="T3286" s="7"/>
      <c r="U3286" s="7"/>
      <c r="V3286" s="7"/>
      <c r="W3286" s="7"/>
      <c r="X3286" s="7"/>
      <c r="Y3286" s="7"/>
      <c r="Z3286" s="7"/>
      <c r="AA3286" s="7"/>
      <c r="AB3286" s="7"/>
    </row>
    <row r="3287" spans="1:28" x14ac:dyDescent="0.2">
      <c r="A3287" s="7"/>
      <c r="B3287" s="8"/>
      <c r="C3287" s="7"/>
      <c r="D3287" s="7"/>
      <c r="E3287" s="7"/>
      <c r="F3287" s="7"/>
      <c r="G3287" s="7"/>
      <c r="H3287" s="7"/>
      <c r="I3287" s="7"/>
      <c r="J3287" s="7"/>
      <c r="K3287" s="7"/>
      <c r="L3287" s="7"/>
      <c r="M3287" s="7"/>
      <c r="N3287" s="7"/>
      <c r="O3287" s="7"/>
      <c r="P3287" s="7"/>
      <c r="Q3287" s="7"/>
      <c r="R3287" s="7"/>
      <c r="S3287" s="7"/>
      <c r="T3287" s="7"/>
      <c r="U3287" s="7"/>
      <c r="V3287" s="7"/>
      <c r="W3287" s="7"/>
      <c r="X3287" s="7"/>
      <c r="Y3287" s="7"/>
      <c r="Z3287" s="7"/>
      <c r="AA3287" s="7"/>
      <c r="AB3287" s="7"/>
    </row>
    <row r="3288" spans="1:28" x14ac:dyDescent="0.2">
      <c r="A3288" s="7"/>
      <c r="B3288" s="8"/>
      <c r="C3288" s="7"/>
      <c r="D3288" s="7"/>
      <c r="E3288" s="7"/>
      <c r="F3288" s="7"/>
      <c r="G3288" s="7"/>
      <c r="H3288" s="7"/>
      <c r="I3288" s="7"/>
      <c r="J3288" s="7"/>
      <c r="K3288" s="7"/>
      <c r="L3288" s="7"/>
      <c r="M3288" s="7"/>
      <c r="N3288" s="7"/>
      <c r="O3288" s="7"/>
      <c r="P3288" s="7"/>
      <c r="Q3288" s="7"/>
      <c r="R3288" s="7"/>
      <c r="S3288" s="7"/>
      <c r="T3288" s="7"/>
      <c r="U3288" s="7"/>
      <c r="V3288" s="7"/>
      <c r="W3288" s="7"/>
      <c r="X3288" s="7"/>
      <c r="Y3288" s="7"/>
      <c r="Z3288" s="7"/>
      <c r="AA3288" s="7"/>
      <c r="AB3288" s="7"/>
    </row>
    <row r="3289" spans="1:28" x14ac:dyDescent="0.2">
      <c r="A3289" s="7"/>
      <c r="B3289" s="8"/>
      <c r="C3289" s="7"/>
      <c r="D3289" s="7"/>
      <c r="E3289" s="7"/>
      <c r="F3289" s="7"/>
      <c r="G3289" s="7"/>
      <c r="H3289" s="7"/>
      <c r="I3289" s="7"/>
      <c r="J3289" s="7"/>
      <c r="K3289" s="7"/>
      <c r="L3289" s="7"/>
      <c r="M3289" s="7"/>
      <c r="N3289" s="7"/>
      <c r="O3289" s="7"/>
      <c r="P3289" s="7"/>
      <c r="Q3289" s="7"/>
      <c r="R3289" s="7"/>
      <c r="S3289" s="7"/>
      <c r="T3289" s="7"/>
      <c r="U3289" s="7"/>
      <c r="V3289" s="7"/>
      <c r="W3289" s="7"/>
      <c r="X3289" s="7"/>
      <c r="Y3289" s="7"/>
      <c r="Z3289" s="7"/>
      <c r="AA3289" s="7"/>
      <c r="AB3289" s="7"/>
    </row>
    <row r="3290" spans="1:28" x14ac:dyDescent="0.2">
      <c r="A3290" s="7"/>
      <c r="B3290" s="8"/>
      <c r="C3290" s="7"/>
      <c r="D3290" s="7"/>
      <c r="E3290" s="7"/>
      <c r="F3290" s="7"/>
      <c r="G3290" s="7"/>
      <c r="H3290" s="7"/>
      <c r="I3290" s="7"/>
      <c r="J3290" s="7"/>
      <c r="K3290" s="7"/>
      <c r="L3290" s="7"/>
      <c r="M3290" s="7"/>
      <c r="N3290" s="7"/>
      <c r="O3290" s="7"/>
      <c r="P3290" s="7"/>
      <c r="Q3290" s="7"/>
      <c r="R3290" s="7"/>
      <c r="S3290" s="7"/>
      <c r="T3290" s="7"/>
      <c r="U3290" s="7"/>
      <c r="V3290" s="7"/>
      <c r="W3290" s="7"/>
      <c r="X3290" s="7"/>
      <c r="Y3290" s="7"/>
      <c r="Z3290" s="7"/>
      <c r="AA3290" s="7"/>
      <c r="AB3290" s="7"/>
    </row>
    <row r="3291" spans="1:28" x14ac:dyDescent="0.2">
      <c r="A3291" s="7"/>
      <c r="B3291" s="8"/>
      <c r="C3291" s="7"/>
      <c r="D3291" s="7"/>
      <c r="E3291" s="7"/>
      <c r="F3291" s="7"/>
      <c r="G3291" s="7"/>
      <c r="H3291" s="7"/>
      <c r="I3291" s="7"/>
      <c r="J3291" s="7"/>
      <c r="K3291" s="7"/>
      <c r="L3291" s="7"/>
      <c r="M3291" s="7"/>
      <c r="N3291" s="7"/>
      <c r="O3291" s="7"/>
      <c r="P3291" s="7"/>
      <c r="Q3291" s="7"/>
      <c r="R3291" s="7"/>
      <c r="S3291" s="7"/>
      <c r="T3291" s="7"/>
      <c r="U3291" s="7"/>
      <c r="V3291" s="7"/>
      <c r="W3291" s="7"/>
      <c r="X3291" s="7"/>
      <c r="Y3291" s="7"/>
      <c r="Z3291" s="7"/>
      <c r="AA3291" s="7"/>
      <c r="AB3291" s="7"/>
    </row>
    <row r="3292" spans="1:28" x14ac:dyDescent="0.2">
      <c r="A3292" s="7"/>
      <c r="B3292" s="8"/>
      <c r="C3292" s="7"/>
      <c r="D3292" s="7"/>
      <c r="E3292" s="7"/>
      <c r="F3292" s="7"/>
      <c r="G3292" s="7"/>
      <c r="H3292" s="7"/>
      <c r="I3292" s="7"/>
      <c r="J3292" s="7"/>
      <c r="K3292" s="7"/>
      <c r="L3292" s="7"/>
      <c r="M3292" s="7"/>
      <c r="N3292" s="7"/>
      <c r="O3292" s="7"/>
      <c r="P3292" s="7"/>
      <c r="Q3292" s="7"/>
      <c r="R3292" s="7"/>
      <c r="S3292" s="7"/>
      <c r="T3292" s="7"/>
      <c r="U3292" s="7"/>
      <c r="V3292" s="7"/>
      <c r="W3292" s="7"/>
      <c r="X3292" s="7"/>
      <c r="Y3292" s="7"/>
      <c r="Z3292" s="7"/>
      <c r="AA3292" s="7"/>
      <c r="AB3292" s="7"/>
    </row>
    <row r="3293" spans="1:28" x14ac:dyDescent="0.2">
      <c r="A3293" s="7"/>
      <c r="B3293" s="8"/>
      <c r="C3293" s="7"/>
      <c r="D3293" s="7"/>
      <c r="E3293" s="7"/>
      <c r="F3293" s="7"/>
      <c r="G3293" s="7"/>
      <c r="H3293" s="7"/>
      <c r="I3293" s="7"/>
      <c r="J3293" s="7"/>
      <c r="K3293" s="7"/>
      <c r="L3293" s="7"/>
      <c r="M3293" s="7"/>
      <c r="N3293" s="7"/>
      <c r="O3293" s="7"/>
      <c r="P3293" s="7"/>
      <c r="Q3293" s="7"/>
      <c r="R3293" s="7"/>
      <c r="S3293" s="7"/>
      <c r="T3293" s="7"/>
      <c r="U3293" s="7"/>
      <c r="V3293" s="7"/>
      <c r="W3293" s="7"/>
      <c r="X3293" s="7"/>
      <c r="Y3293" s="7"/>
      <c r="Z3293" s="7"/>
      <c r="AA3293" s="7"/>
      <c r="AB3293" s="7"/>
    </row>
    <row r="3294" spans="1:28" x14ac:dyDescent="0.2">
      <c r="A3294" s="7"/>
      <c r="B3294" s="8"/>
      <c r="C3294" s="7"/>
      <c r="D3294" s="7"/>
      <c r="E3294" s="7"/>
      <c r="F3294" s="7"/>
      <c r="G3294" s="7"/>
      <c r="H3294" s="7"/>
      <c r="I3294" s="7"/>
      <c r="J3294" s="7"/>
      <c r="K3294" s="7"/>
      <c r="L3294" s="7"/>
      <c r="M3294" s="7"/>
      <c r="N3294" s="7"/>
      <c r="O3294" s="7"/>
      <c r="P3294" s="7"/>
      <c r="Q3294" s="7"/>
      <c r="R3294" s="7"/>
      <c r="S3294" s="7"/>
      <c r="T3294" s="7"/>
      <c r="U3294" s="7"/>
      <c r="V3294" s="7"/>
      <c r="W3294" s="7"/>
      <c r="X3294" s="7"/>
      <c r="Y3294" s="7"/>
      <c r="Z3294" s="7"/>
      <c r="AA3294" s="7"/>
      <c r="AB3294" s="7"/>
    </row>
    <row r="3295" spans="1:28" x14ac:dyDescent="0.2">
      <c r="A3295" s="7"/>
      <c r="B3295" s="8"/>
      <c r="C3295" s="7"/>
      <c r="D3295" s="7"/>
      <c r="E3295" s="7"/>
      <c r="F3295" s="7"/>
      <c r="G3295" s="7"/>
      <c r="H3295" s="7"/>
      <c r="I3295" s="7"/>
      <c r="J3295" s="7"/>
      <c r="K3295" s="7"/>
      <c r="L3295" s="7"/>
      <c r="M3295" s="7"/>
      <c r="N3295" s="7"/>
      <c r="O3295" s="7"/>
      <c r="P3295" s="7"/>
      <c r="Q3295" s="7"/>
      <c r="R3295" s="7"/>
      <c r="S3295" s="7"/>
      <c r="T3295" s="7"/>
      <c r="U3295" s="7"/>
      <c r="V3295" s="7"/>
      <c r="W3295" s="7"/>
      <c r="X3295" s="7"/>
      <c r="Y3295" s="7"/>
      <c r="Z3295" s="7"/>
      <c r="AA3295" s="7"/>
      <c r="AB3295" s="7"/>
    </row>
  </sheetData>
  <mergeCells count="13">
    <mergeCell ref="A335:N335"/>
    <mergeCell ref="D1:D4"/>
    <mergeCell ref="H1:H4"/>
    <mergeCell ref="O1:O4"/>
    <mergeCell ref="P1:S1"/>
    <mergeCell ref="E2:E3"/>
    <mergeCell ref="F2:G2"/>
    <mergeCell ref="A6:N6"/>
    <mergeCell ref="A158:N158"/>
    <mergeCell ref="A166:N166"/>
    <mergeCell ref="A198:N198"/>
    <mergeCell ref="A208:N208"/>
    <mergeCell ref="A273:N2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203"/>
  <sheetViews>
    <sheetView workbookViewId="0"/>
  </sheetViews>
  <sheetFormatPr baseColWidth="10" defaultColWidth="12.6640625" defaultRowHeight="15.75" customHeight="1" x14ac:dyDescent="0.15"/>
  <cols>
    <col min="1" max="1" width="59.83203125" customWidth="1"/>
    <col min="2" max="2" width="33.6640625" customWidth="1"/>
    <col min="3" max="3" width="8.1640625" customWidth="1"/>
    <col min="5" max="5" width="42.5" customWidth="1"/>
  </cols>
  <sheetData>
    <row r="1" spans="1:5" ht="15.75" customHeight="1" x14ac:dyDescent="0.15">
      <c r="D1" s="6" t="s">
        <v>166</v>
      </c>
      <c r="E1" s="6" t="s">
        <v>167</v>
      </c>
    </row>
    <row r="2" spans="1:5" ht="15.75" customHeight="1" x14ac:dyDescent="0.15">
      <c r="A2" s="20"/>
      <c r="B2" s="20"/>
    </row>
    <row r="3" spans="1:5" ht="15.75" customHeight="1" x14ac:dyDescent="0.15">
      <c r="A3" s="20"/>
      <c r="B3" s="20"/>
    </row>
    <row r="4" spans="1:5" ht="15.75" customHeight="1" x14ac:dyDescent="0.15">
      <c r="A4" s="20"/>
      <c r="B4" s="20"/>
      <c r="E4" s="6" t="s">
        <v>168</v>
      </c>
    </row>
    <row r="5" spans="1:5" ht="15.75" customHeight="1" x14ac:dyDescent="0.15">
      <c r="A5" s="20"/>
      <c r="B5" s="20"/>
    </row>
    <row r="6" spans="1:5" ht="15.75" customHeight="1" x14ac:dyDescent="0.15">
      <c r="A6" s="20" t="s">
        <v>169</v>
      </c>
      <c r="B6" s="20" t="s">
        <v>170</v>
      </c>
    </row>
    <row r="7" spans="1:5" ht="15.75" customHeight="1" x14ac:dyDescent="0.15">
      <c r="A7" s="21" t="s">
        <v>171</v>
      </c>
      <c r="B7" s="21"/>
      <c r="D7" s="6" t="str">
        <f ca="1">IFERROR(__xludf.DUMMYFUNCTION("IFERROR(REGEXEXTRACT($A7, D$1), """")"),"3AF7")</f>
        <v>3AF7</v>
      </c>
      <c r="E7" s="6" t="str">
        <f ca="1">IFERROR(__xludf.DUMMYFUNCTION("IFERROR(REGEXEXTRACT($A7, E$1), """")"),"Garage door opener, reset counter ")</f>
        <v xml:space="preserve">Garage door opener, reset counter </v>
      </c>
    </row>
    <row r="8" spans="1:5" ht="15.75" customHeight="1" x14ac:dyDescent="0.15">
      <c r="A8" s="21" t="s">
        <v>172</v>
      </c>
      <c r="B8" s="21">
        <v>0</v>
      </c>
      <c r="D8" s="6" t="str">
        <f ca="1">IFERROR(__xludf.DUMMYFUNCTION("IFERROR(REGEXEXTRACT($A8, D$1), """")"),"")</f>
        <v/>
      </c>
      <c r="E8" s="6" t="str">
        <f ca="1">IFERROR(__xludf.DUMMYFUNCTION("IFERROR(REGEXEXTRACT($A8, E$1), """")"),"")</f>
        <v/>
      </c>
    </row>
    <row r="9" spans="1:5" ht="15.75" customHeight="1" x14ac:dyDescent="0.15">
      <c r="A9" s="21" t="s">
        <v>173</v>
      </c>
      <c r="B9" s="21"/>
      <c r="D9" s="6" t="str">
        <f ca="1">IFERROR(__xludf.DUMMYFUNCTION("IFERROR(REGEXEXTRACT($A9, D$1), """")"),"3AFF")</f>
        <v>3AFF</v>
      </c>
      <c r="E9" s="6" t="str">
        <f ca="1">IFERROR(__xludf.DUMMYFUNCTION("IFERROR(REGEXEXTRACT($A9, E$1), """")"),"Garage door opener, supply voltage ")</f>
        <v xml:space="preserve">Garage door opener, supply voltage </v>
      </c>
    </row>
    <row r="10" spans="1:5" ht="15.75" customHeight="1" x14ac:dyDescent="0.15">
      <c r="A10" s="21" t="s">
        <v>172</v>
      </c>
      <c r="B10" s="21" t="s">
        <v>174</v>
      </c>
      <c r="D10" s="6" t="str">
        <f ca="1">IFERROR(__xludf.DUMMYFUNCTION("IFERROR(REGEXEXTRACT($A10, D$1), """")"),"")</f>
        <v/>
      </c>
      <c r="E10" s="6" t="str">
        <f ca="1">IFERROR(__xludf.DUMMYFUNCTION("IFERROR(REGEXEXTRACT($A10, E$1), """")"),"")</f>
        <v/>
      </c>
    </row>
    <row r="11" spans="1:5" ht="15.75" customHeight="1" x14ac:dyDescent="0.15">
      <c r="A11" s="21" t="s">
        <v>175</v>
      </c>
      <c r="B11" s="21"/>
      <c r="D11" s="6" t="str">
        <f ca="1">IFERROR(__xludf.DUMMYFUNCTION("IFERROR(REGEXEXTRACT($A11, D$1), """")"),"500C")</f>
        <v>500C</v>
      </c>
      <c r="E11" s="6" t="str">
        <f ca="1">IFERROR(__xludf.DUMMYFUNCTION("IFERROR(REGEXEXTRACT($A11, E$1), """")"),"Garage door opener, country code ")</f>
        <v xml:space="preserve">Garage door opener, country code </v>
      </c>
    </row>
    <row r="12" spans="1:5" ht="15.75" customHeight="1" x14ac:dyDescent="0.15">
      <c r="A12" s="21" t="s">
        <v>172</v>
      </c>
      <c r="B12" s="21" t="s">
        <v>176</v>
      </c>
      <c r="D12" s="6" t="str">
        <f ca="1">IFERROR(__xludf.DUMMYFUNCTION("IFERROR(REGEXEXTRACT($A12, D$1), """")"),"")</f>
        <v/>
      </c>
      <c r="E12" s="6" t="str">
        <f ca="1">IFERROR(__xludf.DUMMYFUNCTION("IFERROR(REGEXEXTRACT($A12, E$1), """")"),"")</f>
        <v/>
      </c>
    </row>
    <row r="13" spans="1:5" ht="15.75" customHeight="1" x14ac:dyDescent="0.15">
      <c r="A13" s="21" t="s">
        <v>177</v>
      </c>
      <c r="B13" s="21"/>
      <c r="D13" s="6" t="str">
        <f ca="1">IFERROR(__xludf.DUMMYFUNCTION("IFERROR(REGEXEXTRACT($A13, D$1), """")"),"50E4")</f>
        <v>50E4</v>
      </c>
      <c r="E13" s="6" t="str">
        <f ca="1">IFERROR(__xludf.DUMMYFUNCTION("IFERROR(REGEXEXTRACT($A13, E$1), """")"),"Garage door opener control head ")</f>
        <v xml:space="preserve">Garage door opener control head </v>
      </c>
    </row>
    <row r="14" spans="1:5" ht="15.75" customHeight="1" x14ac:dyDescent="0.15">
      <c r="A14" s="21" t="s">
        <v>178</v>
      </c>
      <c r="B14" s="21" t="s">
        <v>179</v>
      </c>
      <c r="D14" s="6" t="str">
        <f ca="1">IFERROR(__xludf.DUMMYFUNCTION("IFERROR(REGEXEXTRACT($A14, D$1), """")"),"")</f>
        <v/>
      </c>
      <c r="E14" s="6" t="str">
        <f ca="1">IFERROR(__xludf.DUMMYFUNCTION("IFERROR(REGEXEXTRACT($A14, E$1), """")"),"")</f>
        <v/>
      </c>
    </row>
    <row r="15" spans="1:5" ht="15.75" customHeight="1" x14ac:dyDescent="0.15">
      <c r="A15" s="21" t="s">
        <v>180</v>
      </c>
      <c r="B15" s="21" t="s">
        <v>179</v>
      </c>
      <c r="D15" s="6" t="str">
        <f ca="1">IFERROR(__xludf.DUMMYFUNCTION("IFERROR(REGEXEXTRACT($A15, D$1), """")"),"")</f>
        <v/>
      </c>
      <c r="E15" s="6" t="str">
        <f ca="1">IFERROR(__xludf.DUMMYFUNCTION("IFERROR(REGEXEXTRACT($A15, E$1), """")"),"")</f>
        <v/>
      </c>
    </row>
    <row r="16" spans="1:5" ht="15.75" customHeight="1" x14ac:dyDescent="0.15">
      <c r="A16" s="21" t="s">
        <v>181</v>
      </c>
      <c r="B16" s="21" t="s">
        <v>179</v>
      </c>
      <c r="D16" s="6" t="str">
        <f ca="1">IFERROR(__xludf.DUMMYFUNCTION("IFERROR(REGEXEXTRACT($A16, D$1), """")"),"")</f>
        <v/>
      </c>
      <c r="E16" s="6" t="str">
        <f ca="1">IFERROR(__xludf.DUMMYFUNCTION("IFERROR(REGEXEXTRACT($A16, E$1), """")"),"")</f>
        <v/>
      </c>
    </row>
    <row r="17" spans="1:5" ht="15.75" customHeight="1" x14ac:dyDescent="0.15">
      <c r="A17" s="21" t="s">
        <v>182</v>
      </c>
      <c r="B17" s="21"/>
      <c r="D17" s="6" t="str">
        <f ca="1">IFERROR(__xludf.DUMMYFUNCTION("IFERROR(REGEXEXTRACT($A17, D$1), """")"),"3AE5")</f>
        <v>3AE5</v>
      </c>
      <c r="E17" s="6" t="str">
        <f ca="1">IFERROR(__xludf.DUMMYFUNCTION("IFERROR(REGEXEXTRACT($A17, E$1), """")"),"Garage door opener, last programming ")</f>
        <v xml:space="preserve">Garage door opener, last programming </v>
      </c>
    </row>
    <row r="18" spans="1:5" ht="15.75" customHeight="1" x14ac:dyDescent="0.15">
      <c r="A18" s="21" t="s">
        <v>183</v>
      </c>
      <c r="B18" s="21"/>
      <c r="D18" s="6" t="str">
        <f ca="1">IFERROR(__xludf.DUMMYFUNCTION("IFERROR(REGEXEXTRACT($A18, D$1), """")"),"")</f>
        <v/>
      </c>
      <c r="E18" s="6" t="str">
        <f ca="1">IFERROR(__xludf.DUMMYFUNCTION("IFERROR(REGEXEXTRACT($A18, E$1), """")"),"")</f>
        <v/>
      </c>
    </row>
    <row r="19" spans="1:5" ht="15.75" customHeight="1" x14ac:dyDescent="0.15">
      <c r="A19" s="21" t="s">
        <v>184</v>
      </c>
      <c r="B19" s="21"/>
      <c r="D19" s="6" t="str">
        <f ca="1">IFERROR(__xludf.DUMMYFUNCTION("IFERROR(REGEXEXTRACT($A19, D$1), """")"),"")</f>
        <v/>
      </c>
      <c r="E19" s="6" t="str">
        <f ca="1">IFERROR(__xludf.DUMMYFUNCTION("IFERROR(REGEXEXTRACT($A19, E$1), """")"),"")</f>
        <v/>
      </c>
    </row>
    <row r="20" spans="1:5" ht="15.75" customHeight="1" x14ac:dyDescent="0.15">
      <c r="A20" s="21" t="s">
        <v>172</v>
      </c>
      <c r="B20" s="21" t="s">
        <v>185</v>
      </c>
      <c r="D20" s="6" t="str">
        <f ca="1">IFERROR(__xludf.DUMMYFUNCTION("IFERROR(REGEXEXTRACT($A20, D$1), """")"),"")</f>
        <v/>
      </c>
      <c r="E20" s="6" t="str">
        <f ca="1">IFERROR(__xludf.DUMMYFUNCTION("IFERROR(REGEXEXTRACT($A20, E$1), """")"),"")</f>
        <v/>
      </c>
    </row>
    <row r="21" spans="1:5" ht="15.75" customHeight="1" x14ac:dyDescent="0.15">
      <c r="A21" s="21" t="s">
        <v>186</v>
      </c>
      <c r="B21" s="21" t="s">
        <v>185</v>
      </c>
      <c r="D21" s="6" t="str">
        <f ca="1">IFERROR(__xludf.DUMMYFUNCTION("IFERROR(REGEXEXTRACT($A21, D$1), """")"),"")</f>
        <v/>
      </c>
      <c r="E21" s="6" t="str">
        <f ca="1">IFERROR(__xludf.DUMMYFUNCTION("IFERROR(REGEXEXTRACT($A21, E$1), """")"),"")</f>
        <v/>
      </c>
    </row>
    <row r="22" spans="1:5" ht="15.75" customHeight="1" x14ac:dyDescent="0.15">
      <c r="A22" s="21" t="s">
        <v>187</v>
      </c>
      <c r="B22" s="21">
        <v>0</v>
      </c>
      <c r="D22" s="6" t="str">
        <f ca="1">IFERROR(__xludf.DUMMYFUNCTION("IFERROR(REGEXEXTRACT($A22, D$1), """")"),"")</f>
        <v/>
      </c>
      <c r="E22" s="6" t="str">
        <f ca="1">IFERROR(__xludf.DUMMYFUNCTION("IFERROR(REGEXEXTRACT($A22, E$1), """")"),"")</f>
        <v/>
      </c>
    </row>
    <row r="23" spans="1:5" ht="15.75" customHeight="1" x14ac:dyDescent="0.15">
      <c r="A23" s="21" t="s">
        <v>188</v>
      </c>
      <c r="B23" s="21">
        <v>0</v>
      </c>
      <c r="D23" s="6" t="str">
        <f ca="1">IFERROR(__xludf.DUMMYFUNCTION("IFERROR(REGEXEXTRACT($A23, D$1), """")"),"")</f>
        <v/>
      </c>
      <c r="E23" s="6" t="str">
        <f ca="1">IFERROR(__xludf.DUMMYFUNCTION("IFERROR(REGEXEXTRACT($A23, E$1), """")"),"")</f>
        <v/>
      </c>
    </row>
    <row r="24" spans="1:5" ht="15.75" customHeight="1" x14ac:dyDescent="0.15">
      <c r="A24" s="21" t="s">
        <v>189</v>
      </c>
      <c r="B24" s="21" t="s">
        <v>190</v>
      </c>
      <c r="D24" s="6" t="str">
        <f ca="1">IFERROR(__xludf.DUMMYFUNCTION("IFERROR(REGEXEXTRACT($A24, D$1), """")"),"")</f>
        <v/>
      </c>
      <c r="E24" s="6" t="str">
        <f ca="1">IFERROR(__xludf.DUMMYFUNCTION("IFERROR(REGEXEXTRACT($A24, E$1), """")"),"")</f>
        <v/>
      </c>
    </row>
    <row r="25" spans="1:5" ht="15.75" customHeight="1" x14ac:dyDescent="0.15">
      <c r="A25" s="21" t="s">
        <v>191</v>
      </c>
      <c r="B25" s="21" t="s">
        <v>192</v>
      </c>
      <c r="D25" s="6" t="str">
        <f ca="1">IFERROR(__xludf.DUMMYFUNCTION("IFERROR(REGEXEXTRACT($A25, D$1), """")"),"")</f>
        <v/>
      </c>
      <c r="E25" s="6" t="str">
        <f ca="1">IFERROR(__xludf.DUMMYFUNCTION("IFERROR(REGEXEXTRACT($A25, E$1), """")"),"")</f>
        <v/>
      </c>
    </row>
    <row r="26" spans="1:5" ht="15.75" customHeight="1" x14ac:dyDescent="0.15">
      <c r="A26" s="21" t="s">
        <v>193</v>
      </c>
      <c r="B26" s="21" t="s">
        <v>194</v>
      </c>
      <c r="D26" s="6" t="str">
        <f ca="1">IFERROR(__xludf.DUMMYFUNCTION("IFERROR(REGEXEXTRACT($A26, D$1), """")"),"")</f>
        <v/>
      </c>
      <c r="E26" s="6" t="str">
        <f ca="1">IFERROR(__xludf.DUMMYFUNCTION("IFERROR(REGEXEXTRACT($A26, E$1), """")"),"")</f>
        <v/>
      </c>
    </row>
    <row r="27" spans="1:5" ht="15.75" customHeight="1" x14ac:dyDescent="0.15">
      <c r="A27" s="21" t="s">
        <v>195</v>
      </c>
      <c r="B27" s="21" t="s">
        <v>185</v>
      </c>
      <c r="D27" s="6" t="str">
        <f ca="1">IFERROR(__xludf.DUMMYFUNCTION("IFERROR(REGEXEXTRACT($A27, D$1), """")"),"")</f>
        <v/>
      </c>
      <c r="E27" s="6" t="str">
        <f ca="1">IFERROR(__xludf.DUMMYFUNCTION("IFERROR(REGEXEXTRACT($A27, E$1), """")"),"")</f>
        <v/>
      </c>
    </row>
    <row r="28" spans="1:5" ht="15.75" customHeight="1" x14ac:dyDescent="0.15">
      <c r="A28" s="21" t="s">
        <v>196</v>
      </c>
      <c r="B28" s="21" t="s">
        <v>197</v>
      </c>
      <c r="D28" s="6" t="str">
        <f ca="1">IFERROR(__xludf.DUMMYFUNCTION("IFERROR(REGEXEXTRACT($A28, D$1), """")"),"")</f>
        <v/>
      </c>
      <c r="E28" s="6" t="str">
        <f ca="1">IFERROR(__xludf.DUMMYFUNCTION("IFERROR(REGEXEXTRACT($A28, E$1), """")"),"")</f>
        <v/>
      </c>
    </row>
    <row r="29" spans="1:5" ht="15.75" customHeight="1" x14ac:dyDescent="0.15">
      <c r="A29" s="21" t="s">
        <v>198</v>
      </c>
      <c r="B29" s="21">
        <v>0</v>
      </c>
      <c r="D29" s="6" t="str">
        <f ca="1">IFERROR(__xludf.DUMMYFUNCTION("IFERROR(REGEXEXTRACT($A29, D$1), """")"),"")</f>
        <v/>
      </c>
      <c r="E29" s="6" t="str">
        <f ca="1">IFERROR(__xludf.DUMMYFUNCTION("IFERROR(REGEXEXTRACT($A29, E$1), """")"),"")</f>
        <v/>
      </c>
    </row>
    <row r="30" spans="1:5" ht="15.75" customHeight="1" x14ac:dyDescent="0.15">
      <c r="A30" s="21" t="s">
        <v>199</v>
      </c>
      <c r="B30" s="21"/>
      <c r="D30" s="6" t="str">
        <f ca="1">IFERROR(__xludf.DUMMYFUNCTION("IFERROR(REGEXEXTRACT($A30, D$1), """")"),"3AE6")</f>
        <v>3AE6</v>
      </c>
      <c r="E30" s="6" t="str">
        <f ca="1">IFERROR(__xludf.DUMMYFUNCTION("IFERROR(REGEXEXTRACT($A30, E$1), """")"),"Garage door opener, second-to-last progr. ")</f>
        <v xml:space="preserve">Garage door opener, second-to-last progr. </v>
      </c>
    </row>
    <row r="31" spans="1:5" ht="15.75" customHeight="1" x14ac:dyDescent="0.15">
      <c r="A31" s="21" t="s">
        <v>183</v>
      </c>
      <c r="B31" s="21"/>
      <c r="D31" s="6" t="str">
        <f ca="1">IFERROR(__xludf.DUMMYFUNCTION("IFERROR(REGEXEXTRACT($A31, D$1), """")"),"")</f>
        <v/>
      </c>
      <c r="E31" s="6" t="str">
        <f ca="1">IFERROR(__xludf.DUMMYFUNCTION("IFERROR(REGEXEXTRACT($A31, E$1), """")"),"")</f>
        <v/>
      </c>
    </row>
    <row r="32" spans="1:5" ht="15.75" customHeight="1" x14ac:dyDescent="0.15">
      <c r="A32" s="21" t="s">
        <v>184</v>
      </c>
      <c r="B32" s="21"/>
      <c r="D32" s="6" t="str">
        <f ca="1">IFERROR(__xludf.DUMMYFUNCTION("IFERROR(REGEXEXTRACT($A32, D$1), """")"),"")</f>
        <v/>
      </c>
      <c r="E32" s="6" t="str">
        <f ca="1">IFERROR(__xludf.DUMMYFUNCTION("IFERROR(REGEXEXTRACT($A32, E$1), """")"),"")</f>
        <v/>
      </c>
    </row>
    <row r="33" spans="1:5" ht="15.75" customHeight="1" x14ac:dyDescent="0.15">
      <c r="A33" s="21" t="s">
        <v>172</v>
      </c>
      <c r="B33" s="21" t="s">
        <v>185</v>
      </c>
      <c r="D33" s="6" t="str">
        <f ca="1">IFERROR(__xludf.DUMMYFUNCTION("IFERROR(REGEXEXTRACT($A33, D$1), """")"),"")</f>
        <v/>
      </c>
      <c r="E33" s="6" t="str">
        <f ca="1">IFERROR(__xludf.DUMMYFUNCTION("IFERROR(REGEXEXTRACT($A33, E$1), """")"),"")</f>
        <v/>
      </c>
    </row>
    <row r="34" spans="1:5" ht="15.75" customHeight="1" x14ac:dyDescent="0.15">
      <c r="A34" s="21" t="s">
        <v>186</v>
      </c>
      <c r="B34" s="21" t="s">
        <v>185</v>
      </c>
      <c r="D34" s="6" t="str">
        <f ca="1">IFERROR(__xludf.DUMMYFUNCTION("IFERROR(REGEXEXTRACT($A34, D$1), """")"),"")</f>
        <v/>
      </c>
      <c r="E34" s="6" t="str">
        <f ca="1">IFERROR(__xludf.DUMMYFUNCTION("IFERROR(REGEXEXTRACT($A34, E$1), """")"),"")</f>
        <v/>
      </c>
    </row>
    <row r="35" spans="1:5" ht="15.75" customHeight="1" x14ac:dyDescent="0.15">
      <c r="A35" s="21" t="s">
        <v>187</v>
      </c>
      <c r="B35" s="21">
        <v>0</v>
      </c>
      <c r="D35" s="6" t="str">
        <f ca="1">IFERROR(__xludf.DUMMYFUNCTION("IFERROR(REGEXEXTRACT($A35, D$1), """")"),"")</f>
        <v/>
      </c>
      <c r="E35" s="6" t="str">
        <f ca="1">IFERROR(__xludf.DUMMYFUNCTION("IFERROR(REGEXEXTRACT($A35, E$1), """")"),"")</f>
        <v/>
      </c>
    </row>
    <row r="36" spans="1:5" ht="15.75" customHeight="1" x14ac:dyDescent="0.15">
      <c r="A36" s="21" t="s">
        <v>188</v>
      </c>
      <c r="B36" s="21">
        <v>0</v>
      </c>
      <c r="D36" s="6" t="str">
        <f ca="1">IFERROR(__xludf.DUMMYFUNCTION("IFERROR(REGEXEXTRACT($A36, D$1), """")"),"")</f>
        <v/>
      </c>
      <c r="E36" s="6" t="str">
        <f ca="1">IFERROR(__xludf.DUMMYFUNCTION("IFERROR(REGEXEXTRACT($A36, E$1), """")"),"")</f>
        <v/>
      </c>
    </row>
    <row r="37" spans="1:5" ht="15.75" customHeight="1" x14ac:dyDescent="0.15">
      <c r="A37" s="21" t="s">
        <v>189</v>
      </c>
      <c r="B37" s="21" t="s">
        <v>190</v>
      </c>
      <c r="D37" s="6" t="str">
        <f ca="1">IFERROR(__xludf.DUMMYFUNCTION("IFERROR(REGEXEXTRACT($A37, D$1), """")"),"")</f>
        <v/>
      </c>
      <c r="E37" s="6" t="str">
        <f ca="1">IFERROR(__xludf.DUMMYFUNCTION("IFERROR(REGEXEXTRACT($A37, E$1), """")"),"")</f>
        <v/>
      </c>
    </row>
    <row r="38" spans="1:5" ht="15.75" customHeight="1" x14ac:dyDescent="0.15">
      <c r="A38" s="21" t="s">
        <v>191</v>
      </c>
      <c r="B38" s="21" t="s">
        <v>192</v>
      </c>
      <c r="D38" s="6" t="str">
        <f ca="1">IFERROR(__xludf.DUMMYFUNCTION("IFERROR(REGEXEXTRACT($A38, D$1), """")"),"")</f>
        <v/>
      </c>
      <c r="E38" s="6" t="str">
        <f ca="1">IFERROR(__xludf.DUMMYFUNCTION("IFERROR(REGEXEXTRACT($A38, E$1), """")"),"")</f>
        <v/>
      </c>
    </row>
    <row r="39" spans="1:5" ht="15.75" customHeight="1" x14ac:dyDescent="0.15">
      <c r="A39" s="21" t="s">
        <v>193</v>
      </c>
      <c r="B39" s="21" t="s">
        <v>194</v>
      </c>
      <c r="D39" s="6" t="str">
        <f ca="1">IFERROR(__xludf.DUMMYFUNCTION("IFERROR(REGEXEXTRACT($A39, D$1), """")"),"")</f>
        <v/>
      </c>
      <c r="E39" s="6" t="str">
        <f ca="1">IFERROR(__xludf.DUMMYFUNCTION("IFERROR(REGEXEXTRACT($A39, E$1), """")"),"")</f>
        <v/>
      </c>
    </row>
    <row r="40" spans="1:5" ht="15.75" customHeight="1" x14ac:dyDescent="0.15">
      <c r="A40" s="21" t="s">
        <v>195</v>
      </c>
      <c r="B40" s="21" t="s">
        <v>185</v>
      </c>
      <c r="D40" s="6" t="str">
        <f ca="1">IFERROR(__xludf.DUMMYFUNCTION("IFERROR(REGEXEXTRACT($A40, D$1), """")"),"")</f>
        <v/>
      </c>
      <c r="E40" s="6" t="str">
        <f ca="1">IFERROR(__xludf.DUMMYFUNCTION("IFERROR(REGEXEXTRACT($A40, E$1), """")"),"")</f>
        <v/>
      </c>
    </row>
    <row r="41" spans="1:5" ht="15.75" customHeight="1" x14ac:dyDescent="0.15">
      <c r="A41" s="21" t="s">
        <v>196</v>
      </c>
      <c r="B41" s="21" t="s">
        <v>197</v>
      </c>
      <c r="D41" s="6" t="str">
        <f ca="1">IFERROR(__xludf.DUMMYFUNCTION("IFERROR(REGEXEXTRACT($A41, D$1), """")"),"")</f>
        <v/>
      </c>
      <c r="E41" s="6" t="str">
        <f ca="1">IFERROR(__xludf.DUMMYFUNCTION("IFERROR(REGEXEXTRACT($A41, E$1), """")"),"")</f>
        <v/>
      </c>
    </row>
    <row r="42" spans="1:5" ht="15.75" customHeight="1" x14ac:dyDescent="0.15">
      <c r="A42" s="21" t="s">
        <v>198</v>
      </c>
      <c r="B42" s="21">
        <v>0</v>
      </c>
      <c r="D42" s="6" t="str">
        <f ca="1">IFERROR(__xludf.DUMMYFUNCTION("IFERROR(REGEXEXTRACT($A42, D$1), """")"),"")</f>
        <v/>
      </c>
      <c r="E42" s="6" t="str">
        <f ca="1">IFERROR(__xludf.DUMMYFUNCTION("IFERROR(REGEXEXTRACT($A42, E$1), """")"),"")</f>
        <v/>
      </c>
    </row>
    <row r="43" spans="1:5" ht="15.75" customHeight="1" x14ac:dyDescent="0.15">
      <c r="A43" s="21" t="s">
        <v>200</v>
      </c>
      <c r="B43" s="21"/>
      <c r="D43" s="6" t="str">
        <f ca="1">IFERROR(__xludf.DUMMYFUNCTION("IFERROR(REGEXEXTRACT($A43, D$1), """")"),"3AE7")</f>
        <v>3AE7</v>
      </c>
      <c r="E43" s="6" t="str">
        <f ca="1">IFERROR(__xludf.DUMMYFUNCTION("IFERROR(REGEXEXTRACT($A43, E$1), """")"),"Garage door opener, third-to-last progr. ")</f>
        <v xml:space="preserve">Garage door opener, third-to-last progr. </v>
      </c>
    </row>
    <row r="44" spans="1:5" ht="15.75" customHeight="1" x14ac:dyDescent="0.15">
      <c r="A44" s="21" t="s">
        <v>183</v>
      </c>
      <c r="B44" s="21"/>
      <c r="D44" s="6" t="str">
        <f ca="1">IFERROR(__xludf.DUMMYFUNCTION("IFERROR(REGEXEXTRACT($A44, D$1), """")"),"")</f>
        <v/>
      </c>
      <c r="E44" s="6" t="str">
        <f ca="1">IFERROR(__xludf.DUMMYFUNCTION("IFERROR(REGEXEXTRACT($A44, E$1), """")"),"")</f>
        <v/>
      </c>
    </row>
    <row r="45" spans="1:5" ht="15.75" customHeight="1" x14ac:dyDescent="0.15">
      <c r="A45" s="21" t="s">
        <v>184</v>
      </c>
      <c r="B45" s="21"/>
      <c r="D45" s="6" t="str">
        <f ca="1">IFERROR(__xludf.DUMMYFUNCTION("IFERROR(REGEXEXTRACT($A45, D$1), """")"),"")</f>
        <v/>
      </c>
      <c r="E45" s="6" t="str">
        <f ca="1">IFERROR(__xludf.DUMMYFUNCTION("IFERROR(REGEXEXTRACT($A45, E$1), """")"),"")</f>
        <v/>
      </c>
    </row>
    <row r="46" spans="1:5" ht="15.75" customHeight="1" x14ac:dyDescent="0.15">
      <c r="A46" s="21" t="s">
        <v>172</v>
      </c>
      <c r="B46" s="21" t="s">
        <v>185</v>
      </c>
      <c r="D46" s="6" t="str">
        <f ca="1">IFERROR(__xludf.DUMMYFUNCTION("IFERROR(REGEXEXTRACT($A46, D$1), """")"),"")</f>
        <v/>
      </c>
      <c r="E46" s="6" t="str">
        <f ca="1">IFERROR(__xludf.DUMMYFUNCTION("IFERROR(REGEXEXTRACT($A46, E$1), """")"),"")</f>
        <v/>
      </c>
    </row>
    <row r="47" spans="1:5" ht="15.75" customHeight="1" x14ac:dyDescent="0.15">
      <c r="A47" s="21" t="s">
        <v>186</v>
      </c>
      <c r="B47" s="21" t="s">
        <v>185</v>
      </c>
      <c r="D47" s="6" t="str">
        <f ca="1">IFERROR(__xludf.DUMMYFUNCTION("IFERROR(REGEXEXTRACT($A47, D$1), """")"),"")</f>
        <v/>
      </c>
      <c r="E47" s="6" t="str">
        <f ca="1">IFERROR(__xludf.DUMMYFUNCTION("IFERROR(REGEXEXTRACT($A47, E$1), """")"),"")</f>
        <v/>
      </c>
    </row>
    <row r="48" spans="1:5" ht="15.75" customHeight="1" x14ac:dyDescent="0.15">
      <c r="A48" s="21" t="s">
        <v>187</v>
      </c>
      <c r="B48" s="21">
        <v>0</v>
      </c>
      <c r="D48" s="6" t="str">
        <f ca="1">IFERROR(__xludf.DUMMYFUNCTION("IFERROR(REGEXEXTRACT($A48, D$1), """")"),"")</f>
        <v/>
      </c>
      <c r="E48" s="6" t="str">
        <f ca="1">IFERROR(__xludf.DUMMYFUNCTION("IFERROR(REGEXEXTRACT($A48, E$1), """")"),"")</f>
        <v/>
      </c>
    </row>
    <row r="49" spans="1:5" ht="15.75" customHeight="1" x14ac:dyDescent="0.15">
      <c r="A49" s="21" t="s">
        <v>188</v>
      </c>
      <c r="B49" s="21">
        <v>0</v>
      </c>
      <c r="D49" s="6" t="str">
        <f ca="1">IFERROR(__xludf.DUMMYFUNCTION("IFERROR(REGEXEXTRACT($A49, D$1), """")"),"")</f>
        <v/>
      </c>
      <c r="E49" s="6" t="str">
        <f ca="1">IFERROR(__xludf.DUMMYFUNCTION("IFERROR(REGEXEXTRACT($A49, E$1), """")"),"")</f>
        <v/>
      </c>
    </row>
    <row r="50" spans="1:5" ht="15.75" customHeight="1" x14ac:dyDescent="0.15">
      <c r="A50" s="21" t="s">
        <v>189</v>
      </c>
      <c r="B50" s="21" t="s">
        <v>190</v>
      </c>
      <c r="D50" s="6" t="str">
        <f ca="1">IFERROR(__xludf.DUMMYFUNCTION("IFERROR(REGEXEXTRACT($A50, D$1), """")"),"")</f>
        <v/>
      </c>
      <c r="E50" s="6" t="str">
        <f ca="1">IFERROR(__xludf.DUMMYFUNCTION("IFERROR(REGEXEXTRACT($A50, E$1), """")"),"")</f>
        <v/>
      </c>
    </row>
    <row r="51" spans="1:5" ht="13" x14ac:dyDescent="0.15">
      <c r="A51" s="21" t="s">
        <v>191</v>
      </c>
      <c r="B51" s="21" t="s">
        <v>192</v>
      </c>
      <c r="D51" s="6" t="str">
        <f ca="1">IFERROR(__xludf.DUMMYFUNCTION("IFERROR(REGEXEXTRACT($A51, D$1), """")"),"")</f>
        <v/>
      </c>
      <c r="E51" s="6" t="str">
        <f ca="1">IFERROR(__xludf.DUMMYFUNCTION("IFERROR(REGEXEXTRACT($A51, E$1), """")"),"")</f>
        <v/>
      </c>
    </row>
    <row r="52" spans="1:5" ht="13" x14ac:dyDescent="0.15">
      <c r="A52" s="21" t="s">
        <v>193</v>
      </c>
      <c r="B52" s="21" t="s">
        <v>194</v>
      </c>
      <c r="D52" s="6" t="str">
        <f ca="1">IFERROR(__xludf.DUMMYFUNCTION("IFERROR(REGEXEXTRACT($A52, D$1), """")"),"")</f>
        <v/>
      </c>
      <c r="E52" s="6" t="str">
        <f ca="1">IFERROR(__xludf.DUMMYFUNCTION("IFERROR(REGEXEXTRACT($A52, E$1), """")"),"")</f>
        <v/>
      </c>
    </row>
    <row r="53" spans="1:5" ht="13" x14ac:dyDescent="0.15">
      <c r="A53" s="21" t="s">
        <v>195</v>
      </c>
      <c r="B53" s="21" t="s">
        <v>185</v>
      </c>
      <c r="D53" s="6" t="str">
        <f ca="1">IFERROR(__xludf.DUMMYFUNCTION("IFERROR(REGEXEXTRACT($A53, D$1), """")"),"")</f>
        <v/>
      </c>
      <c r="E53" s="6" t="str">
        <f ca="1">IFERROR(__xludf.DUMMYFUNCTION("IFERROR(REGEXEXTRACT($A53, E$1), """")"),"")</f>
        <v/>
      </c>
    </row>
    <row r="54" spans="1:5" ht="13" x14ac:dyDescent="0.15">
      <c r="A54" s="21" t="s">
        <v>196</v>
      </c>
      <c r="B54" s="21" t="s">
        <v>197</v>
      </c>
      <c r="D54" s="6" t="str">
        <f ca="1">IFERROR(__xludf.DUMMYFUNCTION("IFERROR(REGEXEXTRACT($A54, D$1), """")"),"")</f>
        <v/>
      </c>
      <c r="E54" s="6" t="str">
        <f ca="1">IFERROR(__xludf.DUMMYFUNCTION("IFERROR(REGEXEXTRACT($A54, E$1), """")"),"")</f>
        <v/>
      </c>
    </row>
    <row r="55" spans="1:5" ht="13" x14ac:dyDescent="0.15">
      <c r="A55" s="21" t="s">
        <v>198</v>
      </c>
      <c r="B55" s="21">
        <v>0</v>
      </c>
      <c r="D55" s="6" t="str">
        <f ca="1">IFERROR(__xludf.DUMMYFUNCTION("IFERROR(REGEXEXTRACT($A55, D$1), """")"),"")</f>
        <v/>
      </c>
      <c r="E55" s="6" t="str">
        <f ca="1">IFERROR(__xludf.DUMMYFUNCTION("IFERROR(REGEXEXTRACT($A55, E$1), """")"),"")</f>
        <v/>
      </c>
    </row>
    <row r="56" spans="1:5" ht="13" x14ac:dyDescent="0.15">
      <c r="A56" s="21" t="s">
        <v>201</v>
      </c>
      <c r="B56" s="21"/>
      <c r="D56" s="6" t="str">
        <f ca="1">IFERROR(__xludf.DUMMYFUNCTION("IFERROR(REGEXEXTRACT($A56, D$1), """")"),"3AE8")</f>
        <v>3AE8</v>
      </c>
      <c r="E56" s="6" t="str">
        <f ca="1">IFERROR(__xludf.DUMMYFUNCTION("IFERROR(REGEXEXTRACT($A56, E$1), """")"),"Garage door opener, programming channel 1 ")</f>
        <v xml:space="preserve">Garage door opener, programming channel 1 </v>
      </c>
    </row>
    <row r="57" spans="1:5" ht="13" x14ac:dyDescent="0.15">
      <c r="A57" s="21" t="s">
        <v>183</v>
      </c>
      <c r="B57" s="21">
        <v>0</v>
      </c>
      <c r="D57" s="6" t="str">
        <f ca="1">IFERROR(__xludf.DUMMYFUNCTION("IFERROR(REGEXEXTRACT($A57, D$1), """")"),"")</f>
        <v/>
      </c>
      <c r="E57" s="6" t="str">
        <f ca="1">IFERROR(__xludf.DUMMYFUNCTION("IFERROR(REGEXEXTRACT($A57, E$1), """")"),"")</f>
        <v/>
      </c>
    </row>
    <row r="58" spans="1:5" ht="13" x14ac:dyDescent="0.15">
      <c r="A58" s="21" t="s">
        <v>187</v>
      </c>
      <c r="B58" s="21">
        <v>0</v>
      </c>
      <c r="D58" s="6" t="str">
        <f ca="1">IFERROR(__xludf.DUMMYFUNCTION("IFERROR(REGEXEXTRACT($A58, D$1), """")"),"")</f>
        <v/>
      </c>
      <c r="E58" s="6" t="str">
        <f ca="1">IFERROR(__xludf.DUMMYFUNCTION("IFERROR(REGEXEXTRACT($A58, E$1), """")"),"")</f>
        <v/>
      </c>
    </row>
    <row r="59" spans="1:5" ht="13" x14ac:dyDescent="0.15">
      <c r="A59" s="21" t="s">
        <v>202</v>
      </c>
      <c r="B59" s="21" t="s">
        <v>203</v>
      </c>
      <c r="D59" s="6" t="str">
        <f ca="1">IFERROR(__xludf.DUMMYFUNCTION("IFERROR(REGEXEXTRACT($A59, D$1), """")"),"")</f>
        <v/>
      </c>
      <c r="E59" s="6" t="str">
        <f ca="1">IFERROR(__xludf.DUMMYFUNCTION("IFERROR(REGEXEXTRACT($A59, E$1), """")"),"")</f>
        <v/>
      </c>
    </row>
    <row r="60" spans="1:5" ht="13" x14ac:dyDescent="0.15">
      <c r="A60" s="21" t="s">
        <v>204</v>
      </c>
      <c r="B60" s="21"/>
      <c r="D60" s="6" t="str">
        <f ca="1">IFERROR(__xludf.DUMMYFUNCTION("IFERROR(REGEXEXTRACT($A60, D$1), """")"),"3AE9")</f>
        <v>3AE9</v>
      </c>
      <c r="E60" s="6" t="str">
        <f ca="1">IFERROR(__xludf.DUMMYFUNCTION("IFERROR(REGEXEXTRACT($A60, E$1), """")"),"Garage door opener, programming channel 2 ")</f>
        <v xml:space="preserve">Garage door opener, programming channel 2 </v>
      </c>
    </row>
    <row r="61" spans="1:5" ht="13" x14ac:dyDescent="0.15">
      <c r="A61" s="21" t="s">
        <v>183</v>
      </c>
      <c r="B61" s="21">
        <v>0</v>
      </c>
      <c r="D61" s="6" t="str">
        <f ca="1">IFERROR(__xludf.DUMMYFUNCTION("IFERROR(REGEXEXTRACT($A61, D$1), """")"),"")</f>
        <v/>
      </c>
      <c r="E61" s="6" t="str">
        <f ca="1">IFERROR(__xludf.DUMMYFUNCTION("IFERROR(REGEXEXTRACT($A61, E$1), """")"),"")</f>
        <v/>
      </c>
    </row>
    <row r="62" spans="1:5" ht="13" x14ac:dyDescent="0.15">
      <c r="A62" s="21" t="s">
        <v>187</v>
      </c>
      <c r="B62" s="21">
        <v>0</v>
      </c>
      <c r="D62" s="6" t="str">
        <f ca="1">IFERROR(__xludf.DUMMYFUNCTION("IFERROR(REGEXEXTRACT($A62, D$1), """")"),"")</f>
        <v/>
      </c>
      <c r="E62" s="6" t="str">
        <f ca="1">IFERROR(__xludf.DUMMYFUNCTION("IFERROR(REGEXEXTRACT($A62, E$1), """")"),"")</f>
        <v/>
      </c>
    </row>
    <row r="63" spans="1:5" ht="13" x14ac:dyDescent="0.15">
      <c r="A63" s="21" t="s">
        <v>202</v>
      </c>
      <c r="B63" s="21" t="s">
        <v>203</v>
      </c>
      <c r="D63" s="6" t="str">
        <f ca="1">IFERROR(__xludf.DUMMYFUNCTION("IFERROR(REGEXEXTRACT($A63, D$1), """")"),"")</f>
        <v/>
      </c>
      <c r="E63" s="6" t="str">
        <f ca="1">IFERROR(__xludf.DUMMYFUNCTION("IFERROR(REGEXEXTRACT($A63, E$1), """")"),"")</f>
        <v/>
      </c>
    </row>
    <row r="64" spans="1:5" ht="13" x14ac:dyDescent="0.15">
      <c r="A64" s="21" t="s">
        <v>205</v>
      </c>
      <c r="B64" s="21"/>
      <c r="D64" s="6" t="str">
        <f ca="1">IFERROR(__xludf.DUMMYFUNCTION("IFERROR(REGEXEXTRACT($A64, D$1), """")"),"3AEA")</f>
        <v>3AEA</v>
      </c>
      <c r="E64" s="6" t="str">
        <f ca="1">IFERROR(__xludf.DUMMYFUNCTION("IFERROR(REGEXEXTRACT($A64, E$1), """")"),"Garage door opener, programming channel 3 ")</f>
        <v xml:space="preserve">Garage door opener, programming channel 3 </v>
      </c>
    </row>
    <row r="65" spans="1:5" ht="13" x14ac:dyDescent="0.15">
      <c r="A65" s="21" t="s">
        <v>183</v>
      </c>
      <c r="B65" s="21">
        <v>0</v>
      </c>
      <c r="D65" s="6" t="str">
        <f ca="1">IFERROR(__xludf.DUMMYFUNCTION("IFERROR(REGEXEXTRACT($A65, D$1), """")"),"")</f>
        <v/>
      </c>
      <c r="E65" s="6" t="str">
        <f ca="1">IFERROR(__xludf.DUMMYFUNCTION("IFERROR(REGEXEXTRACT($A65, E$1), """")"),"")</f>
        <v/>
      </c>
    </row>
    <row r="66" spans="1:5" ht="13" x14ac:dyDescent="0.15">
      <c r="A66" s="21" t="s">
        <v>187</v>
      </c>
      <c r="B66" s="21">
        <v>0</v>
      </c>
      <c r="D66" s="6" t="str">
        <f ca="1">IFERROR(__xludf.DUMMYFUNCTION("IFERROR(REGEXEXTRACT($A66, D$1), """")"),"")</f>
        <v/>
      </c>
      <c r="E66" s="6" t="str">
        <f ca="1">IFERROR(__xludf.DUMMYFUNCTION("IFERROR(REGEXEXTRACT($A66, E$1), """")"),"")</f>
        <v/>
      </c>
    </row>
    <row r="67" spans="1:5" ht="13" x14ac:dyDescent="0.15">
      <c r="A67" s="21" t="s">
        <v>202</v>
      </c>
      <c r="B67" s="21" t="s">
        <v>203</v>
      </c>
      <c r="D67" s="6" t="str">
        <f ca="1">IFERROR(__xludf.DUMMYFUNCTION("IFERROR(REGEXEXTRACT($A67, D$1), """")"),"")</f>
        <v/>
      </c>
      <c r="E67" s="6" t="str">
        <f ca="1">IFERROR(__xludf.DUMMYFUNCTION("IFERROR(REGEXEXTRACT($A67, E$1), """")"),"")</f>
        <v/>
      </c>
    </row>
    <row r="68" spans="1:5" ht="13" x14ac:dyDescent="0.15">
      <c r="A68" s="21" t="s">
        <v>206</v>
      </c>
      <c r="B68" s="21"/>
      <c r="D68" s="6" t="str">
        <f ca="1">IFERROR(__xludf.DUMMYFUNCTION("IFERROR(REGEXEXTRACT($A68, D$1), """")"),"3AEB")</f>
        <v>3AEB</v>
      </c>
      <c r="E68" s="6" t="str">
        <f ca="1">IFERROR(__xludf.DUMMYFUNCTION("IFERROR(REGEXEXTRACT($A68, E$1), """")"),"Garage door opener, programming channel 4 ")</f>
        <v xml:space="preserve">Garage door opener, programming channel 4 </v>
      </c>
    </row>
    <row r="69" spans="1:5" ht="13" x14ac:dyDescent="0.15">
      <c r="A69" s="21" t="s">
        <v>183</v>
      </c>
      <c r="B69" s="21">
        <v>0</v>
      </c>
      <c r="D69" s="6" t="str">
        <f ca="1">IFERROR(__xludf.DUMMYFUNCTION("IFERROR(REGEXEXTRACT($A69, D$1), """")"),"")</f>
        <v/>
      </c>
      <c r="E69" s="6" t="str">
        <f ca="1">IFERROR(__xludf.DUMMYFUNCTION("IFERROR(REGEXEXTRACT($A69, E$1), """")"),"")</f>
        <v/>
      </c>
    </row>
    <row r="70" spans="1:5" ht="13" x14ac:dyDescent="0.15">
      <c r="A70" s="21" t="s">
        <v>187</v>
      </c>
      <c r="B70" s="21">
        <v>0</v>
      </c>
      <c r="D70" s="6" t="str">
        <f ca="1">IFERROR(__xludf.DUMMYFUNCTION("IFERROR(REGEXEXTRACT($A70, D$1), """")"),"")</f>
        <v/>
      </c>
      <c r="E70" s="6" t="str">
        <f ca="1">IFERROR(__xludf.DUMMYFUNCTION("IFERROR(REGEXEXTRACT($A70, E$1), """")"),"")</f>
        <v/>
      </c>
    </row>
    <row r="71" spans="1:5" ht="13" x14ac:dyDescent="0.15">
      <c r="A71" s="21" t="s">
        <v>202</v>
      </c>
      <c r="B71" s="21" t="s">
        <v>203</v>
      </c>
      <c r="D71" s="6" t="str">
        <f ca="1">IFERROR(__xludf.DUMMYFUNCTION("IFERROR(REGEXEXTRACT($A71, D$1), """")"),"")</f>
        <v/>
      </c>
      <c r="E71" s="6" t="str">
        <f ca="1">IFERROR(__xludf.DUMMYFUNCTION("IFERROR(REGEXEXTRACT($A71, E$1), """")"),"")</f>
        <v/>
      </c>
    </row>
    <row r="72" spans="1:5" ht="13" x14ac:dyDescent="0.15">
      <c r="A72" s="21" t="s">
        <v>207</v>
      </c>
      <c r="B72" s="21"/>
      <c r="D72" s="6" t="str">
        <f ca="1">IFERROR(__xludf.DUMMYFUNCTION("IFERROR(REGEXEXTRACT($A72, D$1), """")"),"3AEC")</f>
        <v>3AEC</v>
      </c>
      <c r="E72" s="6" t="str">
        <f ca="1">IFERROR(__xludf.DUMMYFUNCTION("IFERROR(REGEXEXTRACT($A72, E$1), """")"),"Garage door opener, programming channel 5 ")</f>
        <v xml:space="preserve">Garage door opener, programming channel 5 </v>
      </c>
    </row>
    <row r="73" spans="1:5" ht="13" x14ac:dyDescent="0.15">
      <c r="A73" s="21" t="s">
        <v>183</v>
      </c>
      <c r="B73" s="21">
        <v>0</v>
      </c>
      <c r="D73" s="6" t="str">
        <f ca="1">IFERROR(__xludf.DUMMYFUNCTION("IFERROR(REGEXEXTRACT($A73, D$1), """")"),"")</f>
        <v/>
      </c>
      <c r="E73" s="6" t="str">
        <f ca="1">IFERROR(__xludf.DUMMYFUNCTION("IFERROR(REGEXEXTRACT($A73, E$1), """")"),"")</f>
        <v/>
      </c>
    </row>
    <row r="74" spans="1:5" ht="13" x14ac:dyDescent="0.15">
      <c r="A74" s="21" t="s">
        <v>187</v>
      </c>
      <c r="B74" s="21">
        <v>0</v>
      </c>
      <c r="D74" s="6" t="str">
        <f ca="1">IFERROR(__xludf.DUMMYFUNCTION("IFERROR(REGEXEXTRACT($A74, D$1), """")"),"")</f>
        <v/>
      </c>
      <c r="E74" s="6" t="str">
        <f ca="1">IFERROR(__xludf.DUMMYFUNCTION("IFERROR(REGEXEXTRACT($A74, E$1), """")"),"")</f>
        <v/>
      </c>
    </row>
    <row r="75" spans="1:5" ht="13" x14ac:dyDescent="0.15">
      <c r="A75" s="21" t="s">
        <v>202</v>
      </c>
      <c r="B75" s="21" t="s">
        <v>203</v>
      </c>
      <c r="D75" s="6" t="str">
        <f ca="1">IFERROR(__xludf.DUMMYFUNCTION("IFERROR(REGEXEXTRACT($A75, D$1), """")"),"")</f>
        <v/>
      </c>
      <c r="E75" s="6" t="str">
        <f ca="1">IFERROR(__xludf.DUMMYFUNCTION("IFERROR(REGEXEXTRACT($A75, E$1), """")"),"")</f>
        <v/>
      </c>
    </row>
    <row r="76" spans="1:5" ht="13" x14ac:dyDescent="0.15">
      <c r="A76" s="21" t="s">
        <v>208</v>
      </c>
      <c r="B76" s="21"/>
      <c r="D76" s="6" t="str">
        <f ca="1">IFERROR(__xludf.DUMMYFUNCTION("IFERROR(REGEXEXTRACT($A76, D$1), """")"),"3AED")</f>
        <v>3AED</v>
      </c>
      <c r="E76" s="6" t="str">
        <f ca="1">IFERROR(__xludf.DUMMYFUNCTION("IFERROR(REGEXEXTRACT($A76, E$1), """")"),"Garage door opener, programming channel 6 ")</f>
        <v xml:space="preserve">Garage door opener, programming channel 6 </v>
      </c>
    </row>
    <row r="77" spans="1:5" ht="13" x14ac:dyDescent="0.15">
      <c r="A77" s="21" t="s">
        <v>183</v>
      </c>
      <c r="B77" s="21">
        <v>0</v>
      </c>
      <c r="D77" s="6" t="str">
        <f ca="1">IFERROR(__xludf.DUMMYFUNCTION("IFERROR(REGEXEXTRACT($A77, D$1), """")"),"")</f>
        <v/>
      </c>
      <c r="E77" s="6" t="str">
        <f ca="1">IFERROR(__xludf.DUMMYFUNCTION("IFERROR(REGEXEXTRACT($A77, E$1), """")"),"")</f>
        <v/>
      </c>
    </row>
    <row r="78" spans="1:5" ht="13" x14ac:dyDescent="0.15">
      <c r="A78" s="21" t="s">
        <v>187</v>
      </c>
      <c r="B78" s="21">
        <v>0</v>
      </c>
      <c r="D78" s="6" t="str">
        <f ca="1">IFERROR(__xludf.DUMMYFUNCTION("IFERROR(REGEXEXTRACT($A78, D$1), """")"),"")</f>
        <v/>
      </c>
      <c r="E78" s="6" t="str">
        <f ca="1">IFERROR(__xludf.DUMMYFUNCTION("IFERROR(REGEXEXTRACT($A78, E$1), """")"),"")</f>
        <v/>
      </c>
    </row>
    <row r="79" spans="1:5" ht="13" x14ac:dyDescent="0.15">
      <c r="A79" s="21" t="s">
        <v>202</v>
      </c>
      <c r="B79" s="21" t="s">
        <v>203</v>
      </c>
      <c r="D79" s="6" t="str">
        <f ca="1">IFERROR(__xludf.DUMMYFUNCTION("IFERROR(REGEXEXTRACT($A79, D$1), """")"),"")</f>
        <v/>
      </c>
      <c r="E79" s="6" t="str">
        <f ca="1">IFERROR(__xludf.DUMMYFUNCTION("IFERROR(REGEXEXTRACT($A79, E$1), """")"),"")</f>
        <v/>
      </c>
    </row>
    <row r="80" spans="1:5" ht="13" x14ac:dyDescent="0.15">
      <c r="A80" s="21" t="s">
        <v>209</v>
      </c>
      <c r="B80" s="21"/>
      <c r="D80" s="6" t="str">
        <f ca="1">IFERROR(__xludf.DUMMYFUNCTION("IFERROR(REGEXEXTRACT($A80, D$1), """")"),"3AEE")</f>
        <v>3AEE</v>
      </c>
      <c r="E80" s="6" t="str">
        <f ca="1">IFERROR(__xludf.DUMMYFUNCTION("IFERROR(REGEXEXTRACT($A80, E$1), """")"),"Garage door opener, programming channel 7 ")</f>
        <v xml:space="preserve">Garage door opener, programming channel 7 </v>
      </c>
    </row>
    <row r="81" spans="1:5" ht="13" x14ac:dyDescent="0.15">
      <c r="A81" s="21" t="s">
        <v>183</v>
      </c>
      <c r="B81" s="21">
        <v>0</v>
      </c>
      <c r="D81" s="6" t="str">
        <f ca="1">IFERROR(__xludf.DUMMYFUNCTION("IFERROR(REGEXEXTRACT($A81, D$1), """")"),"")</f>
        <v/>
      </c>
      <c r="E81" s="6" t="str">
        <f ca="1">IFERROR(__xludf.DUMMYFUNCTION("IFERROR(REGEXEXTRACT($A81, E$1), """")"),"")</f>
        <v/>
      </c>
    </row>
    <row r="82" spans="1:5" ht="13" x14ac:dyDescent="0.15">
      <c r="A82" s="21" t="s">
        <v>187</v>
      </c>
      <c r="B82" s="21">
        <v>0</v>
      </c>
      <c r="D82" s="6" t="str">
        <f ca="1">IFERROR(__xludf.DUMMYFUNCTION("IFERROR(REGEXEXTRACT($A82, D$1), """")"),"")</f>
        <v/>
      </c>
      <c r="E82" s="6" t="str">
        <f ca="1">IFERROR(__xludf.DUMMYFUNCTION("IFERROR(REGEXEXTRACT($A82, E$1), """")"),"")</f>
        <v/>
      </c>
    </row>
    <row r="83" spans="1:5" ht="13" x14ac:dyDescent="0.15">
      <c r="A83" s="21" t="s">
        <v>202</v>
      </c>
      <c r="B83" s="21" t="s">
        <v>203</v>
      </c>
      <c r="D83" s="6" t="str">
        <f ca="1">IFERROR(__xludf.DUMMYFUNCTION("IFERROR(REGEXEXTRACT($A83, D$1), """")"),"")</f>
        <v/>
      </c>
      <c r="E83" s="6" t="str">
        <f ca="1">IFERROR(__xludf.DUMMYFUNCTION("IFERROR(REGEXEXTRACT($A83, E$1), """")"),"")</f>
        <v/>
      </c>
    </row>
    <row r="84" spans="1:5" ht="13" x14ac:dyDescent="0.15">
      <c r="A84" s="21" t="s">
        <v>210</v>
      </c>
      <c r="B84" s="21"/>
      <c r="D84" s="6" t="str">
        <f ca="1">IFERROR(__xludf.DUMMYFUNCTION("IFERROR(REGEXEXTRACT($A84, D$1), """")"),"3AEF")</f>
        <v>3AEF</v>
      </c>
      <c r="E84" s="6" t="str">
        <f ca="1">IFERROR(__xludf.DUMMYFUNCTION("IFERROR(REGEXEXTRACT($A84, E$1), """")"),"Garage door opener, programming channel 8 ")</f>
        <v xml:space="preserve">Garage door opener, programming channel 8 </v>
      </c>
    </row>
    <row r="85" spans="1:5" ht="13" x14ac:dyDescent="0.15">
      <c r="A85" s="21" t="s">
        <v>183</v>
      </c>
      <c r="B85" s="21">
        <v>0</v>
      </c>
      <c r="D85" s="6" t="str">
        <f ca="1">IFERROR(__xludf.DUMMYFUNCTION("IFERROR(REGEXEXTRACT($A85, D$1), """")"),"")</f>
        <v/>
      </c>
      <c r="E85" s="6" t="str">
        <f ca="1">IFERROR(__xludf.DUMMYFUNCTION("IFERROR(REGEXEXTRACT($A85, E$1), """")"),"")</f>
        <v/>
      </c>
    </row>
    <row r="86" spans="1:5" ht="13" x14ac:dyDescent="0.15">
      <c r="A86" s="21" t="s">
        <v>187</v>
      </c>
      <c r="B86" s="21">
        <v>0</v>
      </c>
      <c r="D86" s="6" t="str">
        <f ca="1">IFERROR(__xludf.DUMMYFUNCTION("IFERROR(REGEXEXTRACT($A86, D$1), """")"),"")</f>
        <v/>
      </c>
      <c r="E86" s="6" t="str">
        <f ca="1">IFERROR(__xludf.DUMMYFUNCTION("IFERROR(REGEXEXTRACT($A86, E$1), """")"),"")</f>
        <v/>
      </c>
    </row>
    <row r="87" spans="1:5" ht="13" x14ac:dyDescent="0.15">
      <c r="A87" s="21" t="s">
        <v>202</v>
      </c>
      <c r="B87" s="21" t="s">
        <v>203</v>
      </c>
      <c r="D87" s="6" t="str">
        <f ca="1">IFERROR(__xludf.DUMMYFUNCTION("IFERROR(REGEXEXTRACT($A87, D$1), """")"),"")</f>
        <v/>
      </c>
      <c r="E87" s="6" t="str">
        <f ca="1">IFERROR(__xludf.DUMMYFUNCTION("IFERROR(REGEXEXTRACT($A87, E$1), """")"),"")</f>
        <v/>
      </c>
    </row>
    <row r="88" spans="1:5" ht="13" x14ac:dyDescent="0.15">
      <c r="A88" s="21" t="s">
        <v>211</v>
      </c>
      <c r="B88" s="21"/>
      <c r="D88" s="6" t="str">
        <f ca="1">IFERROR(__xludf.DUMMYFUNCTION("IFERROR(REGEXEXTRACT($A88, D$1), """")"),"3AF0")</f>
        <v>3AF0</v>
      </c>
      <c r="E88" s="6" t="str">
        <f ca="1">IFERROR(__xludf.DUMMYFUNCTION("IFERROR(REGEXEXTRACT($A88, E$1), """")"),"Garage door opener, programming channel 9 ")</f>
        <v xml:space="preserve">Garage door opener, programming channel 9 </v>
      </c>
    </row>
    <row r="89" spans="1:5" ht="13" x14ac:dyDescent="0.15">
      <c r="A89" s="21" t="s">
        <v>183</v>
      </c>
      <c r="B89" s="21">
        <v>0</v>
      </c>
      <c r="D89" s="6" t="str">
        <f ca="1">IFERROR(__xludf.DUMMYFUNCTION("IFERROR(REGEXEXTRACT($A89, D$1), """")"),"")</f>
        <v/>
      </c>
      <c r="E89" s="6" t="str">
        <f ca="1">IFERROR(__xludf.DUMMYFUNCTION("IFERROR(REGEXEXTRACT($A89, E$1), """")"),"")</f>
        <v/>
      </c>
    </row>
    <row r="90" spans="1:5" ht="13" x14ac:dyDescent="0.15">
      <c r="A90" s="21" t="s">
        <v>187</v>
      </c>
      <c r="B90" s="21">
        <v>0</v>
      </c>
      <c r="D90" s="6" t="str">
        <f ca="1">IFERROR(__xludf.DUMMYFUNCTION("IFERROR(REGEXEXTRACT($A90, D$1), """")"),"")</f>
        <v/>
      </c>
      <c r="E90" s="6" t="str">
        <f ca="1">IFERROR(__xludf.DUMMYFUNCTION("IFERROR(REGEXEXTRACT($A90, E$1), """")"),"")</f>
        <v/>
      </c>
    </row>
    <row r="91" spans="1:5" ht="13" x14ac:dyDescent="0.15">
      <c r="A91" s="21" t="s">
        <v>202</v>
      </c>
      <c r="B91" s="21" t="s">
        <v>203</v>
      </c>
      <c r="D91" s="6" t="str">
        <f ca="1">IFERROR(__xludf.DUMMYFUNCTION("IFERROR(REGEXEXTRACT($A91, D$1), """")"),"")</f>
        <v/>
      </c>
      <c r="E91" s="6" t="str">
        <f ca="1">IFERROR(__xludf.DUMMYFUNCTION("IFERROR(REGEXEXTRACT($A91, E$1), """")"),"")</f>
        <v/>
      </c>
    </row>
    <row r="92" spans="1:5" ht="13" x14ac:dyDescent="0.15">
      <c r="A92" s="21" t="s">
        <v>212</v>
      </c>
      <c r="B92" s="21"/>
      <c r="D92" s="6" t="str">
        <f ca="1">IFERROR(__xludf.DUMMYFUNCTION("IFERROR(REGEXEXTRACT($A92, D$1), """")"),"3AF1")</f>
        <v>3AF1</v>
      </c>
      <c r="E92" s="6" t="str">
        <f ca="1">IFERROR(__xludf.DUMMYFUNCTION("IFERROR(REGEXEXTRACT($A92, E$1), """")"),"Garage door opener, programming channel 10 ")</f>
        <v xml:space="preserve">Garage door opener, programming channel 10 </v>
      </c>
    </row>
    <row r="93" spans="1:5" ht="13" x14ac:dyDescent="0.15">
      <c r="A93" s="21" t="s">
        <v>183</v>
      </c>
      <c r="B93" s="21">
        <v>0</v>
      </c>
      <c r="D93" s="6" t="str">
        <f ca="1">IFERROR(__xludf.DUMMYFUNCTION("IFERROR(REGEXEXTRACT($A93, D$1), """")"),"")</f>
        <v/>
      </c>
      <c r="E93" s="6" t="str">
        <f ca="1">IFERROR(__xludf.DUMMYFUNCTION("IFERROR(REGEXEXTRACT($A93, E$1), """")"),"")</f>
        <v/>
      </c>
    </row>
    <row r="94" spans="1:5" ht="13" x14ac:dyDescent="0.15">
      <c r="A94" s="21" t="s">
        <v>187</v>
      </c>
      <c r="B94" s="21">
        <v>0</v>
      </c>
      <c r="D94" s="6" t="str">
        <f ca="1">IFERROR(__xludf.DUMMYFUNCTION("IFERROR(REGEXEXTRACT($A94, D$1), """")"),"")</f>
        <v/>
      </c>
      <c r="E94" s="6" t="str">
        <f ca="1">IFERROR(__xludf.DUMMYFUNCTION("IFERROR(REGEXEXTRACT($A94, E$1), """")"),"")</f>
        <v/>
      </c>
    </row>
    <row r="95" spans="1:5" ht="13" x14ac:dyDescent="0.15">
      <c r="A95" s="21" t="s">
        <v>202</v>
      </c>
      <c r="B95" s="21" t="s">
        <v>203</v>
      </c>
      <c r="D95" s="6" t="str">
        <f ca="1">IFERROR(__xludf.DUMMYFUNCTION("IFERROR(REGEXEXTRACT($A95, D$1), """")"),"")</f>
        <v/>
      </c>
      <c r="E95" s="6" t="str">
        <f ca="1">IFERROR(__xludf.DUMMYFUNCTION("IFERROR(REGEXEXTRACT($A95, E$1), """")"),"")</f>
        <v/>
      </c>
    </row>
    <row r="96" spans="1:5" ht="13" x14ac:dyDescent="0.15">
      <c r="A96" s="21" t="s">
        <v>213</v>
      </c>
      <c r="B96" s="21"/>
      <c r="D96" s="6" t="str">
        <f ca="1">IFERROR(__xludf.DUMMYFUNCTION("IFERROR(REGEXEXTRACT($A96, D$1), """")"),"3AF2")</f>
        <v>3AF2</v>
      </c>
      <c r="E96" s="6" t="str">
        <f ca="1">IFERROR(__xludf.DUMMYFUNCTION("IFERROR(REGEXEXTRACT($A96, E$1), """")"),"Garage door opener, programming channel 11 ")</f>
        <v xml:space="preserve">Garage door opener, programming channel 11 </v>
      </c>
    </row>
    <row r="97" spans="1:5" ht="13" x14ac:dyDescent="0.15">
      <c r="A97" s="21" t="s">
        <v>183</v>
      </c>
      <c r="B97" s="21">
        <v>0</v>
      </c>
      <c r="D97" s="6" t="str">
        <f ca="1">IFERROR(__xludf.DUMMYFUNCTION("IFERROR(REGEXEXTRACT($A97, D$1), """")"),"")</f>
        <v/>
      </c>
      <c r="E97" s="6" t="str">
        <f ca="1">IFERROR(__xludf.DUMMYFUNCTION("IFERROR(REGEXEXTRACT($A97, E$1), """")"),"")</f>
        <v/>
      </c>
    </row>
    <row r="98" spans="1:5" ht="13" x14ac:dyDescent="0.15">
      <c r="A98" s="21" t="s">
        <v>187</v>
      </c>
      <c r="B98" s="21">
        <v>0</v>
      </c>
      <c r="D98" s="6" t="str">
        <f ca="1">IFERROR(__xludf.DUMMYFUNCTION("IFERROR(REGEXEXTRACT($A98, D$1), """")"),"")</f>
        <v/>
      </c>
      <c r="E98" s="6" t="str">
        <f ca="1">IFERROR(__xludf.DUMMYFUNCTION("IFERROR(REGEXEXTRACT($A98, E$1), """")"),"")</f>
        <v/>
      </c>
    </row>
    <row r="99" spans="1:5" ht="13" x14ac:dyDescent="0.15">
      <c r="A99" s="21" t="s">
        <v>202</v>
      </c>
      <c r="B99" s="21" t="s">
        <v>203</v>
      </c>
      <c r="D99" s="6" t="str">
        <f ca="1">IFERROR(__xludf.DUMMYFUNCTION("IFERROR(REGEXEXTRACT($A99, D$1), """")"),"")</f>
        <v/>
      </c>
      <c r="E99" s="6" t="str">
        <f ca="1">IFERROR(__xludf.DUMMYFUNCTION("IFERROR(REGEXEXTRACT($A99, E$1), """")"),"")</f>
        <v/>
      </c>
    </row>
    <row r="100" spans="1:5" ht="13" x14ac:dyDescent="0.15">
      <c r="A100" s="21" t="s">
        <v>214</v>
      </c>
      <c r="B100" s="21"/>
      <c r="D100" s="6" t="str">
        <f ca="1">IFERROR(__xludf.DUMMYFUNCTION("IFERROR(REGEXEXTRACT($A100, D$1), """")"),"3AF3")</f>
        <v>3AF3</v>
      </c>
      <c r="E100" s="6" t="str">
        <f ca="1">IFERROR(__xludf.DUMMYFUNCTION("IFERROR(REGEXEXTRACT($A100, E$1), """")"),"Garage door opener, programming channel 12 ")</f>
        <v xml:space="preserve">Garage door opener, programming channel 12 </v>
      </c>
    </row>
    <row r="101" spans="1:5" ht="13" x14ac:dyDescent="0.15">
      <c r="A101" s="21" t="s">
        <v>183</v>
      </c>
      <c r="B101" s="21">
        <v>0</v>
      </c>
      <c r="D101" s="6" t="str">
        <f ca="1">IFERROR(__xludf.DUMMYFUNCTION("IFERROR(REGEXEXTRACT($A101, D$1), """")"),"")</f>
        <v/>
      </c>
      <c r="E101" s="6" t="str">
        <f ca="1">IFERROR(__xludf.DUMMYFUNCTION("IFERROR(REGEXEXTRACT($A101, E$1), """")"),"")</f>
        <v/>
      </c>
    </row>
    <row r="102" spans="1:5" ht="13" x14ac:dyDescent="0.15">
      <c r="A102" s="21" t="s">
        <v>187</v>
      </c>
      <c r="B102" s="21">
        <v>0</v>
      </c>
      <c r="D102" s="6" t="str">
        <f ca="1">IFERROR(__xludf.DUMMYFUNCTION("IFERROR(REGEXEXTRACT($A102, D$1), """")"),"")</f>
        <v/>
      </c>
      <c r="E102" s="6" t="str">
        <f ca="1">IFERROR(__xludf.DUMMYFUNCTION("IFERROR(REGEXEXTRACT($A102, E$1), """")"),"")</f>
        <v/>
      </c>
    </row>
    <row r="103" spans="1:5" ht="13" x14ac:dyDescent="0.15">
      <c r="A103" s="21" t="s">
        <v>202</v>
      </c>
      <c r="B103" s="21" t="s">
        <v>203</v>
      </c>
      <c r="D103" s="6" t="str">
        <f ca="1">IFERROR(__xludf.DUMMYFUNCTION("IFERROR(REGEXEXTRACT($A103, D$1), """")"),"")</f>
        <v/>
      </c>
      <c r="E103" s="6" t="str">
        <f ca="1">IFERROR(__xludf.DUMMYFUNCTION("IFERROR(REGEXEXTRACT($A103, E$1), """")"),"")</f>
        <v/>
      </c>
    </row>
    <row r="104" spans="1:5" ht="13" x14ac:dyDescent="0.15">
      <c r="A104" s="21" t="s">
        <v>215</v>
      </c>
      <c r="B104" s="21"/>
      <c r="D104" s="6" t="str">
        <f ca="1">IFERROR(__xludf.DUMMYFUNCTION("IFERROR(REGEXEXTRACT($A104, D$1), """")"),"3AF4")</f>
        <v>3AF4</v>
      </c>
      <c r="E104" s="6" t="str">
        <f ca="1">IFERROR(__xludf.DUMMYFUNCTION("IFERROR(REGEXEXTRACT($A104, E$1), """")"),"Garage door opener, programming channel 13 ")</f>
        <v xml:space="preserve">Garage door opener, programming channel 13 </v>
      </c>
    </row>
    <row r="105" spans="1:5" ht="13" x14ac:dyDescent="0.15">
      <c r="A105" s="21" t="s">
        <v>183</v>
      </c>
      <c r="B105" s="21">
        <v>0</v>
      </c>
      <c r="D105" s="6" t="str">
        <f ca="1">IFERROR(__xludf.DUMMYFUNCTION("IFERROR(REGEXEXTRACT($A105, D$1), """")"),"")</f>
        <v/>
      </c>
      <c r="E105" s="6" t="str">
        <f ca="1">IFERROR(__xludf.DUMMYFUNCTION("IFERROR(REGEXEXTRACT($A105, E$1), """")"),"")</f>
        <v/>
      </c>
    </row>
    <row r="106" spans="1:5" ht="13" x14ac:dyDescent="0.15">
      <c r="A106" s="21" t="s">
        <v>187</v>
      </c>
      <c r="B106" s="21">
        <v>0</v>
      </c>
      <c r="D106" s="6" t="str">
        <f ca="1">IFERROR(__xludf.DUMMYFUNCTION("IFERROR(REGEXEXTRACT($A106, D$1), """")"),"")</f>
        <v/>
      </c>
      <c r="E106" s="6" t="str">
        <f ca="1">IFERROR(__xludf.DUMMYFUNCTION("IFERROR(REGEXEXTRACT($A106, E$1), """")"),"")</f>
        <v/>
      </c>
    </row>
    <row r="107" spans="1:5" ht="13" x14ac:dyDescent="0.15">
      <c r="A107" s="21" t="s">
        <v>202</v>
      </c>
      <c r="B107" s="21" t="s">
        <v>203</v>
      </c>
      <c r="D107" s="6" t="str">
        <f ca="1">IFERROR(__xludf.DUMMYFUNCTION("IFERROR(REGEXEXTRACT($A107, D$1), """")"),"")</f>
        <v/>
      </c>
      <c r="E107" s="6" t="str">
        <f ca="1">IFERROR(__xludf.DUMMYFUNCTION("IFERROR(REGEXEXTRACT($A107, E$1), """")"),"")</f>
        <v/>
      </c>
    </row>
    <row r="108" spans="1:5" ht="13" x14ac:dyDescent="0.15">
      <c r="A108" s="21" t="s">
        <v>216</v>
      </c>
      <c r="B108" s="21"/>
      <c r="D108" s="6" t="str">
        <f ca="1">IFERROR(__xludf.DUMMYFUNCTION("IFERROR(REGEXEXTRACT($A108, D$1), """")"),"3AF5")</f>
        <v>3AF5</v>
      </c>
      <c r="E108" s="6" t="str">
        <f ca="1">IFERROR(__xludf.DUMMYFUNCTION("IFERROR(REGEXEXTRACT($A108, E$1), """")"),"Garage door opener, programming channel 14 ")</f>
        <v xml:space="preserve">Garage door opener, programming channel 14 </v>
      </c>
    </row>
    <row r="109" spans="1:5" ht="13" x14ac:dyDescent="0.15">
      <c r="A109" s="21" t="s">
        <v>183</v>
      </c>
      <c r="B109" s="21">
        <v>0</v>
      </c>
      <c r="D109" s="6" t="str">
        <f ca="1">IFERROR(__xludf.DUMMYFUNCTION("IFERROR(REGEXEXTRACT($A109, D$1), """")"),"")</f>
        <v/>
      </c>
      <c r="E109" s="6" t="str">
        <f ca="1">IFERROR(__xludf.DUMMYFUNCTION("IFERROR(REGEXEXTRACT($A109, E$1), """")"),"")</f>
        <v/>
      </c>
    </row>
    <row r="110" spans="1:5" ht="13" x14ac:dyDescent="0.15">
      <c r="A110" s="21" t="s">
        <v>187</v>
      </c>
      <c r="B110" s="21">
        <v>0</v>
      </c>
      <c r="D110" s="6" t="str">
        <f ca="1">IFERROR(__xludf.DUMMYFUNCTION("IFERROR(REGEXEXTRACT($A110, D$1), """")"),"")</f>
        <v/>
      </c>
      <c r="E110" s="6" t="str">
        <f ca="1">IFERROR(__xludf.DUMMYFUNCTION("IFERROR(REGEXEXTRACT($A110, E$1), """")"),"")</f>
        <v/>
      </c>
    </row>
    <row r="111" spans="1:5" ht="13" x14ac:dyDescent="0.15">
      <c r="A111" s="21" t="s">
        <v>202</v>
      </c>
      <c r="B111" s="21" t="s">
        <v>203</v>
      </c>
      <c r="D111" s="6" t="str">
        <f ca="1">IFERROR(__xludf.DUMMYFUNCTION("IFERROR(REGEXEXTRACT($A111, D$1), """")"),"")</f>
        <v/>
      </c>
      <c r="E111" s="6" t="str">
        <f ca="1">IFERROR(__xludf.DUMMYFUNCTION("IFERROR(REGEXEXTRACT($A111, E$1), """")"),"")</f>
        <v/>
      </c>
    </row>
    <row r="112" spans="1:5" ht="13" x14ac:dyDescent="0.15">
      <c r="A112" s="21" t="s">
        <v>217</v>
      </c>
      <c r="B112" s="21"/>
      <c r="D112" s="6" t="str">
        <f ca="1">IFERROR(__xludf.DUMMYFUNCTION("IFERROR(REGEXEXTRACT($A112, D$1), """")"),"3AF6")</f>
        <v>3AF6</v>
      </c>
      <c r="E112" s="6" t="str">
        <f ca="1">IFERROR(__xludf.DUMMYFUNCTION("IFERROR(REGEXEXTRACT($A112, E$1), """")"),"Garage door opener, programming channel 15 ")</f>
        <v xml:space="preserve">Garage door opener, programming channel 15 </v>
      </c>
    </row>
    <row r="113" spans="1:5" ht="13" x14ac:dyDescent="0.15">
      <c r="A113" s="21" t="s">
        <v>183</v>
      </c>
      <c r="B113" s="21">
        <v>0</v>
      </c>
      <c r="D113" s="6" t="str">
        <f ca="1">IFERROR(__xludf.DUMMYFUNCTION("IFERROR(REGEXEXTRACT($A113, D$1), """")"),"")</f>
        <v/>
      </c>
      <c r="E113" s="6" t="str">
        <f ca="1">IFERROR(__xludf.DUMMYFUNCTION("IFERROR(REGEXEXTRACT($A113, E$1), """")"),"")</f>
        <v/>
      </c>
    </row>
    <row r="114" spans="1:5" ht="13" x14ac:dyDescent="0.15">
      <c r="A114" s="21" t="s">
        <v>187</v>
      </c>
      <c r="B114" s="21">
        <v>0</v>
      </c>
      <c r="D114" s="6" t="str">
        <f ca="1">IFERROR(__xludf.DUMMYFUNCTION("IFERROR(REGEXEXTRACT($A114, D$1), """")"),"")</f>
        <v/>
      </c>
      <c r="E114" s="6" t="str">
        <f ca="1">IFERROR(__xludf.DUMMYFUNCTION("IFERROR(REGEXEXTRACT($A114, E$1), """")"),"")</f>
        <v/>
      </c>
    </row>
    <row r="115" spans="1:5" ht="13" x14ac:dyDescent="0.15">
      <c r="A115" s="21" t="s">
        <v>202</v>
      </c>
      <c r="B115" s="21" t="s">
        <v>203</v>
      </c>
      <c r="D115" s="6" t="str">
        <f ca="1">IFERROR(__xludf.DUMMYFUNCTION("IFERROR(REGEXEXTRACT($A115, D$1), """")"),"")</f>
        <v/>
      </c>
      <c r="E115" s="6" t="str">
        <f ca="1">IFERROR(__xludf.DUMMYFUNCTION("IFERROR(REGEXEXTRACT($A115, E$1), """")"),"")</f>
        <v/>
      </c>
    </row>
    <row r="116" spans="1:5" ht="13" x14ac:dyDescent="0.15">
      <c r="A116" s="21" t="s">
        <v>218</v>
      </c>
      <c r="B116" s="21"/>
      <c r="D116" s="6" t="str">
        <f ca="1">IFERROR(__xludf.DUMMYFUNCTION("IFERROR(REGEXEXTRACT($A116, D$1), """")"),"1200")</f>
        <v>1200</v>
      </c>
      <c r="E116" s="6" t="str">
        <f ca="1">IFERROR(__xludf.DUMMYFUNCTION("IFERROR(REGEXEXTRACT($A116, E$1), """")"),"[VO]_Message_ugdo_be_01 ")</f>
        <v xml:space="preserve">[VO]_Message_ugdo_be_01 </v>
      </c>
    </row>
    <row r="117" spans="1:5" ht="13" x14ac:dyDescent="0.15">
      <c r="A117" s="21"/>
      <c r="B117" s="21" t="s">
        <v>219</v>
      </c>
      <c r="D117" s="6" t="str">
        <f ca="1">IFERROR(__xludf.DUMMYFUNCTION("IFERROR(REGEXEXTRACT($A117, D$1), """")"),"")</f>
        <v/>
      </c>
      <c r="E117" s="6" t="str">
        <f ca="1">IFERROR(__xludf.DUMMYFUNCTION("IFERROR(REGEXEXTRACT($A117, E$1), """")"),"")</f>
        <v/>
      </c>
    </row>
    <row r="118" spans="1:5" ht="13" x14ac:dyDescent="0.15">
      <c r="A118" s="21" t="s">
        <v>220</v>
      </c>
      <c r="B118" s="21"/>
      <c r="D118" s="6" t="str">
        <f ca="1">IFERROR(__xludf.DUMMYFUNCTION("IFERROR(REGEXEXTRACT($A118, D$1), """")"),"1201")</f>
        <v>1201</v>
      </c>
      <c r="E118" s="6" t="str">
        <f ca="1">IFERROR(__xludf.DUMMYFUNCTION("IFERROR(REGEXEXTRACT($A118, E$1), """")"),"[VO]_Message_ugdoe_02 ")</f>
        <v xml:space="preserve">[VO]_Message_ugdoe_02 </v>
      </c>
    </row>
    <row r="119" spans="1:5" ht="13" x14ac:dyDescent="0.15">
      <c r="A119" s="21"/>
      <c r="B119" s="21" t="s">
        <v>219</v>
      </c>
      <c r="D119" s="6" t="str">
        <f ca="1">IFERROR(__xludf.DUMMYFUNCTION("IFERROR(REGEXEXTRACT($A119, D$1), """")"),"")</f>
        <v/>
      </c>
      <c r="E119" s="6" t="str">
        <f ca="1">IFERROR(__xludf.DUMMYFUNCTION("IFERROR(REGEXEXTRACT($A119, E$1), """")"),"")</f>
        <v/>
      </c>
    </row>
    <row r="120" spans="1:5" ht="13" x14ac:dyDescent="0.15">
      <c r="A120" s="21" t="s">
        <v>221</v>
      </c>
      <c r="B120" s="21"/>
      <c r="D120" s="6" t="str">
        <f ca="1">IFERROR(__xludf.DUMMYFUNCTION("IFERROR(REGEXEXTRACT($A120, D$1), """")"),"1202")</f>
        <v>1202</v>
      </c>
      <c r="E120" s="6" t="str">
        <f ca="1">IFERROR(__xludf.DUMMYFUNCTION("IFERROR(REGEXEXTRACT($A120, E$1), """")"),"[VO]_Message_ugdoe_bap ")</f>
        <v xml:space="preserve">[VO]_Message_ugdoe_bap </v>
      </c>
    </row>
    <row r="121" spans="1:5" ht="13" x14ac:dyDescent="0.15">
      <c r="A121" s="21"/>
      <c r="B121" s="21" t="s">
        <v>219</v>
      </c>
      <c r="D121" s="6" t="str">
        <f ca="1">IFERROR(__xludf.DUMMYFUNCTION("IFERROR(REGEXEXTRACT($A121, D$1), """")"),"")</f>
        <v/>
      </c>
      <c r="E121" s="6" t="str">
        <f ca="1">IFERROR(__xludf.DUMMYFUNCTION("IFERROR(REGEXEXTRACT($A121, E$1), """")"),"")</f>
        <v/>
      </c>
    </row>
    <row r="122" spans="1:5" ht="13" x14ac:dyDescent="0.15">
      <c r="A122" s="21" t="s">
        <v>222</v>
      </c>
      <c r="B122" s="21"/>
      <c r="D122" s="6" t="str">
        <f ca="1">IFERROR(__xludf.DUMMYFUNCTION("IFERROR(REGEXEXTRACT($A122, D$1), """")"),"1203")</f>
        <v>1203</v>
      </c>
      <c r="E122" s="6" t="str">
        <f ca="1">IFERROR(__xludf.DUMMYFUNCTION("IFERROR(REGEXEXTRACT($A122, E$1), """")"),"[VO]_Message_ugdo_bs_01 ")</f>
        <v xml:space="preserve">[VO]_Message_ugdo_bs_01 </v>
      </c>
    </row>
    <row r="123" spans="1:5" ht="13" x14ac:dyDescent="0.15">
      <c r="A123" s="21"/>
      <c r="B123" s="21" t="s">
        <v>219</v>
      </c>
      <c r="D123" s="6" t="str">
        <f ca="1">IFERROR(__xludf.DUMMYFUNCTION("IFERROR(REGEXEXTRACT($A123, D$1), """")"),"")</f>
        <v/>
      </c>
      <c r="E123" s="6" t="str">
        <f ca="1">IFERROR(__xludf.DUMMYFUNCTION("IFERROR(REGEXEXTRACT($A123, E$1), """")"),"")</f>
        <v/>
      </c>
    </row>
    <row r="124" spans="1:5" ht="13" x14ac:dyDescent="0.15">
      <c r="A124" s="21" t="s">
        <v>223</v>
      </c>
      <c r="B124" s="21"/>
      <c r="D124" s="6" t="str">
        <f ca="1">IFERROR(__xludf.DUMMYFUNCTION("IFERROR(REGEXEXTRACT($A124, D$1), """")"),"1204")</f>
        <v>1204</v>
      </c>
      <c r="E124" s="6" t="str">
        <f ca="1">IFERROR(__xludf.DUMMYFUNCTION("IFERROR(REGEXEXTRACT($A124, E$1), """")"),"[VO]_Message_ugdos_02 ")</f>
        <v xml:space="preserve">[VO]_Message_ugdos_02 </v>
      </c>
    </row>
    <row r="125" spans="1:5" ht="13" x14ac:dyDescent="0.15">
      <c r="A125" s="21"/>
      <c r="B125" s="21" t="s">
        <v>219</v>
      </c>
      <c r="D125" s="6" t="str">
        <f ca="1">IFERROR(__xludf.DUMMYFUNCTION("IFERROR(REGEXEXTRACT($A125, D$1), """")"),"")</f>
        <v/>
      </c>
      <c r="E125" s="6" t="str">
        <f ca="1">IFERROR(__xludf.DUMMYFUNCTION("IFERROR(REGEXEXTRACT($A125, E$1), """")"),"")</f>
        <v/>
      </c>
    </row>
    <row r="126" spans="1:5" ht="13" x14ac:dyDescent="0.15">
      <c r="A126" s="21" t="s">
        <v>224</v>
      </c>
      <c r="B126" s="21"/>
      <c r="D126" s="6" t="str">
        <f ca="1">IFERROR(__xludf.DUMMYFUNCTION("IFERROR(REGEXEXTRACT($A126, D$1), """")"),"1205")</f>
        <v>1205</v>
      </c>
      <c r="E126" s="6" t="str">
        <f ca="1">IFERROR(__xludf.DUMMYFUNCTION("IFERROR(REGEXEXTRACT($A126, E$1), """")"),"[VO]_Message_ugdos_bap ")</f>
        <v xml:space="preserve">[VO]_Message_ugdos_bap </v>
      </c>
    </row>
    <row r="127" spans="1:5" ht="13" x14ac:dyDescent="0.15">
      <c r="A127" s="21"/>
      <c r="B127" s="21" t="s">
        <v>219</v>
      </c>
      <c r="D127" s="6" t="str">
        <f ca="1">IFERROR(__xludf.DUMMYFUNCTION("IFERROR(REGEXEXTRACT($A127, D$1), """")"),"")</f>
        <v/>
      </c>
      <c r="E127" s="6" t="str">
        <f ca="1">IFERROR(__xludf.DUMMYFUNCTION("IFERROR(REGEXEXTRACT($A127, E$1), """")"),"")</f>
        <v/>
      </c>
    </row>
    <row r="128" spans="1:5" ht="13" x14ac:dyDescent="0.15">
      <c r="A128" s="22"/>
      <c r="D128" s="6" t="str">
        <f ca="1">IFERROR(__xludf.DUMMYFUNCTION("IFERROR(REGEXEXTRACT($A128, D$1), """")"),"")</f>
        <v/>
      </c>
      <c r="E128" s="6" t="str">
        <f ca="1">IFERROR(__xludf.DUMMYFUNCTION("IFERROR(REGEXEXTRACT($A128, E$1), """")"),"")</f>
        <v/>
      </c>
    </row>
    <row r="129" spans="1:5" ht="13" x14ac:dyDescent="0.15">
      <c r="D129" s="6" t="str">
        <f ca="1">IFERROR(__xludf.DUMMYFUNCTION("IFERROR(REGEXEXTRACT($A129, D$1), """")"),"")</f>
        <v/>
      </c>
      <c r="E129" s="6" t="str">
        <f ca="1">IFERROR(__xludf.DUMMYFUNCTION("IFERROR(REGEXEXTRACT($A129, E$1), """")"),"")</f>
        <v/>
      </c>
    </row>
    <row r="130" spans="1:5" ht="13" x14ac:dyDescent="0.15">
      <c r="D130" s="6" t="str">
        <f ca="1">IFERROR(__xludf.DUMMYFUNCTION("IFERROR(REGEXEXTRACT($A130, D$1), """")"),"")</f>
        <v/>
      </c>
      <c r="E130" s="6" t="s">
        <v>225</v>
      </c>
    </row>
    <row r="131" spans="1:5" ht="13" x14ac:dyDescent="0.15">
      <c r="D131" s="6" t="str">
        <f ca="1">IFERROR(__xludf.DUMMYFUNCTION("IFERROR(REGEXEXTRACT($A131, D$1), """")"),"")</f>
        <v/>
      </c>
      <c r="E131" s="6" t="str">
        <f ca="1">IFERROR(__xludf.DUMMYFUNCTION("IFERROR(REGEXEXTRACT($A131, E$1), """")"),"")</f>
        <v/>
      </c>
    </row>
    <row r="132" spans="1:5" ht="13" x14ac:dyDescent="0.15">
      <c r="A132" s="6" t="s">
        <v>226</v>
      </c>
      <c r="D132" s="6" t="str">
        <f ca="1">IFERROR(__xludf.DUMMYFUNCTION("IFERROR(REGEXEXTRACT($A132, D$1), """")"),"3AFE")</f>
        <v>3AFE</v>
      </c>
      <c r="E132" s="6" t="str">
        <f ca="1">IFERROR(__xludf.DUMMYFUNCTION("IFERROR(REGEXEXTRACT($A132, E$1), """")"),"Garage door opener, activation via remote key ")</f>
        <v xml:space="preserve">Garage door opener, activation via remote key </v>
      </c>
    </row>
    <row r="133" spans="1:5" ht="13" x14ac:dyDescent="0.15">
      <c r="A133" s="6" t="s">
        <v>227</v>
      </c>
      <c r="B133" s="6" t="s">
        <v>228</v>
      </c>
      <c r="D133" s="6" t="str">
        <f ca="1">IFERROR(__xludf.DUMMYFUNCTION("IFERROR(REGEXEXTRACT($A133, D$1), """")"),"")</f>
        <v/>
      </c>
      <c r="E133" s="6" t="str">
        <f ca="1">IFERROR(__xludf.DUMMYFUNCTION("IFERROR(REGEXEXTRACT($A133, E$1), """")"),"")</f>
        <v/>
      </c>
    </row>
    <row r="134" spans="1:5" ht="13" x14ac:dyDescent="0.15">
      <c r="A134" s="6" t="s">
        <v>229</v>
      </c>
      <c r="D134" s="6" t="str">
        <f ca="1">IFERROR(__xludf.DUMMYFUNCTION("IFERROR(REGEXEXTRACT($A134, D$1), """")"),"3AFB")</f>
        <v>3AFB</v>
      </c>
      <c r="E134" s="6" t="str">
        <f ca="1">IFERROR(__xludf.DUMMYFUNCTION("IFERROR(REGEXEXTRACT($A134, E$1), """")"),"Garage door opener, increasing transm. power ")</f>
        <v xml:space="preserve">Garage door opener, increasing transm. power </v>
      </c>
    </row>
    <row r="135" spans="1:5" ht="13" x14ac:dyDescent="0.15">
      <c r="A135" s="6" t="s">
        <v>227</v>
      </c>
      <c r="B135" s="6" t="s">
        <v>228</v>
      </c>
      <c r="D135" s="6" t="str">
        <f ca="1">IFERROR(__xludf.DUMMYFUNCTION("IFERROR(REGEXEXTRACT($A135, D$1), """")"),"")</f>
        <v/>
      </c>
      <c r="E135" s="6" t="str">
        <f ca="1">IFERROR(__xludf.DUMMYFUNCTION("IFERROR(REGEXEXTRACT($A135, E$1), """")"),"")</f>
        <v/>
      </c>
    </row>
    <row r="136" spans="1:5" ht="13" x14ac:dyDescent="0.15">
      <c r="A136" s="6" t="s">
        <v>230</v>
      </c>
      <c r="D136" s="6" t="str">
        <f ca="1">IFERROR(__xludf.DUMMYFUNCTION("IFERROR(REGEXEXTRACT($A136, D$1), """")"),"3AFC")</f>
        <v>3AFC</v>
      </c>
      <c r="E136" s="6" t="str">
        <f ca="1">IFERROR(__xludf.DUMMYFUNCTION("IFERROR(REGEXEXTRACT($A136, E$1), """")"),"Garage door opener, no. of channels ")</f>
        <v xml:space="preserve">Garage door opener, no. of channels </v>
      </c>
    </row>
    <row r="137" spans="1:5" ht="13" x14ac:dyDescent="0.15">
      <c r="A137" s="6" t="s">
        <v>227</v>
      </c>
      <c r="B137" s="6" t="s">
        <v>231</v>
      </c>
      <c r="D137" s="6" t="str">
        <f ca="1">IFERROR(__xludf.DUMMYFUNCTION("IFERROR(REGEXEXTRACT($A137, D$1), """")"),"")</f>
        <v/>
      </c>
      <c r="E137" s="6" t="str">
        <f ca="1">IFERROR(__xludf.DUMMYFUNCTION("IFERROR(REGEXEXTRACT($A137, E$1), """")"),"")</f>
        <v/>
      </c>
    </row>
    <row r="138" spans="1:5" ht="13" x14ac:dyDescent="0.15">
      <c r="A138" s="6" t="s">
        <v>232</v>
      </c>
      <c r="D138" s="6" t="str">
        <f ca="1">IFERROR(__xludf.DUMMYFUNCTION("IFERROR(REGEXEXTRACT($A138, D$1), """")"),"5007")</f>
        <v>5007</v>
      </c>
      <c r="E138" s="6" t="str">
        <f ca="1">IFERROR(__xludf.DUMMYFUNCTION("IFERROR(REGEXEXTRACT($A138, E$1), """")"),"Garage door opener, surround. target area ")</f>
        <v xml:space="preserve">Garage door opener, surround. target area </v>
      </c>
    </row>
    <row r="139" spans="1:5" ht="13" x14ac:dyDescent="0.15">
      <c r="A139" s="6" t="s">
        <v>227</v>
      </c>
      <c r="B139" s="6" t="s">
        <v>233</v>
      </c>
      <c r="D139" s="6" t="str">
        <f ca="1">IFERROR(__xludf.DUMMYFUNCTION("IFERROR(REGEXEXTRACT($A139, D$1), """")"),"")</f>
        <v/>
      </c>
      <c r="E139" s="6" t="str">
        <f ca="1">IFERROR(__xludf.DUMMYFUNCTION("IFERROR(REGEXEXTRACT($A139, E$1), """")"),"")</f>
        <v/>
      </c>
    </row>
    <row r="140" spans="1:5" ht="13" x14ac:dyDescent="0.15">
      <c r="A140" s="6" t="s">
        <v>234</v>
      </c>
      <c r="D140" s="6" t="str">
        <f ca="1">IFERROR(__xludf.DUMMYFUNCTION("IFERROR(REGEXEXTRACT($A140, D$1), """")"),"3AF9")</f>
        <v>3AF9</v>
      </c>
      <c r="E140" s="6" t="str">
        <f ca="1">IFERROR(__xludf.DUMMYFUNCTION("IFERROR(REGEXEXTRACT($A140, E$1), """")"),"Garage door opener, bi-directional communic. ")</f>
        <v xml:space="preserve">Garage door opener, bi-directional communic. </v>
      </c>
    </row>
    <row r="141" spans="1:5" ht="13" x14ac:dyDescent="0.15">
      <c r="A141" s="6" t="s">
        <v>227</v>
      </c>
      <c r="B141" s="6" t="s">
        <v>235</v>
      </c>
      <c r="D141" s="6" t="str">
        <f ca="1">IFERROR(__xludf.DUMMYFUNCTION("IFERROR(REGEXEXTRACT($A141, D$1), """")"),"")</f>
        <v/>
      </c>
      <c r="E141" s="6" t="str">
        <f ca="1">IFERROR(__xludf.DUMMYFUNCTION("IFERROR(REGEXEXTRACT($A141, E$1), """")"),"")</f>
        <v/>
      </c>
    </row>
    <row r="142" spans="1:5" ht="13" x14ac:dyDescent="0.15">
      <c r="A142" s="6" t="s">
        <v>236</v>
      </c>
      <c r="D142" s="6" t="str">
        <f ca="1">IFERROR(__xludf.DUMMYFUNCTION("IFERROR(REGEXEXTRACT($A142, D$1), """")"),"096D")</f>
        <v>096D</v>
      </c>
      <c r="E142" s="6" t="str">
        <f ca="1">IFERROR(__xludf.DUMMYFUNCTION("IFERROR(REGEXEXTRACT($A142, E$1), """")"),"Garage door opener, Default/Fix kit mode ")</f>
        <v xml:space="preserve">Garage door opener, Default/Fix kit mode </v>
      </c>
    </row>
    <row r="143" spans="1:5" ht="13" x14ac:dyDescent="0.15">
      <c r="A143" s="6" t="s">
        <v>237</v>
      </c>
      <c r="B143" s="6" t="s">
        <v>228</v>
      </c>
      <c r="D143" s="6" t="str">
        <f ca="1">IFERROR(__xludf.DUMMYFUNCTION("IFERROR(REGEXEXTRACT($A143, D$1), """")"),"")</f>
        <v/>
      </c>
      <c r="E143" s="6" t="str">
        <f ca="1">IFERROR(__xludf.DUMMYFUNCTION("IFERROR(REGEXEXTRACT($A143, E$1), """")"),"")</f>
        <v/>
      </c>
    </row>
    <row r="144" spans="1:5" ht="13" x14ac:dyDescent="0.15">
      <c r="A144" s="6" t="s">
        <v>238</v>
      </c>
      <c r="B144" s="6" t="s">
        <v>228</v>
      </c>
      <c r="D144" s="6" t="str">
        <f ca="1">IFERROR(__xludf.DUMMYFUNCTION("IFERROR(REGEXEXTRACT($A144, D$1), """")"),"")</f>
        <v/>
      </c>
      <c r="E144" s="6" t="str">
        <f ca="1">IFERROR(__xludf.DUMMYFUNCTION("IFERROR(REGEXEXTRACT($A144, E$1), """")"),"")</f>
        <v/>
      </c>
    </row>
    <row r="145" spans="1:5" ht="13" x14ac:dyDescent="0.15">
      <c r="A145" s="6" t="s">
        <v>239</v>
      </c>
      <c r="B145" s="6" t="s">
        <v>228</v>
      </c>
      <c r="D145" s="6" t="str">
        <f ca="1">IFERROR(__xludf.DUMMYFUNCTION("IFERROR(REGEXEXTRACT($A145, D$1), """")"),"")</f>
        <v/>
      </c>
      <c r="E145" s="6" t="str">
        <f ca="1">IFERROR(__xludf.DUMMYFUNCTION("IFERROR(REGEXEXTRACT($A145, E$1), """")"),"")</f>
        <v/>
      </c>
    </row>
    <row r="146" spans="1:5" ht="13" x14ac:dyDescent="0.15">
      <c r="A146" s="6" t="s">
        <v>240</v>
      </c>
      <c r="B146" s="6" t="s">
        <v>228</v>
      </c>
      <c r="D146" s="6" t="str">
        <f ca="1">IFERROR(__xludf.DUMMYFUNCTION("IFERROR(REGEXEXTRACT($A146, D$1), """")"),"")</f>
        <v/>
      </c>
      <c r="E146" s="6" t="str">
        <f ca="1">IFERROR(__xludf.DUMMYFUNCTION("IFERROR(REGEXEXTRACT($A146, E$1), """")"),"")</f>
        <v/>
      </c>
    </row>
    <row r="147" spans="1:5" ht="13" x14ac:dyDescent="0.15">
      <c r="A147" s="6" t="s">
        <v>241</v>
      </c>
      <c r="D147" s="6" t="str">
        <f ca="1">IFERROR(__xludf.DUMMYFUNCTION("IFERROR(REGEXEXTRACT($A147, D$1), """")"),"3AFA")</f>
        <v>3AFA</v>
      </c>
      <c r="E147" s="6" t="str">
        <f ca="1">IFERROR(__xludf.DUMMYFUNCTION("IFERROR(REGEXEXTRACT($A147, E$1), """")"),"Garage door opener, drift adapt. ")</f>
        <v xml:space="preserve">Garage door opener, drift adapt. </v>
      </c>
    </row>
    <row r="148" spans="1:5" ht="13" x14ac:dyDescent="0.15">
      <c r="A148" s="6" t="s">
        <v>219</v>
      </c>
      <c r="D148" s="6" t="str">
        <f ca="1">IFERROR(__xludf.DUMMYFUNCTION("IFERROR(REGEXEXTRACT($A148, D$1), """")"),"")</f>
        <v/>
      </c>
      <c r="E148" s="6" t="str">
        <f ca="1">IFERROR(__xludf.DUMMYFUNCTION("IFERROR(REGEXEXTRACT($A148, E$1), """")"),"")</f>
        <v/>
      </c>
    </row>
    <row r="149" spans="1:5" ht="13" x14ac:dyDescent="0.15">
      <c r="A149" s="6" t="s">
        <v>242</v>
      </c>
      <c r="D149" s="6" t="str">
        <f ca="1">IFERROR(__xludf.DUMMYFUNCTION("IFERROR(REGEXEXTRACT($A149, D$1), """")"),"3AFD")</f>
        <v>3AFD</v>
      </c>
      <c r="E149" s="6" t="str">
        <f ca="1">IFERROR(__xludf.DUMMYFUNCTION("IFERROR(REGEXEXTRACT($A149, E$1), """")"),"Garage door opener, freq. selection ")</f>
        <v xml:space="preserve">Garage door opener, freq. selection </v>
      </c>
    </row>
    <row r="150" spans="1:5" ht="13" x14ac:dyDescent="0.15">
      <c r="A150" s="6" t="s">
        <v>243</v>
      </c>
      <c r="B150" s="6" t="s">
        <v>228</v>
      </c>
      <c r="D150" s="6" t="str">
        <f ca="1">IFERROR(__xludf.DUMMYFUNCTION("IFERROR(REGEXEXTRACT($A150, D$1), """")"),"")</f>
        <v/>
      </c>
      <c r="E150" s="6" t="str">
        <f ca="1">IFERROR(__xludf.DUMMYFUNCTION("IFERROR(REGEXEXTRACT($A150, E$1), """")"),"")</f>
        <v/>
      </c>
    </row>
    <row r="151" spans="1:5" ht="13" x14ac:dyDescent="0.15">
      <c r="A151" s="6" t="s">
        <v>244</v>
      </c>
      <c r="B151" s="6" t="s">
        <v>228</v>
      </c>
      <c r="D151" s="6" t="str">
        <f ca="1">IFERROR(__xludf.DUMMYFUNCTION("IFERROR(REGEXEXTRACT($A151, D$1), """")"),"")</f>
        <v/>
      </c>
      <c r="E151" s="6" t="str">
        <f ca="1">IFERROR(__xludf.DUMMYFUNCTION("IFERROR(REGEXEXTRACT($A151, E$1), """")"),"")</f>
        <v/>
      </c>
    </row>
    <row r="152" spans="1:5" ht="13" x14ac:dyDescent="0.15">
      <c r="A152" s="6" t="s">
        <v>245</v>
      </c>
      <c r="B152" s="6" t="s">
        <v>228</v>
      </c>
      <c r="D152" s="6" t="str">
        <f ca="1">IFERROR(__xludf.DUMMYFUNCTION("IFERROR(REGEXEXTRACT($A152, D$1), """")"),"")</f>
        <v/>
      </c>
      <c r="E152" s="6" t="str">
        <f ca="1">IFERROR(__xludf.DUMMYFUNCTION("IFERROR(REGEXEXTRACT($A152, E$1), """")"),"")</f>
        <v/>
      </c>
    </row>
    <row r="153" spans="1:5" ht="13" x14ac:dyDescent="0.15">
      <c r="A153" s="6" t="s">
        <v>246</v>
      </c>
      <c r="B153" s="6" t="s">
        <v>228</v>
      </c>
      <c r="D153" s="6" t="str">
        <f ca="1">IFERROR(__xludf.DUMMYFUNCTION("IFERROR(REGEXEXTRACT($A153, D$1), """")"),"")</f>
        <v/>
      </c>
      <c r="E153" s="6" t="str">
        <f ca="1">IFERROR(__xludf.DUMMYFUNCTION("IFERROR(REGEXEXTRACT($A153, E$1), """")"),"")</f>
        <v/>
      </c>
    </row>
    <row r="154" spans="1:5" ht="13" x14ac:dyDescent="0.15">
      <c r="A154" s="6" t="s">
        <v>247</v>
      </c>
      <c r="B154" s="6" t="s">
        <v>228</v>
      </c>
      <c r="D154" s="6" t="str">
        <f ca="1">IFERROR(__xludf.DUMMYFUNCTION("IFERROR(REGEXEXTRACT($A154, D$1), """")"),"")</f>
        <v/>
      </c>
      <c r="E154" s="6" t="str">
        <f ca="1">IFERROR(__xludf.DUMMYFUNCTION("IFERROR(REGEXEXTRACT($A154, E$1), """")"),"")</f>
        <v/>
      </c>
    </row>
    <row r="155" spans="1:5" ht="13" x14ac:dyDescent="0.15">
      <c r="A155" s="6" t="s">
        <v>248</v>
      </c>
      <c r="B155" s="6" t="s">
        <v>228</v>
      </c>
      <c r="D155" s="6" t="str">
        <f ca="1">IFERROR(__xludf.DUMMYFUNCTION("IFERROR(REGEXEXTRACT($A155, D$1), """")"),"")</f>
        <v/>
      </c>
      <c r="E155" s="6" t="str">
        <f ca="1">IFERROR(__xludf.DUMMYFUNCTION("IFERROR(REGEXEXTRACT($A155, E$1), """")"),"")</f>
        <v/>
      </c>
    </row>
    <row r="156" spans="1:5" ht="13" x14ac:dyDescent="0.15">
      <c r="A156" s="6" t="s">
        <v>249</v>
      </c>
      <c r="B156" s="6" t="s">
        <v>228</v>
      </c>
      <c r="D156" s="6" t="str">
        <f ca="1">IFERROR(__xludf.DUMMYFUNCTION("IFERROR(REGEXEXTRACT($A156, D$1), """")"),"")</f>
        <v/>
      </c>
      <c r="E156" s="6" t="str">
        <f ca="1">IFERROR(__xludf.DUMMYFUNCTION("IFERROR(REGEXEXTRACT($A156, E$1), """")"),"")</f>
        <v/>
      </c>
    </row>
    <row r="157" spans="1:5" ht="13" x14ac:dyDescent="0.15">
      <c r="A157" s="6" t="s">
        <v>250</v>
      </c>
      <c r="B157" s="6" t="s">
        <v>228</v>
      </c>
      <c r="D157" s="6" t="str">
        <f ca="1">IFERROR(__xludf.DUMMYFUNCTION("IFERROR(REGEXEXTRACT($A157, D$1), """")"),"")</f>
        <v/>
      </c>
      <c r="E157" s="6" t="str">
        <f ca="1">IFERROR(__xludf.DUMMYFUNCTION("IFERROR(REGEXEXTRACT($A157, E$1), """")"),"")</f>
        <v/>
      </c>
    </row>
    <row r="158" spans="1:5" ht="13" x14ac:dyDescent="0.15">
      <c r="A158" s="6" t="s">
        <v>251</v>
      </c>
      <c r="B158" s="6" t="s">
        <v>228</v>
      </c>
      <c r="D158" s="6" t="str">
        <f ca="1">IFERROR(__xludf.DUMMYFUNCTION("IFERROR(REGEXEXTRACT($A158, D$1), """")"),"")</f>
        <v/>
      </c>
      <c r="E158" s="6" t="str">
        <f ca="1">IFERROR(__xludf.DUMMYFUNCTION("IFERROR(REGEXEXTRACT($A158, E$1), """")"),"")</f>
        <v/>
      </c>
    </row>
    <row r="159" spans="1:5" ht="13" x14ac:dyDescent="0.15">
      <c r="A159" s="6" t="s">
        <v>252</v>
      </c>
      <c r="B159" s="6" t="s">
        <v>228</v>
      </c>
      <c r="D159" s="6" t="str">
        <f ca="1">IFERROR(__xludf.DUMMYFUNCTION("IFERROR(REGEXEXTRACT($A159, D$1), """")"),"")</f>
        <v/>
      </c>
      <c r="E159" s="6" t="str">
        <f ca="1">IFERROR(__xludf.DUMMYFUNCTION("IFERROR(REGEXEXTRACT($A159, E$1), """")"),"")</f>
        <v/>
      </c>
    </row>
    <row r="160" spans="1:5" ht="13" x14ac:dyDescent="0.15">
      <c r="A160" s="6" t="s">
        <v>253</v>
      </c>
      <c r="B160" s="6" t="s">
        <v>228</v>
      </c>
      <c r="D160" s="6" t="str">
        <f ca="1">IFERROR(__xludf.DUMMYFUNCTION("IFERROR(REGEXEXTRACT($A160, D$1), """")"),"")</f>
        <v/>
      </c>
      <c r="E160" s="6" t="str">
        <f ca="1">IFERROR(__xludf.DUMMYFUNCTION("IFERROR(REGEXEXTRACT($A160, E$1), """")"),"")</f>
        <v/>
      </c>
    </row>
    <row r="161" spans="1:5" ht="13" x14ac:dyDescent="0.15">
      <c r="A161" s="6" t="s">
        <v>254</v>
      </c>
      <c r="B161" s="6" t="s">
        <v>228</v>
      </c>
      <c r="D161" s="6" t="str">
        <f ca="1">IFERROR(__xludf.DUMMYFUNCTION("IFERROR(REGEXEXTRACT($A161, D$1), """")"),"")</f>
        <v/>
      </c>
      <c r="E161" s="6" t="str">
        <f ca="1">IFERROR(__xludf.DUMMYFUNCTION("IFERROR(REGEXEXTRACT($A161, E$1), """")"),"")</f>
        <v/>
      </c>
    </row>
    <row r="162" spans="1:5" ht="13" x14ac:dyDescent="0.15">
      <c r="A162" s="6" t="s">
        <v>255</v>
      </c>
      <c r="B162" s="6" t="s">
        <v>228</v>
      </c>
      <c r="D162" s="6" t="str">
        <f ca="1">IFERROR(__xludf.DUMMYFUNCTION("IFERROR(REGEXEXTRACT($A162, D$1), """")"),"")</f>
        <v/>
      </c>
      <c r="E162" s="6" t="str">
        <f ca="1">IFERROR(__xludf.DUMMYFUNCTION("IFERROR(REGEXEXTRACT($A162, E$1), """")"),"")</f>
        <v/>
      </c>
    </row>
    <row r="163" spans="1:5" ht="13" x14ac:dyDescent="0.15">
      <c r="A163" s="6" t="s">
        <v>256</v>
      </c>
      <c r="B163" s="6" t="s">
        <v>228</v>
      </c>
      <c r="D163" s="6" t="str">
        <f ca="1">IFERROR(__xludf.DUMMYFUNCTION("IFERROR(REGEXEXTRACT($A163, D$1), """")"),"")</f>
        <v/>
      </c>
      <c r="E163" s="6" t="str">
        <f ca="1">IFERROR(__xludf.DUMMYFUNCTION("IFERROR(REGEXEXTRACT($A163, E$1), """")"),"")</f>
        <v/>
      </c>
    </row>
    <row r="164" spans="1:5" ht="13" x14ac:dyDescent="0.15">
      <c r="A164" s="6" t="s">
        <v>257</v>
      </c>
      <c r="B164" s="6" t="s">
        <v>228</v>
      </c>
      <c r="D164" s="6" t="str">
        <f ca="1">IFERROR(__xludf.DUMMYFUNCTION("IFERROR(REGEXEXTRACT($A164, D$1), """")"),"")</f>
        <v/>
      </c>
      <c r="E164" s="6" t="str">
        <f ca="1">IFERROR(__xludf.DUMMYFUNCTION("IFERROR(REGEXEXTRACT($A164, E$1), """")"),"")</f>
        <v/>
      </c>
    </row>
    <row r="165" spans="1:5" ht="13" x14ac:dyDescent="0.15">
      <c r="A165" s="6" t="s">
        <v>258</v>
      </c>
      <c r="B165" s="6" t="s">
        <v>228</v>
      </c>
      <c r="D165" s="6" t="str">
        <f ca="1">IFERROR(__xludf.DUMMYFUNCTION("IFERROR(REGEXEXTRACT($A165, D$1), """")"),"")</f>
        <v/>
      </c>
      <c r="E165" s="6" t="str">
        <f ca="1">IFERROR(__xludf.DUMMYFUNCTION("IFERROR(REGEXEXTRACT($A165, E$1), """")"),"")</f>
        <v/>
      </c>
    </row>
    <row r="166" spans="1:5" ht="13" x14ac:dyDescent="0.15">
      <c r="A166" s="6" t="s">
        <v>259</v>
      </c>
      <c r="D166" s="6" t="str">
        <f ca="1">IFERROR(__xludf.DUMMYFUNCTION("IFERROR(REGEXEXTRACT($A166, D$1), """")"),"3AF8")</f>
        <v>3AF8</v>
      </c>
      <c r="E166" s="6" t="str">
        <f ca="1">IFERROR(__xludf.DUMMYFUNCTION("IFERROR(REGEXEXTRACT($A166, E$1), """")"),"Garage door opener, use of GPS data ")</f>
        <v xml:space="preserve">Garage door opener, use of GPS data </v>
      </c>
    </row>
    <row r="167" spans="1:5" ht="13" x14ac:dyDescent="0.15">
      <c r="A167" s="6" t="s">
        <v>227</v>
      </c>
      <c r="B167" s="6" t="s">
        <v>228</v>
      </c>
      <c r="D167" s="6" t="str">
        <f ca="1">IFERROR(__xludf.DUMMYFUNCTION("IFERROR(REGEXEXTRACT($A167, D$1), """")"),"")</f>
        <v/>
      </c>
      <c r="E167" s="6" t="str">
        <f ca="1">IFERROR(__xludf.DUMMYFUNCTION("IFERROR(REGEXEXTRACT($A167, E$1), """")"),"")</f>
        <v/>
      </c>
    </row>
    <row r="168" spans="1:5" ht="13" x14ac:dyDescent="0.15">
      <c r="A168" s="6" t="s">
        <v>260</v>
      </c>
      <c r="D168" s="6" t="str">
        <f ca="1">IFERROR(__xludf.DUMMYFUNCTION("IFERROR(REGEXEXTRACT($A168, D$1), """")"),"096E")</f>
        <v>096E</v>
      </c>
      <c r="E168" s="6" t="str">
        <f ca="1">IFERROR(__xludf.DUMMYFUNCTION("IFERROR(REGEXEXTRACT($A168, E$1), """")"),"Garage door opener, programming antenna ")</f>
        <v xml:space="preserve">Garage door opener, programming antenna </v>
      </c>
    </row>
    <row r="169" spans="1:5" ht="13" x14ac:dyDescent="0.15">
      <c r="A169" s="6" t="s">
        <v>227</v>
      </c>
      <c r="B169" s="6" t="s">
        <v>197</v>
      </c>
      <c r="D169" s="6" t="str">
        <f ca="1">IFERROR(__xludf.DUMMYFUNCTION("IFERROR(REGEXEXTRACT($A169, D$1), """")"),"")</f>
        <v/>
      </c>
      <c r="E169" s="6" t="str">
        <f ca="1">IFERROR(__xludf.DUMMYFUNCTION("IFERROR(REGEXEXTRACT($A169, E$1), """")"),"")</f>
        <v/>
      </c>
    </row>
    <row r="170" spans="1:5" ht="13" x14ac:dyDescent="0.15">
      <c r="A170" s="6" t="s">
        <v>261</v>
      </c>
      <c r="D170" s="6" t="str">
        <f ca="1">IFERROR(__xludf.DUMMYFUNCTION("IFERROR(REGEXEXTRACT($A170, D$1), """")"),"0ADD")</f>
        <v>0ADD</v>
      </c>
      <c r="E170" s="6" t="str">
        <f ca="1">IFERROR(__xludf.DUMMYFUNCTION("IFERROR(REGEXEXTRACT($A170, E$1), """")"),"Garage door opener, frequency range of bi-directional communication ")</f>
        <v xml:space="preserve">Garage door opener, frequency range of bi-directional communication </v>
      </c>
    </row>
    <row r="171" spans="1:5" ht="13" x14ac:dyDescent="0.15">
      <c r="A171" s="6" t="s">
        <v>219</v>
      </c>
      <c r="D171" s="6" t="str">
        <f ca="1">IFERROR(__xludf.DUMMYFUNCTION("IFERROR(REGEXEXTRACT($A171, D$1), """")"),"")</f>
        <v/>
      </c>
      <c r="E171" s="6" t="str">
        <f ca="1">IFERROR(__xludf.DUMMYFUNCTION("IFERROR(REGEXEXTRACT($A171, E$1), """")"),"")</f>
        <v/>
      </c>
    </row>
    <row r="172" spans="1:5" ht="13" x14ac:dyDescent="0.15">
      <c r="A172" s="6" t="s">
        <v>262</v>
      </c>
      <c r="D172" s="6" t="str">
        <f ca="1">IFERROR(__xludf.DUMMYFUNCTION("IFERROR(REGEXEXTRACT($A172, D$1), """")"),"0963")</f>
        <v>0963</v>
      </c>
      <c r="E172" s="6" t="str">
        <f ca="1">IFERROR(__xludf.DUMMYFUNCTION("IFERROR(REGEXEXTRACT($A172, E$1), """")"),"Garage door opener, support door name ")</f>
        <v xml:space="preserve">Garage door opener, support door name </v>
      </c>
    </row>
    <row r="173" spans="1:5" ht="13" x14ac:dyDescent="0.15">
      <c r="A173" s="6" t="s">
        <v>227</v>
      </c>
      <c r="B173" s="6" t="s">
        <v>235</v>
      </c>
      <c r="D173" s="6" t="str">
        <f ca="1">IFERROR(__xludf.DUMMYFUNCTION("IFERROR(REGEXEXTRACT($A173, D$1), """")"),"")</f>
        <v/>
      </c>
      <c r="E173" s="6" t="str">
        <f ca="1">IFERROR(__xludf.DUMMYFUNCTION("IFERROR(REGEXEXTRACT($A173, E$1), """")"),"")</f>
        <v/>
      </c>
    </row>
    <row r="174" spans="1:5" ht="13" x14ac:dyDescent="0.15">
      <c r="A174" s="6" t="s">
        <v>263</v>
      </c>
      <c r="D174" s="6" t="str">
        <f ca="1">IFERROR(__xludf.DUMMYFUNCTION("IFERROR(REGEXEXTRACT($A174, D$1), """")"),"0ADE")</f>
        <v>0ADE</v>
      </c>
      <c r="E174" s="6" t="str">
        <f ca="1">IFERROR(__xludf.DUMMYFUNCTION("IFERROR(REGEXEXTRACT($A174, E$1), """")"),"Garage door opener, piloted parking ")</f>
        <v xml:space="preserve">Garage door opener, piloted parking </v>
      </c>
    </row>
    <row r="175" spans="1:5" ht="13" x14ac:dyDescent="0.15">
      <c r="A175" s="6" t="s">
        <v>219</v>
      </c>
      <c r="D175" s="6" t="str">
        <f ca="1">IFERROR(__xludf.DUMMYFUNCTION("IFERROR(REGEXEXTRACT($A175, D$1), """")"),"")</f>
        <v/>
      </c>
      <c r="E175" s="6" t="str">
        <f ca="1">IFERROR(__xludf.DUMMYFUNCTION("IFERROR(REGEXEXTRACT($A175, E$1), """")"),"")</f>
        <v/>
      </c>
    </row>
    <row r="176" spans="1:5" ht="13" x14ac:dyDescent="0.15">
      <c r="A176" s="6" t="s">
        <v>264</v>
      </c>
      <c r="D176" s="6" t="str">
        <f ca="1">IFERROR(__xludf.DUMMYFUNCTION("IFERROR(REGEXEXTRACT($A176, D$1), """")"),"0ADF")</f>
        <v>0ADF</v>
      </c>
      <c r="E176" s="6" t="str">
        <f ca="1">IFERROR(__xludf.DUMMYFUNCTION("IFERROR(REGEXEXTRACT($A176, E$1), """")"),"Garage door opener, vehicle variant ")</f>
        <v xml:space="preserve">Garage door opener, vehicle variant </v>
      </c>
    </row>
    <row r="177" spans="1:5" ht="13" x14ac:dyDescent="0.15">
      <c r="A177" s="6" t="s">
        <v>219</v>
      </c>
      <c r="D177" s="6" t="str">
        <f ca="1">IFERROR(__xludf.DUMMYFUNCTION("IFERROR(REGEXEXTRACT($A177, D$1), """")"),"")</f>
        <v/>
      </c>
      <c r="E177" s="6" t="str">
        <f ca="1">IFERROR(__xludf.DUMMYFUNCTION("IFERROR(REGEXEXTRACT($A177, E$1), """")"),"")</f>
        <v/>
      </c>
    </row>
    <row r="178" spans="1:5" ht="13" x14ac:dyDescent="0.15">
      <c r="A178" s="6" t="s">
        <v>265</v>
      </c>
      <c r="D178" s="6" t="str">
        <f ca="1">IFERROR(__xludf.DUMMYFUNCTION("IFERROR(REGEXEXTRACT($A178, D$1), """")"),"0AE0")</f>
        <v>0AE0</v>
      </c>
      <c r="E178" s="6" t="str">
        <f ca="1">IFERROR(__xludf.DUMMYFUNCTION("IFERROR(REGEXEXTRACT($A178, E$1), """")"),"Garage door opener, continuous transmission mode for level measurement ")</f>
        <v xml:space="preserve">Garage door opener, continuous transmission mode for level measurement </v>
      </c>
    </row>
    <row r="179" spans="1:5" ht="13" x14ac:dyDescent="0.15">
      <c r="A179" s="6" t="s">
        <v>219</v>
      </c>
      <c r="D179" s="6" t="str">
        <f ca="1">IFERROR(__xludf.DUMMYFUNCTION("IFERROR(REGEXEXTRACT($A179, D$1), """")"),"")</f>
        <v/>
      </c>
      <c r="E179" s="6" t="str">
        <f ca="1">IFERROR(__xludf.DUMMYFUNCTION("IFERROR(REGEXEXTRACT($A179, E$1), """")"),"")</f>
        <v/>
      </c>
    </row>
    <row r="180" spans="1:5" ht="13" x14ac:dyDescent="0.15">
      <c r="D180" s="6" t="str">
        <f ca="1">IFERROR(__xludf.DUMMYFUNCTION("IFERROR(REGEXEXTRACT($A180, D$1), """")"),"")</f>
        <v/>
      </c>
      <c r="E180" s="6" t="str">
        <f ca="1">IFERROR(__xludf.DUMMYFUNCTION("IFERROR(REGEXEXTRACT($A180, E$1), """")"),"")</f>
        <v/>
      </c>
    </row>
    <row r="181" spans="1:5" ht="13" x14ac:dyDescent="0.15">
      <c r="D181" s="6" t="str">
        <f ca="1">IFERROR(__xludf.DUMMYFUNCTION("IFERROR(REGEXEXTRACT($A181, D$1), """")"),"")</f>
        <v/>
      </c>
      <c r="E181" s="6" t="str">
        <f ca="1">IFERROR(__xludf.DUMMYFUNCTION("IFERROR(REGEXEXTRACT($A181, E$1), """")"),"")</f>
        <v/>
      </c>
    </row>
    <row r="182" spans="1:5" ht="13" x14ac:dyDescent="0.15">
      <c r="D182" s="6" t="str">
        <f ca="1">IFERROR(__xludf.DUMMYFUNCTION("IFERROR(REGEXEXTRACT($A182, D$1), """")"),"")</f>
        <v/>
      </c>
      <c r="E182" s="6" t="str">
        <f ca="1">IFERROR(__xludf.DUMMYFUNCTION("IFERROR(REGEXEXTRACT($A182, E$1), """")"),"")</f>
        <v/>
      </c>
    </row>
    <row r="183" spans="1:5" ht="13" x14ac:dyDescent="0.15">
      <c r="D183" s="6" t="str">
        <f ca="1">IFERROR(__xludf.DUMMYFUNCTION("IFERROR(REGEXEXTRACT($A183, D$1), """")"),"")</f>
        <v/>
      </c>
      <c r="E183" s="6" t="str">
        <f ca="1">IFERROR(__xludf.DUMMYFUNCTION("IFERROR(REGEXEXTRACT($A183, E$1), """")"),"")</f>
        <v/>
      </c>
    </row>
    <row r="184" spans="1:5" ht="13" x14ac:dyDescent="0.15">
      <c r="D184" s="6" t="str">
        <f ca="1">IFERROR(__xludf.DUMMYFUNCTION("IFERROR(REGEXEXTRACT($A184, D$1), """")"),"")</f>
        <v/>
      </c>
      <c r="E184" s="6" t="str">
        <f ca="1">IFERROR(__xludf.DUMMYFUNCTION("IFERROR(REGEXEXTRACT($A184, E$1), """")"),"")</f>
        <v/>
      </c>
    </row>
    <row r="185" spans="1:5" ht="13" x14ac:dyDescent="0.15">
      <c r="D185" s="6" t="str">
        <f ca="1">IFERROR(__xludf.DUMMYFUNCTION("IFERROR(REGEXEXTRACT($A185, D$1), """")"),"")</f>
        <v/>
      </c>
      <c r="E185" s="6" t="str">
        <f ca="1">IFERROR(__xludf.DUMMYFUNCTION("IFERROR(REGEXEXTRACT($A185, E$1), """")"),"")</f>
        <v/>
      </c>
    </row>
    <row r="186" spans="1:5" ht="13" x14ac:dyDescent="0.15">
      <c r="D186" s="6" t="str">
        <f ca="1">IFERROR(__xludf.DUMMYFUNCTION("IFERROR(REGEXEXTRACT($A186, D$1), """")"),"")</f>
        <v/>
      </c>
      <c r="E186" s="6" t="str">
        <f ca="1">IFERROR(__xludf.DUMMYFUNCTION("IFERROR(REGEXEXTRACT($A186, E$1), """")"),"")</f>
        <v/>
      </c>
    </row>
    <row r="187" spans="1:5" ht="13" x14ac:dyDescent="0.15">
      <c r="D187" s="6" t="str">
        <f ca="1">IFERROR(__xludf.DUMMYFUNCTION("IFERROR(REGEXEXTRACT($A187, D$1), """")"),"")</f>
        <v/>
      </c>
      <c r="E187" s="6" t="str">
        <f ca="1">IFERROR(__xludf.DUMMYFUNCTION("IFERROR(REGEXEXTRACT($A187, E$1), """")"),"")</f>
        <v/>
      </c>
    </row>
    <row r="188" spans="1:5" ht="13" x14ac:dyDescent="0.15">
      <c r="D188" s="6" t="str">
        <f ca="1">IFERROR(__xludf.DUMMYFUNCTION("IFERROR(REGEXEXTRACT($A188, D$1), """")"),"")</f>
        <v/>
      </c>
      <c r="E188" s="6" t="str">
        <f ca="1">IFERROR(__xludf.DUMMYFUNCTION("IFERROR(REGEXEXTRACT($A188, E$1), """")"),"")</f>
        <v/>
      </c>
    </row>
    <row r="189" spans="1:5" ht="13" x14ac:dyDescent="0.15">
      <c r="D189" s="6" t="str">
        <f ca="1">IFERROR(__xludf.DUMMYFUNCTION("IFERROR(REGEXEXTRACT($A189, D$1), """")"),"")</f>
        <v/>
      </c>
      <c r="E189" s="6" t="str">
        <f ca="1">IFERROR(__xludf.DUMMYFUNCTION("IFERROR(REGEXEXTRACT($A189, E$1), """")"),"")</f>
        <v/>
      </c>
    </row>
    <row r="190" spans="1:5" ht="13" x14ac:dyDescent="0.15">
      <c r="D190" s="6" t="str">
        <f ca="1">IFERROR(__xludf.DUMMYFUNCTION("IFERROR(REGEXEXTRACT($A190, D$1), """")"),"")</f>
        <v/>
      </c>
      <c r="E190" s="6" t="str">
        <f ca="1">IFERROR(__xludf.DUMMYFUNCTION("IFERROR(REGEXEXTRACT($A190, E$1), """")"),"")</f>
        <v/>
      </c>
    </row>
    <row r="191" spans="1:5" ht="13" x14ac:dyDescent="0.15">
      <c r="D191" s="6" t="str">
        <f ca="1">IFERROR(__xludf.DUMMYFUNCTION("IFERROR(REGEXEXTRACT($A191, D$1), """")"),"")</f>
        <v/>
      </c>
      <c r="E191" s="6" t="str">
        <f ca="1">IFERROR(__xludf.DUMMYFUNCTION("IFERROR(REGEXEXTRACT($A191, E$1), """")"),"")</f>
        <v/>
      </c>
    </row>
    <row r="192" spans="1:5" ht="13" x14ac:dyDescent="0.15">
      <c r="D192" s="6" t="str">
        <f ca="1">IFERROR(__xludf.DUMMYFUNCTION("IFERROR(REGEXEXTRACT($A192, D$1), """")"),"")</f>
        <v/>
      </c>
      <c r="E192" s="6" t="str">
        <f ca="1">IFERROR(__xludf.DUMMYFUNCTION("IFERROR(REGEXEXTRACT($A192, E$1), """")"),"")</f>
        <v/>
      </c>
    </row>
    <row r="193" spans="4:5" ht="13" x14ac:dyDescent="0.15">
      <c r="D193" s="6" t="str">
        <f ca="1">IFERROR(__xludf.DUMMYFUNCTION("IFERROR(REGEXEXTRACT($A193, D$1), """")"),"")</f>
        <v/>
      </c>
      <c r="E193" s="6" t="str">
        <f ca="1">IFERROR(__xludf.DUMMYFUNCTION("IFERROR(REGEXEXTRACT($A193, E$1), """")"),"")</f>
        <v/>
      </c>
    </row>
    <row r="194" spans="4:5" ht="13" x14ac:dyDescent="0.15">
      <c r="D194" s="6" t="str">
        <f ca="1">IFERROR(__xludf.DUMMYFUNCTION("IFERROR(REGEXEXTRACT($A194, D$1), """")"),"")</f>
        <v/>
      </c>
      <c r="E194" s="6" t="str">
        <f ca="1">IFERROR(__xludf.DUMMYFUNCTION("IFERROR(REGEXEXTRACT($A194, E$1), """")"),"")</f>
        <v/>
      </c>
    </row>
    <row r="195" spans="4:5" ht="13" x14ac:dyDescent="0.15">
      <c r="D195" s="6" t="str">
        <f ca="1">IFERROR(__xludf.DUMMYFUNCTION("IFERROR(REGEXEXTRACT($A195, D$1), """")"),"")</f>
        <v/>
      </c>
      <c r="E195" s="6" t="str">
        <f ca="1">IFERROR(__xludf.DUMMYFUNCTION("IFERROR(REGEXEXTRACT($A195, E$1), """")"),"")</f>
        <v/>
      </c>
    </row>
    <row r="196" spans="4:5" ht="13" x14ac:dyDescent="0.15">
      <c r="D196" s="6" t="str">
        <f ca="1">IFERROR(__xludf.DUMMYFUNCTION("IFERROR(REGEXEXTRACT($A196, D$1), """")"),"")</f>
        <v/>
      </c>
      <c r="E196" s="6" t="str">
        <f ca="1">IFERROR(__xludf.DUMMYFUNCTION("IFERROR(REGEXEXTRACT($A196, E$1), """")"),"")</f>
        <v/>
      </c>
    </row>
    <row r="197" spans="4:5" ht="13" x14ac:dyDescent="0.15">
      <c r="D197" s="6" t="str">
        <f ca="1">IFERROR(__xludf.DUMMYFUNCTION("IFERROR(REGEXEXTRACT($A197, D$1), """")"),"")</f>
        <v/>
      </c>
      <c r="E197" s="6" t="str">
        <f ca="1">IFERROR(__xludf.DUMMYFUNCTION("IFERROR(REGEXEXTRACT($A197, E$1), """")"),"")</f>
        <v/>
      </c>
    </row>
    <row r="198" spans="4:5" ht="13" x14ac:dyDescent="0.15">
      <c r="D198" s="6" t="str">
        <f ca="1">IFERROR(__xludf.DUMMYFUNCTION("IFERROR(REGEXEXTRACT($A198, D$1), """")"),"")</f>
        <v/>
      </c>
      <c r="E198" s="6" t="str">
        <f ca="1">IFERROR(__xludf.DUMMYFUNCTION("IFERROR(REGEXEXTRACT($A198, E$1), """")"),"")</f>
        <v/>
      </c>
    </row>
    <row r="199" spans="4:5" ht="13" x14ac:dyDescent="0.15">
      <c r="D199" s="6" t="str">
        <f ca="1">IFERROR(__xludf.DUMMYFUNCTION("IFERROR(REGEXEXTRACT($A199, D$1), """")"),"")</f>
        <v/>
      </c>
      <c r="E199" s="6" t="str">
        <f ca="1">IFERROR(__xludf.DUMMYFUNCTION("IFERROR(REGEXEXTRACT($A199, E$1), """")"),"")</f>
        <v/>
      </c>
    </row>
    <row r="200" spans="4:5" ht="13" x14ac:dyDescent="0.15">
      <c r="D200" s="6" t="str">
        <f ca="1">IFERROR(__xludf.DUMMYFUNCTION("IFERROR(REGEXEXTRACT($A200, D$1), """")"),"")</f>
        <v/>
      </c>
      <c r="E200" s="6" t="str">
        <f ca="1">IFERROR(__xludf.DUMMYFUNCTION("IFERROR(REGEXEXTRACT($A200, E$1), """")"),"")</f>
        <v/>
      </c>
    </row>
    <row r="201" spans="4:5" ht="13" x14ac:dyDescent="0.15">
      <c r="D201" s="6" t="str">
        <f ca="1">IFERROR(__xludf.DUMMYFUNCTION("IFERROR(REGEXEXTRACT($A201, D$1), """")"),"")</f>
        <v/>
      </c>
      <c r="E201" s="6" t="str">
        <f ca="1">IFERROR(__xludf.DUMMYFUNCTION("IFERROR(REGEXEXTRACT($A201, E$1), """")"),"")</f>
        <v/>
      </c>
    </row>
    <row r="202" spans="4:5" ht="13" x14ac:dyDescent="0.15">
      <c r="D202" s="6" t="str">
        <f ca="1">IFERROR(__xludf.DUMMYFUNCTION("IFERROR(REGEXEXTRACT($A202, D$1), """")"),"")</f>
        <v/>
      </c>
      <c r="E202" s="6" t="str">
        <f ca="1">IFERROR(__xludf.DUMMYFUNCTION("IFERROR(REGEXEXTRACT($A202, E$1), """")"),"")</f>
        <v/>
      </c>
    </row>
    <row r="203" spans="4:5" ht="13" x14ac:dyDescent="0.15">
      <c r="D203" s="6" t="str">
        <f ca="1">IFERROR(__xludf.DUMMYFUNCTION("IFERROR(REGEXEXTRACT($A203, D$1), """")"),"")</f>
        <v/>
      </c>
      <c r="E203" s="6" t="str">
        <f ca="1">IFERROR(__xludf.DUMMYFUNCTION("IFERROR(REGEXEXTRACT($A203, E$1), """")"),"")</f>
        <v/>
      </c>
    </row>
  </sheetData>
  <autoFilter ref="E1:E1004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UDS FRAMES</vt:lpstr>
      <vt:lpstr>ODIS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Степан Скопівський</cp:lastModifiedBy>
  <dcterms:created xsi:type="dcterms:W3CDTF">2025-03-11T19:46:38Z</dcterms:created>
  <dcterms:modified xsi:type="dcterms:W3CDTF">2025-03-11T19:46:38Z</dcterms:modified>
</cp:coreProperties>
</file>